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30" windowHeight="4410" tabRatio="884" activeTab="0"/>
  </bookViews>
  <sheets>
    <sheet name="Kopertina" sheetId="1" r:id="rId1"/>
    <sheet name="AK-PA" sheetId="2" r:id="rId2"/>
    <sheet name="Ardh.Shpenz" sheetId="3" r:id="rId3"/>
    <sheet name="Shenimet" sheetId="4" r:id="rId4"/>
    <sheet name="aktivet" sheetId="5" r:id="rId5"/>
    <sheet name="fluksi monetar" sheetId="6" r:id="rId6"/>
  </sheets>
  <externalReferences>
    <externalReference r:id="rId9"/>
  </externalReferences>
  <definedNames>
    <definedName name="_xlnm.Print_Area" localSheetId="1">'AK-PA'!$B$2:$G$54</definedName>
    <definedName name="_xlnm.Print_Area" localSheetId="4">'aktivet'!$A$2:$L$22</definedName>
    <definedName name="_xlnm.Print_Area" localSheetId="2">'Ardh.Shpenz'!$B$2:$G$39</definedName>
    <definedName name="_xlnm.Print_Area" localSheetId="0">'Kopertina'!$B$2:$K$49</definedName>
  </definedNames>
  <calcPr fullCalcOnLoad="1"/>
</workbook>
</file>

<file path=xl/sharedStrings.xml><?xml version="1.0" encoding="utf-8"?>
<sst xmlns="http://schemas.openxmlformats.org/spreadsheetml/2006/main" count="254" uniqueCount="177">
  <si>
    <t>Data e krijimit</t>
  </si>
  <si>
    <t>Nr. i  Regjistrit  Tregetar</t>
  </si>
  <si>
    <t>Nr</t>
  </si>
  <si>
    <t>I</t>
  </si>
  <si>
    <t>II</t>
  </si>
  <si>
    <t>Ndertesa</t>
  </si>
  <si>
    <t>Adresa e Selise</t>
  </si>
  <si>
    <t>N.I.P.T -i</t>
  </si>
  <si>
    <t>P A S Q Y R A T     F I N A N C I A R E</t>
  </si>
  <si>
    <t>A   K   T   I   V   E   T</t>
  </si>
  <si>
    <t>Para ardhes</t>
  </si>
  <si>
    <t>A K T I V E T    A F A T S H K U R T E R A</t>
  </si>
  <si>
    <t>Aktivet  monetare</t>
  </si>
  <si>
    <t>i</t>
  </si>
  <si>
    <t>ii</t>
  </si>
  <si>
    <t>Aktive te tjera financiare afatshkurtera</t>
  </si>
  <si>
    <t>iii</t>
  </si>
  <si>
    <t>iv</t>
  </si>
  <si>
    <t>v</t>
  </si>
  <si>
    <t>Instrumenta te tjera borxhi</t>
  </si>
  <si>
    <t>Inventari</t>
  </si>
  <si>
    <t>Lendet e para</t>
  </si>
  <si>
    <t>Prodhim ne proces</t>
  </si>
  <si>
    <t>Produkte te gateshme</t>
  </si>
  <si>
    <t>Mallra per rishitje</t>
  </si>
  <si>
    <t>Parapagesa per furnizime</t>
  </si>
  <si>
    <t>A K T I V E T    A F A T G J A T A</t>
  </si>
  <si>
    <t>Aktive afatgjata materiale</t>
  </si>
  <si>
    <t>Aktive te tjera afatgjata</t>
  </si>
  <si>
    <t>Toka</t>
  </si>
  <si>
    <t>Huamarjet</t>
  </si>
  <si>
    <t>Banka</t>
  </si>
  <si>
    <t>Arka</t>
  </si>
  <si>
    <t>Veprimtaria  Kryesore</t>
  </si>
  <si>
    <t>Te pagushme ndaj furnitoreve</t>
  </si>
  <si>
    <t>Huat  afatgjata</t>
  </si>
  <si>
    <t>III</t>
  </si>
  <si>
    <t xml:space="preserve">K A P I T A L I 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</si>
  <si>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</si>
  <si>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</si>
  <si>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</si>
  <si>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</si>
  <si>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</si>
  <si>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A K T I V E V E   ( I + II )</t>
  </si>
  <si>
    <t>Te pagushme ndaj punonjesve</t>
  </si>
  <si>
    <t>S H E N I M E T          S P J E G U E S E</t>
  </si>
  <si>
    <t>Per Drejtimin  e Njesise  Ekonomike</t>
  </si>
  <si>
    <t>Emertimi I mikronjesise</t>
  </si>
  <si>
    <t>(Ne zbatim te statndartit kombetarte kontabilitetit)</t>
  </si>
  <si>
    <t xml:space="preserve">pasqyrat financiare jane te shprehura ne </t>
  </si>
  <si>
    <t>leke</t>
  </si>
  <si>
    <t xml:space="preserve">pasqyrat financiare jane te rrumbullakosura ne </t>
  </si>
  <si>
    <t>nga</t>
  </si>
  <si>
    <t>deri</t>
  </si>
  <si>
    <t>data e mbylljes se pasqyrave financiare</t>
  </si>
  <si>
    <t xml:space="preserve">periudha kontabel e pasqyrave financiare    </t>
  </si>
  <si>
    <t xml:space="preserve">Periudha </t>
  </si>
  <si>
    <t xml:space="preserve">periudha </t>
  </si>
  <si>
    <t xml:space="preserve"> Kerkesa te arketueshme</t>
  </si>
  <si>
    <t xml:space="preserve"> Kerkesa te tjera te arketueshme</t>
  </si>
  <si>
    <t>Aktive tjera afat gjata materiale .</t>
  </si>
  <si>
    <t>overdraftet bankare</t>
  </si>
  <si>
    <t>huamarrjet afat shkurtera</t>
  </si>
  <si>
    <t>detyrimet tregetare</t>
  </si>
  <si>
    <t>detyrimet per tap-in</t>
  </si>
  <si>
    <t>detyrimet per tatim fitimin</t>
  </si>
  <si>
    <t>detyrimet per tvsh</t>
  </si>
  <si>
    <t>detyrimet per tatimin mbi burim</t>
  </si>
  <si>
    <t>debitore dhe kreditore te tjere</t>
  </si>
  <si>
    <t>parapagimet e arketuara</t>
  </si>
  <si>
    <t xml:space="preserve"> te tjera afatgjata</t>
  </si>
  <si>
    <t>Kapitali I pronarit</t>
  </si>
  <si>
    <t xml:space="preserve">Rezervat </t>
  </si>
  <si>
    <t>(bazuar ne klasifikimin e shpenzimeve sipas natyres)</t>
  </si>
  <si>
    <t>TE ARDHURAT</t>
  </si>
  <si>
    <t>SHPENZIMET =1+2+3+4+5</t>
  </si>
  <si>
    <t>Shpenzimet per materiale</t>
  </si>
  <si>
    <t>inventar ne celje</t>
  </si>
  <si>
    <t xml:space="preserve">                                  shpenzime per mallrat e prodhuara</t>
  </si>
  <si>
    <t xml:space="preserve">                                   inventari ne fund te vitit</t>
  </si>
  <si>
    <t>siguracion</t>
  </si>
  <si>
    <t>Shpenzime personeli</t>
  </si>
  <si>
    <t>Amortizimi I aktiveve afatgjata</t>
  </si>
  <si>
    <t>Te tjera</t>
  </si>
  <si>
    <t>energji,uje ,fax,telefon,internet</t>
  </si>
  <si>
    <t>shpenzimet te qarkullimitte mallit te transportit</t>
  </si>
  <si>
    <t>benzine/nafte/gas</t>
  </si>
  <si>
    <t>qera ambienti</t>
  </si>
  <si>
    <t>pagesa</t>
  </si>
  <si>
    <t>taksat dogananore dhe bashkiake</t>
  </si>
  <si>
    <t>shpenzimet administartive ,mirembajtje etj.</t>
  </si>
  <si>
    <t>Shpenzime financiare</t>
  </si>
  <si>
    <t>interesa te paguaradhe komisione bankare</t>
  </si>
  <si>
    <t>A</t>
  </si>
  <si>
    <t>B</t>
  </si>
  <si>
    <t>Pershkrimi I elementeve</t>
  </si>
  <si>
    <t xml:space="preserve">                                      Pagat</t>
  </si>
  <si>
    <t>*</t>
  </si>
  <si>
    <t>Perfshin pjesen e fitimit neto per aksioneret e shoq. meme</t>
  </si>
  <si>
    <t>Fitimi para tatimeve</t>
  </si>
  <si>
    <t>Tatimi mbi fitimin</t>
  </si>
  <si>
    <t>Fitimi pas tatimit</t>
  </si>
  <si>
    <t>Sasia</t>
  </si>
  <si>
    <t>25.03.2010</t>
  </si>
  <si>
    <t xml:space="preserve">subjekti       </t>
  </si>
  <si>
    <t xml:space="preserve">Nipt-I       </t>
  </si>
  <si>
    <t xml:space="preserve"> </t>
  </si>
  <si>
    <t>viti 2010</t>
  </si>
  <si>
    <t>Tirane</t>
  </si>
  <si>
    <t>01.01.2010</t>
  </si>
  <si>
    <t>31.12.2010</t>
  </si>
  <si>
    <t>Pasqyra   e   te   Ardhurave   dhe   Shpenzimeve     2010</t>
  </si>
  <si>
    <t>Pasqyrat Financiare te vitit 2010</t>
  </si>
  <si>
    <t>Rr.Elbasanit Perb.Disco Calvin</t>
  </si>
  <si>
    <t>Raportuese</t>
  </si>
  <si>
    <t>Para ardhese</t>
  </si>
  <si>
    <t>Makineri dhe paisje</t>
  </si>
  <si>
    <t>Tatim fitimi</t>
  </si>
  <si>
    <t>detyrimet e sig.shoq dhe shend.</t>
  </si>
  <si>
    <t>raportuese</t>
  </si>
  <si>
    <t>Aktivet Afatgjata Materiale  me vlere fillestare   2010</t>
  </si>
  <si>
    <t>Emertimi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</si>
  <si>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</si>
  <si>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</si>
  <si>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</si>
  <si>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</si>
  <si>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</si>
  <si>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</si>
  <si>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</si>
  <si>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</si>
  <si>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</si>
  <si>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Amortizimi A.A.Materiale   2010</t>
  </si>
  <si>
    <t>Makineri,paisje,vegla</t>
  </si>
  <si>
    <t>Vlera Kontabel Neto e A.A.Materiale  2010</t>
  </si>
  <si>
    <t>Administratori</t>
  </si>
  <si>
    <t>Nentor 2010</t>
  </si>
  <si>
    <t>Sherbime IT</t>
  </si>
  <si>
    <t>Kjo per arsyen sepse nuk ka krijuar te ardhura gjate 2 muajve te aktivitetit te saj</t>
  </si>
  <si>
    <t>Metronet</t>
  </si>
  <si>
    <t>Per vitin fiskal 2010 shoqeria rezulton me nje humbje prej 51980 leke.</t>
  </si>
  <si>
    <t>Detyrimet per tap, sig,shoq jane shlyer ne muajin Janar 2011</t>
  </si>
  <si>
    <t>L02309004J</t>
  </si>
  <si>
    <t>Pasqyra   e   Fluksit   Monetar  -  Metoda  Indirekte   2010</t>
  </si>
  <si>
    <t>Pasqyra e fluksit monetar - Metoda Indirekte</t>
  </si>
  <si>
    <t>Periudha</t>
  </si>
  <si>
    <t>Fluksi i parave nga veprimtaria e shfrytezimit</t>
  </si>
  <si>
    <t>Fitimi para tatimit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</si>
  <si>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</si>
  <si>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</si>
  <si>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</si>
  <si>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</si>
  <si>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</si>
  <si>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</si>
  <si>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</si>
  <si>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</si>
  <si>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detyrimeve, per tu paguar</t>
  </si>
  <si>
    <t>nga aktiviteti</t>
  </si>
  <si>
    <t>MM te perfituara nga aktivitetet</t>
  </si>
  <si>
    <t>Interesi i paguar</t>
  </si>
  <si>
    <t>Tatim mbi fitimin i paguar</t>
  </si>
  <si>
    <t>MM neto nga aktivitetet e shfrytezimit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</si>
  <si>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</si>
  <si>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</si>
  <si>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</si>
  <si>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</si>
  <si>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</si>
  <si>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</si>
  <si>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</si>
  <si>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</si>
  <si>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emetimi i kapitalit aksioner</t>
  </si>
  <si>
    <t>Te ardhura nga huamarrje afatgjata</t>
  </si>
  <si>
    <t>Pagesat e detyrimive te qerase financiare</t>
  </si>
  <si>
    <t>Dividente te paguar</t>
  </si>
  <si>
    <t>MM neto e perdorur ne veprimtarite Financiare</t>
  </si>
  <si>
    <t>Rritja/Renia neto e mjeteve monetare</t>
  </si>
  <si>
    <t>Mjetet monetare ne fillim te periudhes kontabel</t>
  </si>
  <si>
    <t>Mjetet monetare ne fund te periudhes kontabel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</si>
</sst>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_-* #,##0.0_L_e_k_-;\-* #,##0.0_L_e_k_-;_-* &quot;-&quot;??_L_e_k_-;_-@_-"/>
    <numFmt numFmtId="187" formatCode="_-* #,##0_L_e_k_-;\-* #,##0_L_e_k_-;_-* &quot;-&quot;??_L_e_k_-;_-@_-"/>
    <numFmt numFmtId="188" formatCode="0.0"/>
  </numFmts>
  <fonts count="57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26"/>
      <name val="Arial Narrow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24"/>
      <name val="Arial Narrow"/>
      <family val="2"/>
    </font>
    <font>
      <sz val="16"/>
      <name val="Arial"/>
      <family val="0"/>
    </font>
    <font>
      <b/>
      <u val="single"/>
      <sz val="12"/>
      <name val="Arial"/>
      <family val="2"/>
    </font>
    <font>
      <sz val="8"/>
      <name val="Arial"/>
      <family val="0"/>
    </font>
    <font>
      <i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3" fontId="0" fillId="0" borderId="19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1" fillId="0" borderId="1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2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19" xfId="0" applyBorder="1" applyAlignment="1">
      <alignment/>
    </xf>
    <xf numFmtId="0" fontId="5" fillId="0" borderId="19" xfId="0" applyFont="1" applyBorder="1" applyAlignment="1">
      <alignment/>
    </xf>
    <xf numFmtId="0" fontId="1" fillId="0" borderId="0" xfId="0" applyFont="1" applyAlignment="1">
      <alignment/>
    </xf>
    <xf numFmtId="0" fontId="11" fillId="0" borderId="18" xfId="0" applyFont="1" applyBorder="1" applyAlignment="1">
      <alignment/>
    </xf>
    <xf numFmtId="3" fontId="1" fillId="0" borderId="12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7" fillId="0" borderId="18" xfId="0" applyFont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8" xfId="0" applyFont="1" applyBorder="1" applyAlignment="1">
      <alignment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18" xfId="0" applyFont="1" applyBorder="1" applyAlignment="1">
      <alignment/>
    </xf>
    <xf numFmtId="0" fontId="18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1" fontId="0" fillId="0" borderId="19" xfId="0" applyNumberFormat="1" applyBorder="1" applyAlignment="1">
      <alignment/>
    </xf>
    <xf numFmtId="14" fontId="1" fillId="0" borderId="16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14" fontId="0" fillId="0" borderId="22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6" fillId="0" borderId="0" xfId="0" applyFont="1" applyAlignment="1">
      <alignment/>
    </xf>
    <xf numFmtId="3" fontId="0" fillId="0" borderId="19" xfId="44" applyNumberFormat="1" applyBorder="1" applyAlignment="1">
      <alignment/>
    </xf>
    <xf numFmtId="3" fontId="16" fillId="0" borderId="0" xfId="0" applyNumberFormat="1" applyFont="1" applyBorder="1" applyAlignment="1">
      <alignment/>
    </xf>
    <xf numFmtId="0" fontId="16" fillId="0" borderId="19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3" fontId="0" fillId="0" borderId="23" xfId="44" applyNumberFormat="1" applyBorder="1" applyAlignment="1">
      <alignment/>
    </xf>
    <xf numFmtId="0" fontId="0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3" fontId="6" fillId="0" borderId="26" xfId="44" applyNumberFormat="1" applyFont="1" applyBorder="1" applyAlignment="1">
      <alignment vertical="center"/>
    </xf>
    <xf numFmtId="3" fontId="6" fillId="0" borderId="27" xfId="44" applyNumberFormat="1" applyFont="1" applyBorder="1" applyAlignment="1">
      <alignment vertical="center"/>
    </xf>
    <xf numFmtId="1" fontId="0" fillId="0" borderId="0" xfId="0" applyNumberFormat="1" applyAlignment="1">
      <alignment/>
    </xf>
    <xf numFmtId="0" fontId="5" fillId="0" borderId="0" xfId="0" applyFont="1" applyBorder="1" applyAlignment="1">
      <alignment/>
    </xf>
    <xf numFmtId="3" fontId="0" fillId="0" borderId="0" xfId="44" applyNumberFormat="1" applyFill="1" applyBorder="1" applyAlignment="1">
      <alignment/>
    </xf>
    <xf numFmtId="3" fontId="5" fillId="0" borderId="19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22" xfId="0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horizontal="left" vertical="center"/>
    </xf>
    <xf numFmtId="3" fontId="0" fillId="0" borderId="19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/>
    </xf>
    <xf numFmtId="3" fontId="5" fillId="0" borderId="19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0" fontId="0" fillId="0" borderId="0" xfId="0" applyFont="1" applyAlignment="1">
      <alignment horizontal="right"/>
    </xf>
    <xf numFmtId="0" fontId="1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.sali\Documents\beti\FNA\pasqyrat%20financiare%20fna%202010%20QK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ertina"/>
      <sheetName val="AK-PA"/>
      <sheetName val="Ardh.Shpenz"/>
      <sheetName val="Shenimet"/>
      <sheetName val="Fluksi monetar"/>
      <sheetName val="levizja e aseteve"/>
    </sheetNames>
    <sheetDataSet>
      <sheetData sheetId="2">
        <row r="37">
          <cell r="G37">
            <v>0</v>
          </cell>
        </row>
      </sheetData>
      <sheetData sheetId="5">
        <row r="31">
          <cell r="D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9"/>
  <sheetViews>
    <sheetView tabSelected="1" zoomScale="75" zoomScaleNormal="75" zoomScalePageLayoutView="0" workbookViewId="0" topLeftCell="A1">
      <selection activeCell="F5" sqref="F5"/>
    </sheetView>
  </sheetViews>
  <sheetFormatPr defaultColWidth="9.140625" defaultRowHeight="12.75"/>
  <cols>
    <col min="1" max="1" width="3.7109375" style="0" customWidth="1"/>
    <col min="4" max="4" width="9.28125" style="0" customWidth="1"/>
    <col min="5" max="5" width="11.421875" style="0" customWidth="1"/>
    <col min="6" max="6" width="13.140625" style="0" bestFit="1" customWidth="1"/>
    <col min="10" max="10" width="3.140625" style="0" customWidth="1"/>
    <col min="12" max="12" width="1.8515625" style="0" customWidth="1"/>
  </cols>
  <sheetData>
    <row r="1" ht="4.5" customHeight="1"/>
    <row r="2" spans="2:11" ht="12.75">
      <c r="B2" s="1"/>
      <c r="C2" s="2"/>
      <c r="D2" s="2"/>
      <c r="E2" s="2"/>
      <c r="F2" s="2"/>
      <c r="G2" s="2"/>
      <c r="H2" s="2"/>
      <c r="I2" s="2"/>
      <c r="J2" s="2"/>
      <c r="K2" s="3"/>
    </row>
    <row r="3" spans="2:11" ht="18" customHeight="1">
      <c r="B3" s="4"/>
      <c r="C3" s="12" t="s">
        <v>47</v>
      </c>
      <c r="D3" s="13"/>
      <c r="E3" s="13"/>
      <c r="F3" s="15"/>
      <c r="G3" s="16" t="s">
        <v>138</v>
      </c>
      <c r="H3" s="16"/>
      <c r="I3" s="15"/>
      <c r="J3" s="13"/>
      <c r="K3" s="6"/>
    </row>
    <row r="4" spans="2:11" ht="18" customHeight="1">
      <c r="B4" s="4"/>
      <c r="C4" s="12" t="s">
        <v>7</v>
      </c>
      <c r="D4" s="13"/>
      <c r="E4" s="13"/>
      <c r="F4" s="160" t="s">
        <v>141</v>
      </c>
      <c r="G4" s="160"/>
      <c r="H4" s="160"/>
      <c r="I4" s="15"/>
      <c r="J4" s="14"/>
      <c r="K4" s="6"/>
    </row>
    <row r="5" spans="2:11" ht="18" customHeight="1">
      <c r="B5" s="4"/>
      <c r="C5" s="12" t="s">
        <v>6</v>
      </c>
      <c r="D5" s="13"/>
      <c r="E5" s="13"/>
      <c r="F5" s="14" t="s">
        <v>113</v>
      </c>
      <c r="G5" s="14"/>
      <c r="H5" s="14"/>
      <c r="I5" s="14"/>
      <c r="J5" s="14"/>
      <c r="K5" s="6"/>
    </row>
    <row r="6" spans="2:11" ht="18" customHeight="1">
      <c r="B6" s="4"/>
      <c r="C6" s="61"/>
      <c r="D6" s="13"/>
      <c r="E6" s="13"/>
      <c r="F6" s="14"/>
      <c r="G6" s="62" t="s">
        <v>108</v>
      </c>
      <c r="H6" s="14"/>
      <c r="I6" s="14"/>
      <c r="J6" s="14"/>
      <c r="K6" s="6"/>
    </row>
    <row r="7" spans="2:11" ht="18" customHeight="1">
      <c r="B7" s="4"/>
      <c r="E7" s="5"/>
      <c r="F7" s="5"/>
      <c r="G7" s="5"/>
      <c r="H7" s="17"/>
      <c r="I7" s="17"/>
      <c r="J7" s="11"/>
      <c r="K7" s="6"/>
    </row>
    <row r="8" spans="2:11" ht="15">
      <c r="B8" s="4"/>
      <c r="C8" s="13" t="s">
        <v>0</v>
      </c>
      <c r="D8" s="5"/>
      <c r="E8" s="5"/>
      <c r="F8" s="101" t="s">
        <v>135</v>
      </c>
      <c r="G8" s="23"/>
      <c r="H8" s="8"/>
      <c r="I8" s="8"/>
      <c r="J8" s="8"/>
      <c r="K8" s="6"/>
    </row>
    <row r="9" spans="2:11" ht="15">
      <c r="B9" s="4"/>
      <c r="C9" s="13" t="s">
        <v>1</v>
      </c>
      <c r="D9" s="5"/>
      <c r="E9" s="5"/>
      <c r="F9" s="98"/>
      <c r="G9" s="99"/>
      <c r="H9" s="11"/>
      <c r="I9" s="11"/>
      <c r="J9" s="11"/>
      <c r="K9" s="6"/>
    </row>
    <row r="10" spans="2:11" ht="12.75">
      <c r="B10" s="4"/>
      <c r="C10" s="5"/>
      <c r="D10" s="5"/>
      <c r="E10" s="5"/>
      <c r="F10" s="5"/>
      <c r="G10" s="5"/>
      <c r="H10" s="5"/>
      <c r="I10" s="5"/>
      <c r="J10" s="5"/>
      <c r="K10" s="6"/>
    </row>
    <row r="11" spans="2:11" ht="12.75">
      <c r="B11" s="4"/>
      <c r="C11" s="5"/>
      <c r="D11" s="5"/>
      <c r="E11" s="5"/>
      <c r="F11" s="5"/>
      <c r="G11" s="5"/>
      <c r="H11" s="5"/>
      <c r="I11" s="5"/>
      <c r="J11" s="5"/>
      <c r="K11" s="6"/>
    </row>
    <row r="12" spans="2:11" ht="12.75">
      <c r="B12" s="4"/>
      <c r="C12" s="5"/>
      <c r="D12" s="5"/>
      <c r="E12" s="5"/>
      <c r="F12" s="5"/>
      <c r="G12" s="5"/>
      <c r="H12" s="5"/>
      <c r="I12" s="5"/>
      <c r="J12" s="5"/>
      <c r="K12" s="6"/>
    </row>
    <row r="13" spans="2:11" ht="15">
      <c r="B13" s="4"/>
      <c r="C13" s="13" t="s">
        <v>33</v>
      </c>
      <c r="D13" s="5"/>
      <c r="E13" s="5"/>
      <c r="F13" s="15" t="s">
        <v>136</v>
      </c>
      <c r="H13" s="8"/>
      <c r="I13" s="8"/>
      <c r="J13" s="8"/>
      <c r="K13" s="6"/>
    </row>
    <row r="14" spans="2:11" ht="15">
      <c r="B14" s="4"/>
      <c r="C14" s="5"/>
      <c r="D14" s="5"/>
      <c r="E14" s="5"/>
      <c r="F14" s="14"/>
      <c r="G14" s="14"/>
      <c r="H14" s="11"/>
      <c r="I14" s="11"/>
      <c r="J14" s="11"/>
      <c r="K14" s="6"/>
    </row>
    <row r="15" spans="2:11" ht="18" customHeight="1">
      <c r="B15" s="4"/>
      <c r="C15" s="5"/>
      <c r="D15" s="5"/>
      <c r="E15" s="5"/>
      <c r="F15" s="11"/>
      <c r="G15" s="11"/>
      <c r="H15" s="11"/>
      <c r="I15" s="11"/>
      <c r="J15" s="11"/>
      <c r="K15" s="6"/>
    </row>
    <row r="16" spans="2:11" ht="18" customHeight="1">
      <c r="B16" s="4"/>
      <c r="K16" s="6"/>
    </row>
    <row r="17" spans="2:11" ht="12.75">
      <c r="B17" s="4"/>
      <c r="C17" s="5"/>
      <c r="D17" s="5"/>
      <c r="E17" s="5"/>
      <c r="F17" s="5"/>
      <c r="G17" s="5"/>
      <c r="H17" s="5"/>
      <c r="I17" s="5"/>
      <c r="J17" s="5"/>
      <c r="K17" s="6"/>
    </row>
    <row r="18" spans="2:11" ht="12.75">
      <c r="B18" s="4"/>
      <c r="C18" s="5"/>
      <c r="D18" s="5"/>
      <c r="E18" s="5"/>
      <c r="F18" s="5"/>
      <c r="G18" s="5"/>
      <c r="H18" s="5"/>
      <c r="I18" s="5"/>
      <c r="J18" s="5"/>
      <c r="K18" s="6"/>
    </row>
    <row r="19" spans="2:11" ht="12.75">
      <c r="B19" s="4"/>
      <c r="C19" s="5"/>
      <c r="D19" s="5"/>
      <c r="E19" s="5"/>
      <c r="F19" s="5"/>
      <c r="G19" s="5"/>
      <c r="H19" s="5"/>
      <c r="I19" s="5"/>
      <c r="J19" s="5"/>
      <c r="K19" s="6"/>
    </row>
    <row r="20" spans="2:11" ht="12.75">
      <c r="B20" s="4"/>
      <c r="D20" s="5"/>
      <c r="E20" s="5"/>
      <c r="F20" s="5"/>
      <c r="G20" s="5"/>
      <c r="H20" s="5"/>
      <c r="I20" s="5"/>
      <c r="J20" s="5"/>
      <c r="K20" s="6"/>
    </row>
    <row r="21" spans="2:11" ht="12.75">
      <c r="B21" s="4"/>
      <c r="C21" s="5"/>
      <c r="D21" s="5"/>
      <c r="E21" s="5"/>
      <c r="F21" s="5"/>
      <c r="G21" s="5"/>
      <c r="H21" s="5"/>
      <c r="I21" s="5"/>
      <c r="J21" s="5"/>
      <c r="K21" s="6"/>
    </row>
    <row r="22" spans="2:11" ht="12.75">
      <c r="B22" s="4"/>
      <c r="C22" s="5"/>
      <c r="D22" s="5"/>
      <c r="E22" s="5"/>
      <c r="F22" s="5"/>
      <c r="G22" s="5"/>
      <c r="H22" s="5"/>
      <c r="I22" s="5"/>
      <c r="J22" s="5"/>
      <c r="K22" s="6"/>
    </row>
    <row r="23" spans="2:11" ht="12.75">
      <c r="B23" s="4"/>
      <c r="C23" s="5"/>
      <c r="D23" s="5"/>
      <c r="E23" s="5"/>
      <c r="F23" s="5"/>
      <c r="G23" s="5"/>
      <c r="H23" s="5"/>
      <c r="I23" s="5"/>
      <c r="J23" s="5"/>
      <c r="K23" s="6"/>
    </row>
    <row r="24" spans="2:11" ht="33.75">
      <c r="B24" s="162" t="s">
        <v>8</v>
      </c>
      <c r="C24" s="163"/>
      <c r="D24" s="163"/>
      <c r="E24" s="163"/>
      <c r="F24" s="163"/>
      <c r="G24" s="163"/>
      <c r="H24" s="163"/>
      <c r="I24" s="163"/>
      <c r="J24" s="163"/>
      <c r="K24" s="164"/>
    </row>
    <row r="25" spans="2:11" ht="20.25">
      <c r="B25" s="4"/>
      <c r="C25" s="165"/>
      <c r="D25" s="165"/>
      <c r="E25" s="165"/>
      <c r="F25" s="165"/>
      <c r="G25" s="165"/>
      <c r="H25" s="165"/>
      <c r="I25" s="165"/>
      <c r="J25" s="165"/>
      <c r="K25" s="6"/>
    </row>
    <row r="26" spans="2:11" ht="12.75">
      <c r="B26" s="4"/>
      <c r="C26" s="166"/>
      <c r="D26" s="166"/>
      <c r="E26" s="166"/>
      <c r="F26" s="166"/>
      <c r="G26" s="166"/>
      <c r="H26" s="166"/>
      <c r="I26" s="166"/>
      <c r="J26" s="166"/>
      <c r="K26" s="6"/>
    </row>
    <row r="27" spans="2:11" ht="12.75">
      <c r="B27" s="4"/>
      <c r="C27" s="5"/>
      <c r="D27" s="5"/>
      <c r="E27" s="5"/>
      <c r="F27" s="5"/>
      <c r="G27" s="5"/>
      <c r="H27" s="5"/>
      <c r="I27" s="5"/>
      <c r="J27" s="5"/>
      <c r="K27" s="6"/>
    </row>
    <row r="28" spans="2:11" ht="12.75">
      <c r="B28" s="4"/>
      <c r="C28" s="5"/>
      <c r="D28" s="5"/>
      <c r="E28" s="5"/>
      <c r="F28" s="5"/>
      <c r="G28" s="5"/>
      <c r="H28" s="5"/>
      <c r="I28" s="5"/>
      <c r="J28" s="5"/>
      <c r="K28" s="6"/>
    </row>
    <row r="29" spans="2:11" ht="30">
      <c r="B29" s="4"/>
      <c r="C29" s="5"/>
      <c r="D29" s="5"/>
      <c r="E29" s="167" t="s">
        <v>107</v>
      </c>
      <c r="F29" s="167"/>
      <c r="G29" s="167"/>
      <c r="H29" s="5"/>
      <c r="I29" s="5"/>
      <c r="J29" s="5"/>
      <c r="K29" s="6"/>
    </row>
    <row r="30" spans="2:11" ht="12.75">
      <c r="B30" s="4"/>
      <c r="C30" s="5"/>
      <c r="D30" s="161" t="s">
        <v>48</v>
      </c>
      <c r="E30" s="161"/>
      <c r="F30" s="161"/>
      <c r="G30" s="161"/>
      <c r="H30" s="161"/>
      <c r="I30" s="5"/>
      <c r="J30" s="5"/>
      <c r="K30" s="6"/>
    </row>
    <row r="31" spans="2:11" ht="12.75">
      <c r="B31" s="4"/>
      <c r="C31" s="5"/>
      <c r="D31" s="5"/>
      <c r="E31" s="5"/>
      <c r="F31" s="5"/>
      <c r="G31" s="5"/>
      <c r="H31" s="5"/>
      <c r="I31" s="5"/>
      <c r="J31" s="5"/>
      <c r="K31" s="6"/>
    </row>
    <row r="32" spans="2:11" ht="12.75">
      <c r="B32" s="4"/>
      <c r="C32" s="5"/>
      <c r="D32" s="5"/>
      <c r="E32" s="5"/>
      <c r="F32" s="5"/>
      <c r="G32" s="5"/>
      <c r="H32" s="5"/>
      <c r="I32" s="5"/>
      <c r="J32" s="5"/>
      <c r="K32" s="6"/>
    </row>
    <row r="33" spans="2:11" ht="12.75">
      <c r="B33" s="4"/>
      <c r="C33" s="5"/>
      <c r="D33" s="5"/>
      <c r="E33" s="5"/>
      <c r="F33" s="5"/>
      <c r="G33" s="5"/>
      <c r="H33" s="5"/>
      <c r="I33" s="5"/>
      <c r="J33" s="5"/>
      <c r="K33" s="6"/>
    </row>
    <row r="34" spans="2:11" ht="12.75">
      <c r="B34" s="4"/>
      <c r="C34" s="5"/>
      <c r="D34" s="5"/>
      <c r="E34" s="5"/>
      <c r="F34" s="5"/>
      <c r="G34" s="5"/>
      <c r="H34" s="5"/>
      <c r="I34" s="5"/>
      <c r="J34" s="5"/>
      <c r="K34" s="6"/>
    </row>
    <row r="35" spans="2:11" ht="12.75">
      <c r="B35" s="4"/>
      <c r="C35" s="5"/>
      <c r="D35" s="5"/>
      <c r="E35" s="5"/>
      <c r="F35" s="5"/>
      <c r="G35" s="5"/>
      <c r="H35" s="5"/>
      <c r="I35" s="5"/>
      <c r="J35" s="5"/>
      <c r="K35" s="6"/>
    </row>
    <row r="36" spans="2:11" ht="12.75">
      <c r="B36" s="4"/>
      <c r="C36" s="5"/>
      <c r="D36" s="5"/>
      <c r="E36" s="5"/>
      <c r="F36" s="5"/>
      <c r="G36" s="5"/>
      <c r="H36" s="5"/>
      <c r="I36" s="5"/>
      <c r="J36" s="5"/>
      <c r="K36" s="6"/>
    </row>
    <row r="37" spans="2:11" ht="15.75" customHeight="1">
      <c r="B37" s="4"/>
      <c r="C37" s="5"/>
      <c r="D37" s="46"/>
      <c r="E37" s="46"/>
      <c r="F37" s="46"/>
      <c r="G37" s="46"/>
      <c r="H37" s="46"/>
      <c r="I37" s="46"/>
      <c r="J37" s="5"/>
      <c r="K37" s="6"/>
    </row>
    <row r="38" spans="2:11" ht="18" customHeight="1">
      <c r="B38" s="4"/>
      <c r="C38" s="8"/>
      <c r="D38" s="8"/>
      <c r="E38" s="8"/>
      <c r="F38" s="8"/>
      <c r="G38" s="16"/>
      <c r="H38" s="8"/>
      <c r="I38" s="8"/>
      <c r="J38" s="8"/>
      <c r="K38" s="6"/>
    </row>
    <row r="39" spans="2:11" ht="18" customHeight="1">
      <c r="B39" s="4"/>
      <c r="C39" s="91" t="s">
        <v>49</v>
      </c>
      <c r="D39" s="92"/>
      <c r="E39" s="92"/>
      <c r="F39" s="92"/>
      <c r="G39" s="56"/>
      <c r="H39" s="96" t="s">
        <v>50</v>
      </c>
      <c r="I39" s="11"/>
      <c r="J39" s="3"/>
      <c r="K39" s="6"/>
    </row>
    <row r="40" spans="2:11" ht="18" customHeight="1">
      <c r="B40" s="4"/>
      <c r="C40" s="93" t="s">
        <v>51</v>
      </c>
      <c r="D40" s="94"/>
      <c r="E40" s="94"/>
      <c r="F40" s="94"/>
      <c r="G40" s="5"/>
      <c r="H40" s="96" t="s">
        <v>50</v>
      </c>
      <c r="I40" s="8"/>
      <c r="J40" s="6"/>
      <c r="K40" s="6"/>
    </row>
    <row r="41" spans="2:11" ht="18" customHeight="1">
      <c r="B41" s="4"/>
      <c r="C41" s="93"/>
      <c r="D41" s="94"/>
      <c r="E41" s="94"/>
      <c r="F41" s="94"/>
      <c r="G41" s="5"/>
      <c r="H41" s="5"/>
      <c r="I41" s="5"/>
      <c r="J41" s="6"/>
      <c r="K41" s="6"/>
    </row>
    <row r="42" spans="2:11" ht="18" customHeight="1">
      <c r="B42" s="4"/>
      <c r="C42" s="93" t="s">
        <v>55</v>
      </c>
      <c r="D42" s="94"/>
      <c r="E42" s="94"/>
      <c r="F42" s="94"/>
      <c r="G42" s="95" t="s">
        <v>52</v>
      </c>
      <c r="H42" s="96" t="s">
        <v>109</v>
      </c>
      <c r="I42" s="96"/>
      <c r="J42" s="6"/>
      <c r="K42" s="6"/>
    </row>
    <row r="43" spans="2:11" ht="18" customHeight="1">
      <c r="B43" s="4"/>
      <c r="C43" s="93"/>
      <c r="D43" s="94"/>
      <c r="E43" s="94"/>
      <c r="F43" s="94"/>
      <c r="G43" s="95" t="s">
        <v>53</v>
      </c>
      <c r="H43" s="97" t="s">
        <v>110</v>
      </c>
      <c r="I43" s="97"/>
      <c r="J43" s="6"/>
      <c r="K43" s="6"/>
    </row>
    <row r="44" spans="2:11" ht="18" customHeight="1">
      <c r="B44" s="4"/>
      <c r="C44" s="93" t="s">
        <v>54</v>
      </c>
      <c r="D44" s="94"/>
      <c r="E44" s="94"/>
      <c r="F44" s="94"/>
      <c r="G44" s="95"/>
      <c r="H44" s="97" t="s">
        <v>103</v>
      </c>
      <c r="I44" s="97"/>
      <c r="J44" s="6"/>
      <c r="K44" s="6"/>
    </row>
    <row r="45" spans="2:11" ht="18" customHeight="1">
      <c r="B45" s="4"/>
      <c r="C45" s="7"/>
      <c r="D45" s="8"/>
      <c r="E45" s="8"/>
      <c r="F45" s="8"/>
      <c r="G45" s="8"/>
      <c r="H45" s="8"/>
      <c r="I45" s="8"/>
      <c r="J45" s="9"/>
      <c r="K45" s="6"/>
    </row>
    <row r="46" spans="2:11" ht="18" customHeight="1">
      <c r="B46" s="4"/>
      <c r="K46" s="6"/>
    </row>
    <row r="47" spans="2:11" ht="12" customHeight="1">
      <c r="B47" s="4"/>
      <c r="C47" s="5"/>
      <c r="D47" s="5"/>
      <c r="E47" s="5"/>
      <c r="F47" s="5"/>
      <c r="G47" s="5"/>
      <c r="H47" s="5"/>
      <c r="I47" s="5"/>
      <c r="J47" s="5"/>
      <c r="K47" s="6"/>
    </row>
    <row r="48" spans="2:11" ht="15.75" customHeight="1">
      <c r="B48" s="4"/>
      <c r="C48" s="5"/>
      <c r="D48" s="5"/>
      <c r="E48" s="5"/>
      <c r="F48" s="5"/>
      <c r="G48" s="5"/>
      <c r="H48" s="5"/>
      <c r="I48" s="5"/>
      <c r="J48" s="5"/>
      <c r="K48" s="6"/>
    </row>
    <row r="49" spans="2:11" ht="9" customHeight="1">
      <c r="B49" s="7"/>
      <c r="C49" s="8"/>
      <c r="D49" s="8"/>
      <c r="E49" s="8"/>
      <c r="F49" s="8"/>
      <c r="G49" s="8"/>
      <c r="H49" s="8"/>
      <c r="I49" s="8"/>
      <c r="J49" s="8"/>
      <c r="K49" s="9"/>
    </row>
    <row r="50" ht="5.25" customHeight="1"/>
  </sheetData>
  <sheetProtection/>
  <mergeCells count="6">
    <mergeCell ref="F4:H4"/>
    <mergeCell ref="D30:H30"/>
    <mergeCell ref="B24:K24"/>
    <mergeCell ref="C25:J25"/>
    <mergeCell ref="C26:J26"/>
    <mergeCell ref="E29:G29"/>
  </mergeCells>
  <printOptions horizontalCentered="1" verticalCentered="1"/>
  <pageMargins left="0.25" right="0.25" top="0.25" bottom="0.25" header="0.511811023622047" footer="0.511811023622047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3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5.57421875" style="0" customWidth="1"/>
    <col min="2" max="2" width="3.7109375" style="19" customWidth="1"/>
    <col min="3" max="3" width="2.7109375" style="19" customWidth="1"/>
    <col min="4" max="4" width="4.00390625" style="19" customWidth="1"/>
    <col min="5" max="5" width="40.57421875" style="0" customWidth="1"/>
    <col min="6" max="7" width="14.57421875" style="18" customWidth="1"/>
  </cols>
  <sheetData>
    <row r="1" spans="2:7" s="24" customFormat="1" ht="9" customHeight="1">
      <c r="B1" s="40"/>
      <c r="C1" s="41"/>
      <c r="D1" s="41"/>
      <c r="E1" s="42"/>
      <c r="F1" s="48"/>
      <c r="G1" s="48"/>
    </row>
    <row r="2" spans="2:7" s="24" customFormat="1" ht="18" customHeight="1">
      <c r="B2" s="171" t="s">
        <v>112</v>
      </c>
      <c r="C2" s="171"/>
      <c r="D2" s="171"/>
      <c r="E2" s="171"/>
      <c r="F2" s="171"/>
      <c r="G2" s="171"/>
    </row>
    <row r="3" ht="6.75" customHeight="1"/>
    <row r="4" spans="2:7" ht="15.75" customHeight="1">
      <c r="B4" s="172" t="s">
        <v>2</v>
      </c>
      <c r="C4" s="174" t="s">
        <v>9</v>
      </c>
      <c r="D4" s="175"/>
      <c r="E4" s="176"/>
      <c r="F4" s="37" t="s">
        <v>56</v>
      </c>
      <c r="G4" s="37" t="s">
        <v>56</v>
      </c>
    </row>
    <row r="5" spans="2:7" ht="12.75" customHeight="1">
      <c r="B5" s="173"/>
      <c r="C5" s="177"/>
      <c r="D5" s="178"/>
      <c r="E5" s="179"/>
      <c r="F5" s="38" t="s">
        <v>114</v>
      </c>
      <c r="G5" s="39" t="s">
        <v>115</v>
      </c>
    </row>
    <row r="6" spans="2:7" s="24" customFormat="1" ht="17.25" customHeight="1">
      <c r="B6" s="43" t="s">
        <v>3</v>
      </c>
      <c r="C6" s="168" t="s">
        <v>11</v>
      </c>
      <c r="D6" s="169"/>
      <c r="E6" s="170"/>
      <c r="F6" s="21">
        <f>+F7+F10+F15</f>
        <v>95749.2</v>
      </c>
      <c r="G6" s="21">
        <f>+G7+G10+G15</f>
        <v>0</v>
      </c>
    </row>
    <row r="7" spans="2:7" s="24" customFormat="1" ht="15" customHeight="1">
      <c r="B7" s="25"/>
      <c r="C7" s="27">
        <v>1</v>
      </c>
      <c r="D7" s="28" t="s">
        <v>12</v>
      </c>
      <c r="E7" s="29"/>
      <c r="F7" s="21">
        <f>F8+F9</f>
        <v>95749.2</v>
      </c>
      <c r="G7" s="21">
        <f>G8+G9</f>
        <v>0</v>
      </c>
    </row>
    <row r="8" spans="2:7" s="24" customFormat="1" ht="15" customHeight="1">
      <c r="B8" s="25"/>
      <c r="C8" s="27"/>
      <c r="D8" s="45" t="s">
        <v>13</v>
      </c>
      <c r="E8" s="32" t="s">
        <v>31</v>
      </c>
      <c r="F8" s="21">
        <v>19686.2</v>
      </c>
      <c r="G8" s="21"/>
    </row>
    <row r="9" spans="2:7" s="24" customFormat="1" ht="15" customHeight="1">
      <c r="B9" s="25"/>
      <c r="C9" s="27"/>
      <c r="D9" s="45" t="s">
        <v>14</v>
      </c>
      <c r="E9" s="32" t="s">
        <v>32</v>
      </c>
      <c r="F9" s="21">
        <v>76063</v>
      </c>
      <c r="G9" s="21"/>
    </row>
    <row r="10" spans="2:7" s="24" customFormat="1" ht="15" customHeight="1">
      <c r="B10" s="25"/>
      <c r="C10" s="27">
        <v>2</v>
      </c>
      <c r="D10" s="28" t="s">
        <v>15</v>
      </c>
      <c r="E10" s="29"/>
      <c r="F10" s="21"/>
      <c r="G10" s="21">
        <f>G11+G12+G13+G14</f>
        <v>0</v>
      </c>
    </row>
    <row r="11" spans="2:7" s="24" customFormat="1" ht="15" customHeight="1">
      <c r="B11" s="25"/>
      <c r="C11" s="30"/>
      <c r="D11" s="31" t="s">
        <v>13</v>
      </c>
      <c r="E11" s="32" t="s">
        <v>58</v>
      </c>
      <c r="F11" s="21"/>
      <c r="G11" s="21"/>
    </row>
    <row r="12" spans="2:7" s="24" customFormat="1" ht="15" customHeight="1">
      <c r="B12" s="25"/>
      <c r="C12" s="30"/>
      <c r="D12" s="31" t="s">
        <v>14</v>
      </c>
      <c r="E12" s="32" t="s">
        <v>59</v>
      </c>
      <c r="F12" s="21"/>
      <c r="G12" s="21"/>
    </row>
    <row r="13" spans="2:7" s="24" customFormat="1" ht="15" customHeight="1">
      <c r="B13" s="25"/>
      <c r="C13" s="30"/>
      <c r="D13" s="31" t="s">
        <v>16</v>
      </c>
      <c r="E13" s="32" t="s">
        <v>19</v>
      </c>
      <c r="F13" s="21"/>
      <c r="G13" s="21"/>
    </row>
    <row r="14" spans="2:7" s="24" customFormat="1" ht="15" customHeight="1">
      <c r="B14" s="25"/>
      <c r="C14" s="30"/>
      <c r="D14" s="31"/>
      <c r="E14" s="32" t="s">
        <v>117</v>
      </c>
      <c r="F14" s="21"/>
      <c r="G14" s="21"/>
    </row>
    <row r="15" spans="2:7" s="24" customFormat="1" ht="15" customHeight="1">
      <c r="B15" s="25"/>
      <c r="C15" s="27">
        <v>3</v>
      </c>
      <c r="D15" s="28" t="s">
        <v>20</v>
      </c>
      <c r="E15" s="29"/>
      <c r="F15" s="21">
        <f>F16+F17+F18+F19+F20</f>
        <v>0</v>
      </c>
      <c r="G15" s="21">
        <f>G16+G17+G18+G19+G20</f>
        <v>0</v>
      </c>
    </row>
    <row r="16" spans="2:7" s="24" customFormat="1" ht="15" customHeight="1">
      <c r="B16" s="25"/>
      <c r="C16" s="30"/>
      <c r="D16" s="31" t="s">
        <v>13</v>
      </c>
      <c r="E16" s="32" t="s">
        <v>21</v>
      </c>
      <c r="F16" s="21"/>
      <c r="G16" s="21"/>
    </row>
    <row r="17" spans="2:7" s="24" customFormat="1" ht="15" customHeight="1">
      <c r="B17" s="25"/>
      <c r="C17" s="30"/>
      <c r="D17" s="31" t="s">
        <v>14</v>
      </c>
      <c r="E17" s="32" t="s">
        <v>22</v>
      </c>
      <c r="F17" s="21"/>
      <c r="G17" s="21"/>
    </row>
    <row r="18" spans="2:7" s="24" customFormat="1" ht="15" customHeight="1">
      <c r="B18" s="25"/>
      <c r="C18" s="30"/>
      <c r="D18" s="31" t="s">
        <v>16</v>
      </c>
      <c r="E18" s="32" t="s">
        <v>23</v>
      </c>
      <c r="F18" s="21"/>
      <c r="G18" s="21"/>
    </row>
    <row r="19" spans="2:7" s="24" customFormat="1" ht="15" customHeight="1">
      <c r="B19" s="25"/>
      <c r="C19" s="30"/>
      <c r="D19" s="31" t="s">
        <v>17</v>
      </c>
      <c r="E19" s="32" t="s">
        <v>24</v>
      </c>
      <c r="F19" s="21"/>
      <c r="G19" s="21"/>
    </row>
    <row r="20" spans="2:7" s="24" customFormat="1" ht="15" customHeight="1">
      <c r="B20" s="25"/>
      <c r="C20" s="30"/>
      <c r="D20" s="31" t="s">
        <v>18</v>
      </c>
      <c r="E20" s="32" t="s">
        <v>25</v>
      </c>
      <c r="F20" s="21"/>
      <c r="G20" s="21"/>
    </row>
    <row r="21" spans="2:7" s="24" customFormat="1" ht="15" customHeight="1">
      <c r="B21" s="44" t="s">
        <v>4</v>
      </c>
      <c r="C21" s="168" t="s">
        <v>26</v>
      </c>
      <c r="D21" s="169"/>
      <c r="E21" s="170"/>
      <c r="F21" s="21">
        <f>+F22+F27</f>
        <v>8000</v>
      </c>
      <c r="G21" s="21">
        <f>+G22+G27</f>
        <v>0</v>
      </c>
    </row>
    <row r="22" spans="2:7" s="24" customFormat="1" ht="15" customHeight="1">
      <c r="B22" s="25"/>
      <c r="C22" s="27">
        <v>4</v>
      </c>
      <c r="D22" s="28" t="s">
        <v>27</v>
      </c>
      <c r="E22" s="33"/>
      <c r="F22" s="21">
        <f>F23+F24+F25+F26</f>
        <v>8000</v>
      </c>
      <c r="G22" s="21">
        <f>G23+G24+G25+G26</f>
        <v>0</v>
      </c>
    </row>
    <row r="23" spans="2:7" s="24" customFormat="1" ht="15" customHeight="1">
      <c r="B23" s="25"/>
      <c r="C23" s="30"/>
      <c r="D23" s="31" t="s">
        <v>13</v>
      </c>
      <c r="E23" s="32" t="s">
        <v>29</v>
      </c>
      <c r="F23" s="21"/>
      <c r="G23" s="21"/>
    </row>
    <row r="24" spans="2:7" s="24" customFormat="1" ht="15" customHeight="1">
      <c r="B24" s="25"/>
      <c r="C24" s="30"/>
      <c r="D24" s="31" t="s">
        <v>14</v>
      </c>
      <c r="E24" s="32" t="s">
        <v>5</v>
      </c>
      <c r="F24" s="21"/>
      <c r="G24" s="21"/>
    </row>
    <row r="25" spans="2:7" s="24" customFormat="1" ht="15" customHeight="1">
      <c r="B25" s="25"/>
      <c r="C25" s="30"/>
      <c r="D25" s="31" t="s">
        <v>16</v>
      </c>
      <c r="E25" s="32" t="s">
        <v>116</v>
      </c>
      <c r="F25" s="21"/>
      <c r="G25" s="21"/>
    </row>
    <row r="26" spans="2:7" s="24" customFormat="1" ht="15" customHeight="1">
      <c r="B26" s="25"/>
      <c r="C26" s="30"/>
      <c r="D26" s="31" t="s">
        <v>17</v>
      </c>
      <c r="E26" s="32" t="s">
        <v>60</v>
      </c>
      <c r="F26" s="21">
        <v>8000</v>
      </c>
      <c r="G26" s="21"/>
    </row>
    <row r="27" spans="2:7" s="24" customFormat="1" ht="15" customHeight="1">
      <c r="B27" s="25"/>
      <c r="C27" s="27">
        <v>5</v>
      </c>
      <c r="D27" s="28" t="s">
        <v>28</v>
      </c>
      <c r="E27" s="29"/>
      <c r="F27" s="21">
        <v>0</v>
      </c>
      <c r="G27" s="21"/>
    </row>
    <row r="28" spans="2:7" s="24" customFormat="1" ht="20.25" customHeight="1">
      <c r="B28" s="26"/>
      <c r="C28" s="168" t="s">
        <v>43</v>
      </c>
      <c r="D28" s="169"/>
      <c r="E28" s="170"/>
      <c r="F28" s="21">
        <f>+F6+F21</f>
        <v>103749.2</v>
      </c>
      <c r="G28" s="21">
        <f>+G6+G21</f>
        <v>0</v>
      </c>
    </row>
    <row r="29" spans="2:7" s="24" customFormat="1" ht="20.25" customHeight="1">
      <c r="B29" s="35"/>
      <c r="C29" s="57"/>
      <c r="D29" s="57"/>
      <c r="E29" s="57"/>
      <c r="F29" s="36"/>
      <c r="G29" s="36"/>
    </row>
    <row r="30" spans="2:7" s="24" customFormat="1" ht="15.75" customHeight="1">
      <c r="B30" s="34"/>
      <c r="C30" s="34"/>
      <c r="D30" s="34"/>
      <c r="E30" s="34"/>
      <c r="F30" s="36"/>
      <c r="G30" s="36"/>
    </row>
    <row r="31" spans="2:7" s="24" customFormat="1" ht="14.25" customHeight="1">
      <c r="B31" s="172" t="s">
        <v>2</v>
      </c>
      <c r="C31" s="174" t="s">
        <v>39</v>
      </c>
      <c r="D31" s="175"/>
      <c r="E31" s="176"/>
      <c r="F31" s="37" t="s">
        <v>56</v>
      </c>
      <c r="G31" s="37" t="s">
        <v>57</v>
      </c>
    </row>
    <row r="32" spans="2:7" ht="13.5" customHeight="1">
      <c r="B32" s="173"/>
      <c r="C32" s="177"/>
      <c r="D32" s="178"/>
      <c r="E32" s="179"/>
      <c r="F32" s="38" t="s">
        <v>119</v>
      </c>
      <c r="G32" s="39" t="s">
        <v>10</v>
      </c>
    </row>
    <row r="33" spans="2:7" ht="12.75">
      <c r="B33" s="44" t="s">
        <v>3</v>
      </c>
      <c r="C33" s="168" t="s">
        <v>40</v>
      </c>
      <c r="D33" s="169"/>
      <c r="E33" s="170"/>
      <c r="F33" s="21">
        <f>+F34+F37</f>
        <v>31874</v>
      </c>
      <c r="G33" s="21">
        <f>+G34+G37</f>
        <v>0</v>
      </c>
    </row>
    <row r="34" spans="2:7" ht="12.75">
      <c r="B34" s="25"/>
      <c r="C34" s="27">
        <v>1</v>
      </c>
      <c r="D34" s="28" t="s">
        <v>30</v>
      </c>
      <c r="E34" s="29"/>
      <c r="F34" s="21">
        <f>F35+F36</f>
        <v>0</v>
      </c>
      <c r="G34" s="21">
        <f>G35+G36</f>
        <v>0</v>
      </c>
    </row>
    <row r="35" spans="2:7" ht="12.75">
      <c r="B35" s="25"/>
      <c r="C35" s="30"/>
      <c r="D35" s="31" t="s">
        <v>13</v>
      </c>
      <c r="E35" s="32" t="s">
        <v>61</v>
      </c>
      <c r="F35" s="21"/>
      <c r="G35" s="21"/>
    </row>
    <row r="36" spans="2:7" ht="12.75">
      <c r="B36" s="25"/>
      <c r="C36" s="30"/>
      <c r="D36" s="31" t="s">
        <v>14</v>
      </c>
      <c r="E36" s="32" t="s">
        <v>62</v>
      </c>
      <c r="F36" s="21"/>
      <c r="G36" s="21"/>
    </row>
    <row r="37" spans="2:7" ht="12.75">
      <c r="B37" s="25"/>
      <c r="C37" s="27">
        <v>2</v>
      </c>
      <c r="D37" s="28" t="s">
        <v>63</v>
      </c>
      <c r="E37" s="29"/>
      <c r="F37" s="21">
        <f>F38+F39+F40+F41+F42+F43+F44+F45+F46</f>
        <v>31874</v>
      </c>
      <c r="G37" s="21">
        <f>G38+G39+G40+G41+G42+G43+G44+G45+G46</f>
        <v>0</v>
      </c>
    </row>
    <row r="38" spans="2:7" ht="12.75">
      <c r="B38" s="25"/>
      <c r="C38" s="30"/>
      <c r="D38" s="31"/>
      <c r="E38" s="32" t="s">
        <v>34</v>
      </c>
      <c r="F38" s="21"/>
      <c r="G38" s="21"/>
    </row>
    <row r="39" spans="2:7" ht="12.75">
      <c r="B39" s="25"/>
      <c r="C39" s="30"/>
      <c r="D39" s="31"/>
      <c r="E39" s="32" t="s">
        <v>44</v>
      </c>
      <c r="F39" s="21"/>
      <c r="G39" s="21"/>
    </row>
    <row r="40" spans="2:7" ht="12.75">
      <c r="B40" s="25"/>
      <c r="C40" s="30"/>
      <c r="D40" s="31"/>
      <c r="E40" s="32" t="s">
        <v>118</v>
      </c>
      <c r="F40" s="21">
        <v>23464</v>
      </c>
      <c r="G40" s="21"/>
    </row>
    <row r="41" spans="2:7" ht="12.75">
      <c r="B41" s="25"/>
      <c r="C41" s="30"/>
      <c r="D41" s="31"/>
      <c r="E41" s="32" t="s">
        <v>64</v>
      </c>
      <c r="F41" s="21">
        <v>8410</v>
      </c>
      <c r="G41" s="21"/>
    </row>
    <row r="42" spans="2:7" ht="12.75">
      <c r="B42" s="25"/>
      <c r="C42" s="30"/>
      <c r="D42" s="31"/>
      <c r="E42" s="32" t="s">
        <v>65</v>
      </c>
      <c r="F42" s="21"/>
      <c r="G42" s="21"/>
    </row>
    <row r="43" spans="2:7" ht="12.75">
      <c r="B43" s="25"/>
      <c r="C43" s="30"/>
      <c r="D43" s="31"/>
      <c r="E43" s="32" t="s">
        <v>66</v>
      </c>
      <c r="F43" s="21"/>
      <c r="G43" s="21"/>
    </row>
    <row r="44" spans="2:7" ht="12.75">
      <c r="B44" s="25"/>
      <c r="C44" s="30"/>
      <c r="D44" s="31"/>
      <c r="E44" s="32" t="s">
        <v>67</v>
      </c>
      <c r="F44" s="21"/>
      <c r="G44" s="21"/>
    </row>
    <row r="45" spans="2:7" ht="12.75">
      <c r="B45" s="25"/>
      <c r="C45" s="30"/>
      <c r="D45" s="31"/>
      <c r="E45" s="32" t="s">
        <v>68</v>
      </c>
      <c r="F45" s="21"/>
      <c r="G45" s="21"/>
    </row>
    <row r="46" spans="2:7" ht="12.75">
      <c r="B46" s="25"/>
      <c r="C46" s="30"/>
      <c r="D46" s="31"/>
      <c r="E46" s="32" t="s">
        <v>69</v>
      </c>
      <c r="F46" s="21"/>
      <c r="G46" s="21"/>
    </row>
    <row r="47" spans="2:7" ht="12.75">
      <c r="B47" s="44" t="s">
        <v>4</v>
      </c>
      <c r="C47" s="168" t="s">
        <v>41</v>
      </c>
      <c r="D47" s="169"/>
      <c r="E47" s="170"/>
      <c r="F47" s="21">
        <f>+F48+F49</f>
        <v>0</v>
      </c>
      <c r="G47" s="21">
        <f>+G48+G49</f>
        <v>0</v>
      </c>
    </row>
    <row r="48" spans="2:7" ht="12.75">
      <c r="B48" s="25"/>
      <c r="C48" s="27">
        <v>1</v>
      </c>
      <c r="D48" s="28" t="s">
        <v>35</v>
      </c>
      <c r="E48" s="33"/>
      <c r="F48" s="21"/>
      <c r="G48" s="21"/>
    </row>
    <row r="49" spans="2:7" ht="12.75">
      <c r="B49" s="25"/>
      <c r="C49" s="27">
        <v>2</v>
      </c>
      <c r="D49" s="28" t="s">
        <v>70</v>
      </c>
      <c r="E49" s="29"/>
      <c r="F49" s="21"/>
      <c r="G49" s="21"/>
    </row>
    <row r="50" spans="2:7" ht="12.75">
      <c r="B50" s="44" t="s">
        <v>36</v>
      </c>
      <c r="C50" s="168" t="s">
        <v>37</v>
      </c>
      <c r="D50" s="169"/>
      <c r="E50" s="170"/>
      <c r="F50" s="21">
        <f>+F51+F52+F53</f>
        <v>71875</v>
      </c>
      <c r="G50" s="21">
        <f>+G51+G52+G53</f>
        <v>0</v>
      </c>
    </row>
    <row r="51" spans="2:7" ht="12.75">
      <c r="B51" s="25"/>
      <c r="C51" s="27">
        <v>1</v>
      </c>
      <c r="D51" s="28" t="s">
        <v>71</v>
      </c>
      <c r="E51" s="29"/>
      <c r="F51" s="21">
        <v>123855</v>
      </c>
      <c r="G51" s="21"/>
    </row>
    <row r="52" spans="2:7" ht="12.75">
      <c r="B52" s="25"/>
      <c r="C52" s="47">
        <v>2</v>
      </c>
      <c r="D52" s="28" t="s">
        <v>72</v>
      </c>
      <c r="E52" s="29"/>
      <c r="F52" s="21"/>
      <c r="G52" s="21"/>
    </row>
    <row r="53" spans="2:7" ht="12.75">
      <c r="B53" s="25"/>
      <c r="C53" s="47">
        <v>3</v>
      </c>
      <c r="D53" s="28" t="s">
        <v>38</v>
      </c>
      <c r="E53" s="29"/>
      <c r="F53" s="21">
        <v>-51980</v>
      </c>
      <c r="G53" s="21"/>
    </row>
    <row r="54" spans="2:7" ht="21" customHeight="1">
      <c r="B54" s="25"/>
      <c r="C54" s="168" t="s">
        <v>42</v>
      </c>
      <c r="D54" s="169"/>
      <c r="E54" s="170"/>
      <c r="F54" s="21">
        <f>+F33+F47+F50</f>
        <v>103749</v>
      </c>
      <c r="G54" s="21">
        <f>+G33+G47+G50</f>
        <v>0</v>
      </c>
    </row>
    <row r="63" ht="12.75">
      <c r="E63" t="s">
        <v>106</v>
      </c>
    </row>
  </sheetData>
  <sheetProtection/>
  <mergeCells count="12">
    <mergeCell ref="B4:B5"/>
    <mergeCell ref="C6:E6"/>
    <mergeCell ref="C54:E54"/>
    <mergeCell ref="C33:E33"/>
    <mergeCell ref="C47:E47"/>
    <mergeCell ref="C50:E50"/>
    <mergeCell ref="B2:G2"/>
    <mergeCell ref="C21:E21"/>
    <mergeCell ref="B31:B32"/>
    <mergeCell ref="C31:E32"/>
    <mergeCell ref="C28:E28"/>
    <mergeCell ref="C4:E5"/>
  </mergeCells>
  <printOptions horizontalCentered="1" verticalCentered="1"/>
  <pageMargins left="0.25" right="0.25" top="0.25" bottom="0.25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50"/>
  <sheetViews>
    <sheetView zoomScale="75" zoomScaleNormal="75" zoomScalePageLayoutView="0" workbookViewId="0" topLeftCell="A1">
      <selection activeCell="J31" sqref="J31"/>
    </sheetView>
  </sheetViews>
  <sheetFormatPr defaultColWidth="9.140625" defaultRowHeight="12.75"/>
  <cols>
    <col min="1" max="1" width="4.28125" style="0" customWidth="1"/>
    <col min="2" max="3" width="3.7109375" style="19" customWidth="1"/>
    <col min="4" max="4" width="2.7109375" style="19" customWidth="1"/>
    <col min="5" max="5" width="64.57421875" style="0" bestFit="1" customWidth="1"/>
    <col min="6" max="6" width="14.00390625" style="18" bestFit="1" customWidth="1"/>
    <col min="7" max="7" width="14.28125" style="18" bestFit="1" customWidth="1"/>
    <col min="8" max="8" width="17.140625" style="0" customWidth="1"/>
    <col min="9" max="9" width="18.8515625" style="0" customWidth="1"/>
  </cols>
  <sheetData>
    <row r="2" spans="2:7" s="24" customFormat="1" ht="18">
      <c r="B2" s="183" t="s">
        <v>111</v>
      </c>
      <c r="C2" s="183"/>
      <c r="D2" s="183"/>
      <c r="E2" s="183"/>
      <c r="F2" s="183"/>
      <c r="G2" s="183"/>
    </row>
    <row r="3" spans="2:7" s="24" customFormat="1" ht="9" customHeight="1">
      <c r="B3" s="40"/>
      <c r="C3" s="40"/>
      <c r="D3" s="41"/>
      <c r="E3" s="42"/>
      <c r="F3" s="48"/>
      <c r="G3" s="22"/>
    </row>
    <row r="4" spans="5:6" s="24" customFormat="1" ht="16.5" customHeight="1">
      <c r="E4" s="190" t="s">
        <v>73</v>
      </c>
      <c r="F4" s="190"/>
    </row>
    <row r="5" ht="6.75" customHeight="1"/>
    <row r="6" spans="2:7" s="24" customFormat="1" ht="15.75" customHeight="1">
      <c r="B6" s="181" t="s">
        <v>2</v>
      </c>
      <c r="C6" s="184" t="s">
        <v>95</v>
      </c>
      <c r="D6" s="185"/>
      <c r="E6" s="186"/>
      <c r="F6" s="63" t="s">
        <v>56</v>
      </c>
      <c r="G6" s="63" t="s">
        <v>57</v>
      </c>
    </row>
    <row r="7" spans="2:7" s="24" customFormat="1" ht="15.75" customHeight="1">
      <c r="B7" s="182"/>
      <c r="C7" s="187"/>
      <c r="D7" s="188"/>
      <c r="E7" s="189"/>
      <c r="F7" s="65" t="s">
        <v>119</v>
      </c>
      <c r="G7" s="66" t="s">
        <v>10</v>
      </c>
    </row>
    <row r="8" spans="2:7" s="24" customFormat="1" ht="15.75" customHeight="1">
      <c r="B8" s="67" t="s">
        <v>3</v>
      </c>
      <c r="C8" s="68" t="s">
        <v>74</v>
      </c>
      <c r="D8" s="69"/>
      <c r="E8" s="69"/>
      <c r="F8" s="70">
        <f>+F9+F10+F11</f>
        <v>0</v>
      </c>
      <c r="G8" s="70">
        <f>+G9+G10+G11</f>
        <v>0</v>
      </c>
    </row>
    <row r="9" spans="2:9" s="24" customFormat="1" ht="15.75" customHeight="1">
      <c r="B9" s="71"/>
      <c r="C9" s="72"/>
      <c r="D9" s="14"/>
      <c r="E9" s="14"/>
      <c r="F9" s="70"/>
      <c r="G9" s="70"/>
      <c r="I9" s="58" t="s">
        <v>106</v>
      </c>
    </row>
    <row r="10" spans="2:7" s="24" customFormat="1" ht="15.75" customHeight="1">
      <c r="B10" s="73"/>
      <c r="C10" s="72"/>
      <c r="D10" s="14"/>
      <c r="E10" s="14"/>
      <c r="F10" s="70"/>
      <c r="G10" s="70"/>
    </row>
    <row r="11" spans="2:7" s="24" customFormat="1" ht="15.75" customHeight="1">
      <c r="B11" s="74"/>
      <c r="C11" s="72"/>
      <c r="D11" s="14"/>
      <c r="E11" s="14"/>
      <c r="F11" s="70"/>
      <c r="G11" s="70"/>
    </row>
    <row r="12" spans="2:7" s="24" customFormat="1" ht="15.75" customHeight="1">
      <c r="B12" s="75" t="s">
        <v>4</v>
      </c>
      <c r="C12" s="191" t="s">
        <v>75</v>
      </c>
      <c r="D12" s="192"/>
      <c r="E12" s="192"/>
      <c r="F12" s="70">
        <f>+F13+F17+F20+F21+F31</f>
        <v>51979.8</v>
      </c>
      <c r="G12" s="70">
        <f>+G13+G17+G20+G21+G31</f>
        <v>0</v>
      </c>
    </row>
    <row r="13" spans="2:7" s="24" customFormat="1" ht="15.75" customHeight="1">
      <c r="B13" s="76">
        <v>1</v>
      </c>
      <c r="C13" s="64"/>
      <c r="D13" s="77" t="s">
        <v>76</v>
      </c>
      <c r="E13" s="78"/>
      <c r="F13" s="70"/>
      <c r="G13" s="70"/>
    </row>
    <row r="14" spans="2:7" s="24" customFormat="1" ht="15.75" customHeight="1">
      <c r="B14" s="67"/>
      <c r="C14" s="79" t="s">
        <v>97</v>
      </c>
      <c r="D14" s="180" t="s">
        <v>77</v>
      </c>
      <c r="E14" s="180"/>
      <c r="F14" s="70"/>
      <c r="G14" s="70"/>
    </row>
    <row r="15" spans="2:7" s="24" customFormat="1" ht="15.75" customHeight="1">
      <c r="B15" s="67"/>
      <c r="C15" s="79" t="s">
        <v>97</v>
      </c>
      <c r="D15" s="180" t="s">
        <v>78</v>
      </c>
      <c r="E15" s="180"/>
      <c r="F15" s="70"/>
      <c r="G15" s="70"/>
    </row>
    <row r="16" spans="2:7" s="24" customFormat="1" ht="15.75" customHeight="1">
      <c r="B16" s="67"/>
      <c r="C16" s="79" t="s">
        <v>97</v>
      </c>
      <c r="D16" s="180" t="s">
        <v>79</v>
      </c>
      <c r="E16" s="180"/>
      <c r="F16" s="70"/>
      <c r="G16" s="70"/>
    </row>
    <row r="17" spans="2:7" s="24" customFormat="1" ht="15.75" customHeight="1">
      <c r="B17" s="67">
        <v>2</v>
      </c>
      <c r="C17" s="79"/>
      <c r="D17" s="80" t="s">
        <v>81</v>
      </c>
      <c r="E17" s="61"/>
      <c r="F17" s="70">
        <f>+F18+F19</f>
        <v>47811</v>
      </c>
      <c r="G17" s="70">
        <f>+G18+G19</f>
        <v>0</v>
      </c>
    </row>
    <row r="18" spans="2:7" s="24" customFormat="1" ht="15.75" customHeight="1">
      <c r="B18" s="67"/>
      <c r="C18" s="79" t="s">
        <v>97</v>
      </c>
      <c r="D18" s="80"/>
      <c r="E18" s="81" t="s">
        <v>96</v>
      </c>
      <c r="F18" s="70">
        <v>12615</v>
      </c>
      <c r="G18" s="70"/>
    </row>
    <row r="19" spans="2:7" s="24" customFormat="1" ht="15.75" customHeight="1">
      <c r="B19" s="67"/>
      <c r="C19" s="79" t="s">
        <v>97</v>
      </c>
      <c r="D19" s="80"/>
      <c r="E19" s="82" t="s">
        <v>80</v>
      </c>
      <c r="F19" s="70">
        <v>35196</v>
      </c>
      <c r="G19" s="70"/>
    </row>
    <row r="20" spans="2:7" s="24" customFormat="1" ht="15.75" customHeight="1">
      <c r="B20" s="67">
        <v>3</v>
      </c>
      <c r="C20" s="79"/>
      <c r="D20" s="80" t="s">
        <v>82</v>
      </c>
      <c r="E20" s="69"/>
      <c r="F20" s="70">
        <v>0</v>
      </c>
      <c r="G20" s="70"/>
    </row>
    <row r="21" spans="2:7" s="24" customFormat="1" ht="15.75" customHeight="1">
      <c r="B21" s="67">
        <v>4</v>
      </c>
      <c r="C21" s="61"/>
      <c r="D21" s="80" t="s">
        <v>83</v>
      </c>
      <c r="E21" s="69"/>
      <c r="F21" s="70">
        <f>+F22+F23+F24+F25+F26+F27+F28+F29+F30</f>
        <v>0</v>
      </c>
      <c r="G21" s="70">
        <f>+G22+G23+G24+G25+G26+G27+G28+G29+G30</f>
        <v>0</v>
      </c>
    </row>
    <row r="22" spans="2:7" s="24" customFormat="1" ht="15.75" customHeight="1">
      <c r="B22" s="67"/>
      <c r="C22" s="79" t="s">
        <v>97</v>
      </c>
      <c r="D22" s="61"/>
      <c r="E22" s="69" t="s">
        <v>84</v>
      </c>
      <c r="F22" s="70"/>
      <c r="G22" s="70"/>
    </row>
    <row r="23" spans="2:7" s="24" customFormat="1" ht="15.75" customHeight="1">
      <c r="B23" s="67"/>
      <c r="C23" s="79" t="s">
        <v>97</v>
      </c>
      <c r="D23" s="61"/>
      <c r="E23" s="69" t="s">
        <v>85</v>
      </c>
      <c r="F23" s="70"/>
      <c r="G23" s="70"/>
    </row>
    <row r="24" spans="2:8" s="24" customFormat="1" ht="15.75" customHeight="1">
      <c r="B24" s="67"/>
      <c r="C24" s="79" t="s">
        <v>97</v>
      </c>
      <c r="D24" s="61"/>
      <c r="E24" s="69" t="s">
        <v>86</v>
      </c>
      <c r="F24" s="70"/>
      <c r="G24" s="70"/>
      <c r="H24" s="22"/>
    </row>
    <row r="25" spans="2:7" s="24" customFormat="1" ht="15.75" customHeight="1">
      <c r="B25" s="67"/>
      <c r="C25" s="79" t="s">
        <v>97</v>
      </c>
      <c r="D25" s="80"/>
      <c r="E25" s="81" t="s">
        <v>87</v>
      </c>
      <c r="F25" s="70"/>
      <c r="G25" s="70"/>
    </row>
    <row r="26" spans="2:7" s="24" customFormat="1" ht="15.75" customHeight="1">
      <c r="B26" s="67"/>
      <c r="C26" s="79" t="s">
        <v>97</v>
      </c>
      <c r="D26" s="80"/>
      <c r="E26" s="81" t="s">
        <v>88</v>
      </c>
      <c r="F26" s="70"/>
      <c r="G26" s="70"/>
    </row>
    <row r="27" spans="2:7" s="24" customFormat="1" ht="15.75" customHeight="1">
      <c r="B27" s="67"/>
      <c r="C27" s="79" t="s">
        <v>97</v>
      </c>
      <c r="D27" s="80"/>
      <c r="E27" s="81" t="s">
        <v>89</v>
      </c>
      <c r="F27" s="70"/>
      <c r="G27" s="70"/>
    </row>
    <row r="28" spans="2:7" s="24" customFormat="1" ht="15.75" customHeight="1">
      <c r="B28" s="67"/>
      <c r="C28" s="79" t="s">
        <v>97</v>
      </c>
      <c r="D28" s="80"/>
      <c r="E28" s="81" t="s">
        <v>90</v>
      </c>
      <c r="F28" s="70"/>
      <c r="G28" s="70"/>
    </row>
    <row r="29" spans="2:7" s="24" customFormat="1" ht="15.75" customHeight="1">
      <c r="B29" s="67"/>
      <c r="C29" s="83" t="s">
        <v>97</v>
      </c>
      <c r="D29" s="80"/>
      <c r="E29" s="69"/>
      <c r="F29" s="70"/>
      <c r="G29" s="70"/>
    </row>
    <row r="30" spans="2:7" s="24" customFormat="1" ht="15.75" customHeight="1">
      <c r="B30" s="67"/>
      <c r="C30" s="79" t="s">
        <v>97</v>
      </c>
      <c r="D30" s="80"/>
      <c r="E30" s="69"/>
      <c r="F30" s="70"/>
      <c r="G30" s="70"/>
    </row>
    <row r="31" spans="2:7" s="24" customFormat="1" ht="15.75" customHeight="1">
      <c r="B31" s="67">
        <v>5</v>
      </c>
      <c r="C31" s="84" t="s">
        <v>91</v>
      </c>
      <c r="D31" s="80"/>
      <c r="E31" s="69"/>
      <c r="F31" s="70">
        <f>+F32+F33+F34</f>
        <v>4168.8</v>
      </c>
      <c r="G31" s="70"/>
    </row>
    <row r="32" spans="2:7" s="24" customFormat="1" ht="15.75" customHeight="1">
      <c r="B32" s="67"/>
      <c r="C32" s="85" t="s">
        <v>97</v>
      </c>
      <c r="D32" s="86"/>
      <c r="E32" s="80" t="s">
        <v>92</v>
      </c>
      <c r="F32" s="70">
        <v>4168.8</v>
      </c>
      <c r="G32" s="70"/>
    </row>
    <row r="33" spans="2:7" s="24" customFormat="1" ht="15.75" customHeight="1">
      <c r="B33" s="67"/>
      <c r="C33" s="64" t="s">
        <v>97</v>
      </c>
      <c r="D33" s="86"/>
      <c r="E33" s="88" t="s">
        <v>98</v>
      </c>
      <c r="F33" s="87"/>
      <c r="G33" s="70"/>
    </row>
    <row r="34" spans="2:7" s="24" customFormat="1" ht="15.75" customHeight="1">
      <c r="B34" s="67"/>
      <c r="C34" s="64" t="s">
        <v>97</v>
      </c>
      <c r="D34" s="88"/>
      <c r="E34" s="69"/>
      <c r="F34" s="70"/>
      <c r="G34" s="70"/>
    </row>
    <row r="35" spans="2:7" s="24" customFormat="1" ht="15.75" customHeight="1">
      <c r="B35" s="67" t="s">
        <v>93</v>
      </c>
      <c r="C35" s="64"/>
      <c r="D35" s="89" t="s">
        <v>99</v>
      </c>
      <c r="E35" s="90"/>
      <c r="F35" s="70">
        <f>F8-F12</f>
        <v>-51979.8</v>
      </c>
      <c r="G35" s="70">
        <f>G8-G12</f>
        <v>0</v>
      </c>
    </row>
    <row r="36" spans="2:7" s="24" customFormat="1" ht="15.75" customHeight="1">
      <c r="B36" s="67"/>
      <c r="C36" s="64"/>
      <c r="D36" s="88"/>
      <c r="E36" s="69"/>
      <c r="F36" s="70"/>
      <c r="G36" s="70"/>
    </row>
    <row r="37" spans="2:7" s="24" customFormat="1" ht="15.75" customHeight="1">
      <c r="B37" s="67">
        <v>6</v>
      </c>
      <c r="C37" s="64"/>
      <c r="D37" s="88" t="s">
        <v>100</v>
      </c>
      <c r="E37" s="69"/>
      <c r="F37" s="70"/>
      <c r="G37" s="70">
        <v>0</v>
      </c>
    </row>
    <row r="38" spans="2:7" s="24" customFormat="1" ht="15.75" customHeight="1">
      <c r="B38" s="67" t="s">
        <v>94</v>
      </c>
      <c r="C38" s="64"/>
      <c r="D38" s="89" t="s">
        <v>101</v>
      </c>
      <c r="E38" s="90"/>
      <c r="F38" s="70">
        <f>+F35-F37</f>
        <v>-51979.8</v>
      </c>
      <c r="G38" s="70">
        <v>0</v>
      </c>
    </row>
    <row r="39" spans="2:7" s="24" customFormat="1" ht="15.75" customHeight="1">
      <c r="B39" s="67"/>
      <c r="C39" s="64"/>
      <c r="D39" s="88"/>
      <c r="E39" s="69"/>
      <c r="F39" s="70"/>
      <c r="G39" s="70"/>
    </row>
    <row r="40" spans="2:7" s="24" customFormat="1" ht="15.75" customHeight="1">
      <c r="B40" s="34"/>
      <c r="C40" s="34"/>
      <c r="D40" s="34"/>
      <c r="E40" s="35"/>
      <c r="F40" s="36"/>
      <c r="G40" s="36"/>
    </row>
    <row r="41" spans="2:7" s="24" customFormat="1" ht="15.75" customHeight="1">
      <c r="B41" s="34"/>
      <c r="C41" s="34"/>
      <c r="D41" s="34"/>
      <c r="E41" s="35"/>
      <c r="F41" s="36"/>
      <c r="G41" s="36"/>
    </row>
    <row r="42" spans="2:7" s="24" customFormat="1" ht="15.75" customHeight="1">
      <c r="B42" s="34"/>
      <c r="C42" s="34"/>
      <c r="D42" s="34"/>
      <c r="E42" s="35"/>
      <c r="F42" s="36"/>
      <c r="G42" s="36"/>
    </row>
    <row r="43" spans="2:7" s="24" customFormat="1" ht="15.75" customHeight="1">
      <c r="B43" s="34"/>
      <c r="C43" s="34"/>
      <c r="D43" s="34"/>
      <c r="E43" s="35"/>
      <c r="F43" s="36"/>
      <c r="G43" s="36"/>
    </row>
    <row r="44" spans="2:7" s="24" customFormat="1" ht="15.75" customHeight="1">
      <c r="B44" s="34"/>
      <c r="C44" s="34"/>
      <c r="D44" s="34"/>
      <c r="E44" s="35"/>
      <c r="F44" s="36"/>
      <c r="G44" s="36"/>
    </row>
    <row r="45" spans="2:7" s="24" customFormat="1" ht="15.75" customHeight="1">
      <c r="B45" s="34"/>
      <c r="C45" s="34"/>
      <c r="D45" s="34"/>
      <c r="E45" s="35"/>
      <c r="F45" s="36"/>
      <c r="G45" s="36"/>
    </row>
    <row r="46" spans="2:7" s="24" customFormat="1" ht="15.75" customHeight="1">
      <c r="B46" s="34"/>
      <c r="C46" s="34"/>
      <c r="D46" s="34"/>
      <c r="E46" s="35"/>
      <c r="F46" s="36"/>
      <c r="G46" s="36"/>
    </row>
    <row r="47" spans="2:7" s="24" customFormat="1" ht="15.75" customHeight="1">
      <c r="B47" s="34"/>
      <c r="C47" s="34"/>
      <c r="D47" s="34"/>
      <c r="E47" s="35"/>
      <c r="F47" s="36"/>
      <c r="G47" s="36"/>
    </row>
    <row r="48" spans="2:7" s="24" customFormat="1" ht="15.75" customHeight="1">
      <c r="B48" s="34"/>
      <c r="C48" s="34"/>
      <c r="D48" s="34"/>
      <c r="E48" s="35"/>
      <c r="F48" s="36"/>
      <c r="G48" s="36"/>
    </row>
    <row r="49" spans="2:7" s="24" customFormat="1" ht="15.75" customHeight="1">
      <c r="B49" s="34"/>
      <c r="C49" s="34"/>
      <c r="D49" s="34"/>
      <c r="E49" s="34"/>
      <c r="F49" s="36"/>
      <c r="G49" s="36"/>
    </row>
    <row r="50" spans="2:7" ht="12.75">
      <c r="B50" s="10"/>
      <c r="C50" s="10"/>
      <c r="D50" s="10"/>
      <c r="E50" s="5"/>
      <c r="F50" s="20"/>
      <c r="G50" s="20"/>
    </row>
  </sheetData>
  <sheetProtection/>
  <mergeCells count="8">
    <mergeCell ref="D16:E16"/>
    <mergeCell ref="B6:B7"/>
    <mergeCell ref="B2:G2"/>
    <mergeCell ref="C6:E7"/>
    <mergeCell ref="E4:F4"/>
    <mergeCell ref="C12:E12"/>
    <mergeCell ref="D14:E14"/>
    <mergeCell ref="D15:E15"/>
  </mergeCells>
  <printOptions horizontalCentered="1" verticalCentered="1"/>
  <pageMargins left="0.25" right="0.25" top="0.25" bottom="0.25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57"/>
  <sheetViews>
    <sheetView zoomScale="75" zoomScaleNormal="75" zoomScalePageLayoutView="0" workbookViewId="0" topLeftCell="A1">
      <selection activeCell="B7" sqref="B7"/>
    </sheetView>
  </sheetViews>
  <sheetFormatPr defaultColWidth="9.140625" defaultRowHeight="12.75"/>
  <cols>
    <col min="1" max="1" width="2.28125" style="0" customWidth="1"/>
    <col min="2" max="10" width="8.7109375" style="0" customWidth="1"/>
    <col min="11" max="11" width="10.7109375" style="0" customWidth="1"/>
    <col min="12" max="12" width="2.140625" style="0" customWidth="1"/>
    <col min="13" max="13" width="9.421875" style="0" customWidth="1"/>
  </cols>
  <sheetData>
    <row r="2" spans="2:11" ht="12.75">
      <c r="B2" s="1"/>
      <c r="C2" s="2"/>
      <c r="D2" s="2"/>
      <c r="E2" s="2"/>
      <c r="F2" s="2"/>
      <c r="G2" s="2"/>
      <c r="H2" s="2"/>
      <c r="I2" s="2"/>
      <c r="J2" s="2"/>
      <c r="K2" s="3"/>
    </row>
    <row r="3" spans="2:11" ht="12.75">
      <c r="B3" s="4"/>
      <c r="C3" s="5"/>
      <c r="D3" s="5"/>
      <c r="E3" s="5"/>
      <c r="F3" s="5"/>
      <c r="G3" s="5"/>
      <c r="H3" s="5"/>
      <c r="I3" s="5"/>
      <c r="J3" s="5"/>
      <c r="K3" s="6"/>
    </row>
    <row r="4" spans="2:11" s="24" customFormat="1" ht="33" customHeight="1">
      <c r="B4" s="193" t="s">
        <v>45</v>
      </c>
      <c r="C4" s="194"/>
      <c r="D4" s="194"/>
      <c r="E4" s="194"/>
      <c r="F4" s="194"/>
      <c r="G4" s="194"/>
      <c r="H4" s="194"/>
      <c r="I4" s="194"/>
      <c r="J4" s="194"/>
      <c r="K4" s="195"/>
    </row>
    <row r="5" spans="2:11" ht="14.25">
      <c r="B5" s="93" t="s">
        <v>139</v>
      </c>
      <c r="C5" s="94"/>
      <c r="D5" s="94"/>
      <c r="E5" s="94"/>
      <c r="F5" s="94"/>
      <c r="G5" s="94"/>
      <c r="H5" s="94"/>
      <c r="I5" s="94"/>
      <c r="J5" s="94"/>
      <c r="K5" s="103"/>
    </row>
    <row r="6" spans="2:11" ht="14.25">
      <c r="B6" s="93" t="s">
        <v>137</v>
      </c>
      <c r="C6" s="94"/>
      <c r="D6" s="104"/>
      <c r="E6" s="94"/>
      <c r="F6" s="94"/>
      <c r="G6" s="94"/>
      <c r="H6" s="94"/>
      <c r="I6" s="94"/>
      <c r="J6" s="94"/>
      <c r="K6" s="103"/>
    </row>
    <row r="7" spans="2:11" ht="14.25">
      <c r="B7" s="93" t="s">
        <v>140</v>
      </c>
      <c r="C7" s="94"/>
      <c r="D7" s="94"/>
      <c r="E7" s="94"/>
      <c r="F7" s="94"/>
      <c r="G7" s="94"/>
      <c r="H7" s="94"/>
      <c r="I7" s="94"/>
      <c r="J7" s="94"/>
      <c r="K7" s="103"/>
    </row>
    <row r="8" spans="2:11" ht="14.25">
      <c r="B8" s="93"/>
      <c r="C8" s="94"/>
      <c r="D8" s="94"/>
      <c r="E8" s="94"/>
      <c r="F8" s="94"/>
      <c r="G8" s="94"/>
      <c r="H8" s="94"/>
      <c r="I8" s="94"/>
      <c r="J8" s="94"/>
      <c r="K8" s="103"/>
    </row>
    <row r="9" spans="2:11" ht="14.25">
      <c r="B9" s="93"/>
      <c r="C9" s="94"/>
      <c r="D9" s="94"/>
      <c r="E9" s="94"/>
      <c r="F9" s="94"/>
      <c r="G9" s="94"/>
      <c r="H9" s="94"/>
      <c r="I9" s="94"/>
      <c r="J9" s="94"/>
      <c r="K9" s="103"/>
    </row>
    <row r="10" spans="3:11" ht="14.25">
      <c r="C10" s="94"/>
      <c r="D10" s="94"/>
      <c r="E10" s="94"/>
      <c r="F10" s="94"/>
      <c r="G10" s="94"/>
      <c r="H10" s="94"/>
      <c r="I10" s="94"/>
      <c r="J10" s="94"/>
      <c r="K10" s="103"/>
    </row>
    <row r="11" spans="2:11" ht="15">
      <c r="B11" s="102"/>
      <c r="C11" s="13"/>
      <c r="D11" s="13"/>
      <c r="E11" s="13"/>
      <c r="F11" s="13"/>
      <c r="G11" s="13"/>
      <c r="H11" s="13"/>
      <c r="I11" s="13"/>
      <c r="J11" s="13"/>
      <c r="K11" s="6"/>
    </row>
    <row r="12" spans="2:11" ht="12.75">
      <c r="B12" s="4"/>
      <c r="C12" s="5"/>
      <c r="D12" s="5"/>
      <c r="E12" s="5"/>
      <c r="F12" s="5"/>
      <c r="G12" s="5"/>
      <c r="H12" s="5"/>
      <c r="I12" s="5"/>
      <c r="J12" s="5"/>
      <c r="K12" s="6"/>
    </row>
    <row r="13" spans="2:11" ht="12.75">
      <c r="B13" s="4"/>
      <c r="C13" s="5"/>
      <c r="D13" s="5"/>
      <c r="E13" s="5"/>
      <c r="F13" s="5"/>
      <c r="G13" s="5"/>
      <c r="H13" s="5"/>
      <c r="I13" s="5"/>
      <c r="J13" s="5"/>
      <c r="K13" s="6"/>
    </row>
    <row r="14" spans="2:11" ht="12.75">
      <c r="B14" s="4"/>
      <c r="C14" s="5"/>
      <c r="D14" s="5"/>
      <c r="E14" s="5"/>
      <c r="F14" s="5"/>
      <c r="G14" s="5"/>
      <c r="H14" s="5"/>
      <c r="I14" s="5"/>
      <c r="J14" s="5"/>
      <c r="K14" s="6"/>
    </row>
    <row r="15" spans="2:11" ht="12.75">
      <c r="B15" s="4"/>
      <c r="C15" s="5"/>
      <c r="D15" s="5"/>
      <c r="E15" s="5"/>
      <c r="F15" s="5"/>
      <c r="G15" s="5"/>
      <c r="H15" s="5"/>
      <c r="I15" s="5"/>
      <c r="J15" s="5"/>
      <c r="K15" s="6"/>
    </row>
    <row r="16" spans="2:11" ht="12.75">
      <c r="B16" s="4"/>
      <c r="C16" s="5"/>
      <c r="D16" s="5"/>
      <c r="E16" s="5"/>
      <c r="F16" s="5"/>
      <c r="G16" s="5"/>
      <c r="H16" s="5"/>
      <c r="I16" s="5"/>
      <c r="J16" s="5"/>
      <c r="K16" s="6"/>
    </row>
    <row r="17" spans="2:11" ht="12.75">
      <c r="B17" s="4"/>
      <c r="C17" s="5"/>
      <c r="D17" s="5"/>
      <c r="E17" s="5"/>
      <c r="F17" s="5"/>
      <c r="G17" s="5"/>
      <c r="H17" s="5"/>
      <c r="I17" s="5"/>
      <c r="J17" s="5"/>
      <c r="K17" s="6"/>
    </row>
    <row r="18" spans="2:11" ht="12.75">
      <c r="B18" s="4"/>
      <c r="C18" s="5"/>
      <c r="D18" s="5"/>
      <c r="E18" s="5"/>
      <c r="F18" s="5"/>
      <c r="G18" s="5"/>
      <c r="H18" s="5"/>
      <c r="I18" s="5"/>
      <c r="J18" s="5"/>
      <c r="K18" s="6"/>
    </row>
    <row r="19" spans="2:11" ht="12.75">
      <c r="B19" s="4"/>
      <c r="C19" s="5"/>
      <c r="D19" s="5"/>
      <c r="E19" s="5"/>
      <c r="F19" s="5"/>
      <c r="G19" s="5"/>
      <c r="H19" s="5"/>
      <c r="I19" s="5"/>
      <c r="J19" s="5"/>
      <c r="K19" s="6"/>
    </row>
    <row r="20" spans="2:11" ht="12.75">
      <c r="B20" s="4"/>
      <c r="C20" s="5"/>
      <c r="D20" s="5"/>
      <c r="E20" s="5"/>
      <c r="F20" s="5"/>
      <c r="G20" s="5"/>
      <c r="H20" s="5"/>
      <c r="I20" s="5"/>
      <c r="J20" s="5"/>
      <c r="K20" s="6"/>
    </row>
    <row r="21" spans="2:11" ht="12.75">
      <c r="B21" s="4"/>
      <c r="C21" s="5"/>
      <c r="D21" s="5"/>
      <c r="E21" s="5"/>
      <c r="F21" s="5"/>
      <c r="G21" s="5"/>
      <c r="H21" s="5"/>
      <c r="I21" s="5"/>
      <c r="J21" s="5"/>
      <c r="K21" s="6"/>
    </row>
    <row r="22" spans="2:11" ht="12.75">
      <c r="B22" s="4"/>
      <c r="C22" s="5"/>
      <c r="D22" s="5"/>
      <c r="E22" s="5"/>
      <c r="F22" s="5"/>
      <c r="G22" s="5"/>
      <c r="H22" s="5"/>
      <c r="I22" s="5"/>
      <c r="J22" s="5"/>
      <c r="K22" s="6"/>
    </row>
    <row r="23" spans="2:11" ht="12.75">
      <c r="B23" s="4"/>
      <c r="C23" s="5"/>
      <c r="D23" s="5"/>
      <c r="E23" s="5"/>
      <c r="F23" s="5"/>
      <c r="G23" s="5"/>
      <c r="H23" s="5"/>
      <c r="I23" s="5"/>
      <c r="J23" s="5"/>
      <c r="K23" s="6"/>
    </row>
    <row r="24" spans="2:11" ht="12.75">
      <c r="B24" s="4"/>
      <c r="C24" s="5"/>
      <c r="D24" s="5"/>
      <c r="E24" s="5"/>
      <c r="F24" s="5"/>
      <c r="G24" s="5"/>
      <c r="H24" s="5"/>
      <c r="I24" s="5"/>
      <c r="J24" s="5"/>
      <c r="K24" s="6"/>
    </row>
    <row r="25" spans="2:11" ht="12.75">
      <c r="B25" s="4"/>
      <c r="C25" s="5"/>
      <c r="D25" s="5"/>
      <c r="E25" s="5"/>
      <c r="F25" s="5"/>
      <c r="G25" s="5"/>
      <c r="H25" s="5"/>
      <c r="I25" s="5"/>
      <c r="J25" s="5"/>
      <c r="K25" s="6"/>
    </row>
    <row r="26" spans="2:11" ht="12.75">
      <c r="B26" s="4"/>
      <c r="C26" s="5"/>
      <c r="D26" s="5"/>
      <c r="E26" s="5"/>
      <c r="F26" s="5"/>
      <c r="G26" s="5"/>
      <c r="H26" s="5"/>
      <c r="I26" s="5"/>
      <c r="J26" s="5"/>
      <c r="K26" s="6"/>
    </row>
    <row r="27" spans="2:11" ht="12.75">
      <c r="B27" s="4"/>
      <c r="C27" s="5"/>
      <c r="D27" s="5"/>
      <c r="E27" s="5"/>
      <c r="F27" s="5"/>
      <c r="G27" s="5"/>
      <c r="H27" s="5"/>
      <c r="I27" s="5"/>
      <c r="J27" s="5"/>
      <c r="K27" s="6"/>
    </row>
    <row r="28" spans="2:11" ht="12.75">
      <c r="B28" s="4"/>
      <c r="C28" s="5"/>
      <c r="D28" s="5"/>
      <c r="E28" s="5"/>
      <c r="F28" s="5"/>
      <c r="G28" s="5"/>
      <c r="H28" s="5"/>
      <c r="I28" s="5"/>
      <c r="J28" s="5"/>
      <c r="K28" s="6"/>
    </row>
    <row r="29" spans="2:11" ht="12.75">
      <c r="B29" s="4"/>
      <c r="C29" s="5"/>
      <c r="D29" s="5"/>
      <c r="E29" s="5"/>
      <c r="F29" s="5"/>
      <c r="G29" s="5"/>
      <c r="H29" s="5"/>
      <c r="I29" s="5"/>
      <c r="J29" s="5"/>
      <c r="K29" s="6"/>
    </row>
    <row r="30" spans="2:11" ht="12.75">
      <c r="B30" s="4"/>
      <c r="C30" s="5"/>
      <c r="D30" s="5"/>
      <c r="E30" s="5"/>
      <c r="F30" s="5"/>
      <c r="G30" s="5"/>
      <c r="H30" s="5"/>
      <c r="I30" s="5"/>
      <c r="J30" s="5"/>
      <c r="K30" s="6"/>
    </row>
    <row r="31" spans="2:11" ht="12.75">
      <c r="B31" s="4"/>
      <c r="C31" s="5"/>
      <c r="D31" s="5"/>
      <c r="E31" s="5"/>
      <c r="F31" s="5"/>
      <c r="G31" s="5"/>
      <c r="H31" s="5"/>
      <c r="I31" s="5"/>
      <c r="J31" s="5"/>
      <c r="K31" s="6"/>
    </row>
    <row r="32" spans="2:11" ht="12.75">
      <c r="B32" s="4"/>
      <c r="C32" s="5"/>
      <c r="D32" s="5"/>
      <c r="E32" s="5"/>
      <c r="F32" s="5"/>
      <c r="G32" s="5"/>
      <c r="H32" s="5"/>
      <c r="I32" s="5"/>
      <c r="J32" s="5"/>
      <c r="K32" s="6"/>
    </row>
    <row r="33" spans="2:11" ht="12.75">
      <c r="B33" s="4"/>
      <c r="C33" s="5"/>
      <c r="D33" s="5"/>
      <c r="E33" s="5"/>
      <c r="F33" s="5"/>
      <c r="G33" s="5"/>
      <c r="H33" s="5"/>
      <c r="I33" s="5"/>
      <c r="J33" s="5"/>
      <c r="K33" s="6"/>
    </row>
    <row r="34" spans="2:11" ht="12.75">
      <c r="B34" s="4"/>
      <c r="C34" s="5"/>
      <c r="D34" s="5"/>
      <c r="E34" s="5"/>
      <c r="F34" s="5"/>
      <c r="G34" s="5"/>
      <c r="H34" s="5"/>
      <c r="I34" s="5"/>
      <c r="J34" s="5"/>
      <c r="K34" s="6"/>
    </row>
    <row r="35" spans="2:11" ht="12.75">
      <c r="B35" s="4"/>
      <c r="C35" s="5"/>
      <c r="D35" s="5"/>
      <c r="E35" s="5"/>
      <c r="F35" s="5"/>
      <c r="G35" s="5"/>
      <c r="H35" s="5"/>
      <c r="I35" s="5"/>
      <c r="J35" s="5"/>
      <c r="K35" s="6"/>
    </row>
    <row r="36" spans="2:11" ht="12.75">
      <c r="B36" s="4"/>
      <c r="C36" s="5"/>
      <c r="D36" s="5"/>
      <c r="E36" s="5"/>
      <c r="F36" s="5"/>
      <c r="G36" s="5"/>
      <c r="H36" s="5"/>
      <c r="I36" s="5"/>
      <c r="J36" s="5"/>
      <c r="K36" s="6"/>
    </row>
    <row r="37" spans="2:11" ht="12.75">
      <c r="B37" s="4"/>
      <c r="C37" s="5"/>
      <c r="D37" s="5"/>
      <c r="E37" s="5"/>
      <c r="F37" s="5"/>
      <c r="G37" s="5"/>
      <c r="H37" s="5"/>
      <c r="I37" s="5"/>
      <c r="J37" s="5"/>
      <c r="K37" s="6"/>
    </row>
    <row r="38" spans="2:11" ht="12.75">
      <c r="B38" s="4"/>
      <c r="C38" s="5"/>
      <c r="D38" s="5"/>
      <c r="E38" s="5"/>
      <c r="F38" s="5"/>
      <c r="G38" s="5"/>
      <c r="H38" s="5"/>
      <c r="I38" s="5"/>
      <c r="J38" s="5"/>
      <c r="K38" s="6"/>
    </row>
    <row r="39" spans="2:11" ht="12.75">
      <c r="B39" s="4"/>
      <c r="C39" s="5"/>
      <c r="D39" s="5"/>
      <c r="E39" s="5"/>
      <c r="F39" s="5"/>
      <c r="G39" s="5"/>
      <c r="H39" s="5"/>
      <c r="I39" s="5"/>
      <c r="J39" s="5"/>
      <c r="K39" s="6"/>
    </row>
    <row r="40" spans="2:11" ht="12.75">
      <c r="B40" s="4"/>
      <c r="C40" s="5"/>
      <c r="D40" s="5"/>
      <c r="E40" s="5"/>
      <c r="F40" s="5"/>
      <c r="G40" s="5"/>
      <c r="H40" s="5"/>
      <c r="I40" s="5"/>
      <c r="J40" s="5"/>
      <c r="K40" s="6"/>
    </row>
    <row r="41" spans="2:11" ht="12.75">
      <c r="B41" s="4"/>
      <c r="C41" s="5"/>
      <c r="D41" s="5"/>
      <c r="E41" s="5"/>
      <c r="F41" s="5"/>
      <c r="G41" s="5"/>
      <c r="H41" s="5"/>
      <c r="I41" s="5"/>
      <c r="J41" s="5"/>
      <c r="K41" s="6"/>
    </row>
    <row r="42" spans="2:11" ht="12.75">
      <c r="B42" s="4"/>
      <c r="C42" s="5"/>
      <c r="D42" s="5"/>
      <c r="E42" s="5"/>
      <c r="F42" s="5"/>
      <c r="G42" s="5"/>
      <c r="H42" s="5"/>
      <c r="I42" s="5"/>
      <c r="J42" s="5"/>
      <c r="K42" s="6"/>
    </row>
    <row r="43" spans="2:11" ht="12.75">
      <c r="B43" s="4"/>
      <c r="C43" s="5"/>
      <c r="D43" s="5"/>
      <c r="E43" s="5"/>
      <c r="F43" s="5"/>
      <c r="G43" s="5"/>
      <c r="H43" s="5"/>
      <c r="I43" s="5"/>
      <c r="J43" s="5"/>
      <c r="K43" s="6"/>
    </row>
    <row r="44" spans="2:11" ht="12.75">
      <c r="B44" s="4"/>
      <c r="C44" s="5"/>
      <c r="D44" s="5"/>
      <c r="E44" s="5"/>
      <c r="F44" s="5"/>
      <c r="G44" s="5"/>
      <c r="H44" s="5"/>
      <c r="I44" s="5"/>
      <c r="J44" s="5"/>
      <c r="K44" s="6"/>
    </row>
    <row r="45" spans="2:11" ht="12.75">
      <c r="B45" s="4"/>
      <c r="C45" s="5"/>
      <c r="D45" s="5"/>
      <c r="E45" s="5"/>
      <c r="F45" s="5"/>
      <c r="G45" s="5"/>
      <c r="H45" s="5"/>
      <c r="I45" s="5"/>
      <c r="J45" s="5"/>
      <c r="K45" s="6"/>
    </row>
    <row r="46" spans="2:11" ht="12.75">
      <c r="B46" s="4"/>
      <c r="C46" s="5"/>
      <c r="D46" s="5"/>
      <c r="E46" s="5"/>
      <c r="F46" s="5"/>
      <c r="G46" s="5"/>
      <c r="H46" s="5"/>
      <c r="I46" s="5"/>
      <c r="J46" s="5"/>
      <c r="K46" s="6"/>
    </row>
    <row r="47" spans="2:11" ht="12.75">
      <c r="B47" s="4"/>
      <c r="C47" s="5"/>
      <c r="D47" s="5"/>
      <c r="E47" s="5"/>
      <c r="F47" s="5"/>
      <c r="G47" s="5"/>
      <c r="H47" s="5"/>
      <c r="I47" s="5"/>
      <c r="J47" s="5"/>
      <c r="K47" s="6"/>
    </row>
    <row r="48" spans="2:11" ht="12.75">
      <c r="B48" s="4"/>
      <c r="C48" s="5"/>
      <c r="D48" s="5"/>
      <c r="E48" s="5"/>
      <c r="F48" s="5"/>
      <c r="G48" s="5"/>
      <c r="H48" s="5"/>
      <c r="I48" s="5"/>
      <c r="J48" s="5"/>
      <c r="K48" s="6"/>
    </row>
    <row r="49" spans="2:11" ht="12.75">
      <c r="B49" s="4"/>
      <c r="C49" s="5"/>
      <c r="D49" s="5"/>
      <c r="E49" s="5"/>
      <c r="F49" s="5"/>
      <c r="G49" s="5"/>
      <c r="H49" s="5"/>
      <c r="I49" s="5"/>
      <c r="J49" s="5"/>
      <c r="K49" s="6"/>
    </row>
    <row r="50" spans="2:11" s="53" customFormat="1" ht="15">
      <c r="B50" s="50"/>
      <c r="C50" s="51"/>
      <c r="D50" s="49"/>
      <c r="E50" s="51"/>
      <c r="F50" s="51"/>
      <c r="G50" s="51"/>
      <c r="H50" s="51"/>
      <c r="I50" s="51"/>
      <c r="J50" s="51"/>
      <c r="K50" s="52"/>
    </row>
    <row r="51" spans="2:11" s="53" customFormat="1" ht="15">
      <c r="B51" s="50"/>
      <c r="C51" s="13"/>
      <c r="E51" s="13"/>
      <c r="F51" s="13"/>
      <c r="G51" s="13"/>
      <c r="H51" s="13"/>
      <c r="I51" s="13"/>
      <c r="J51" s="51"/>
      <c r="K51" s="52"/>
    </row>
    <row r="52" spans="2:11" s="53" customFormat="1" ht="15">
      <c r="B52" s="50"/>
      <c r="C52" s="13"/>
      <c r="D52" s="13"/>
      <c r="E52" s="13"/>
      <c r="F52" s="13"/>
      <c r="G52" s="13"/>
      <c r="H52" s="13"/>
      <c r="I52" s="49" t="s">
        <v>46</v>
      </c>
      <c r="J52" s="51"/>
      <c r="K52" s="52"/>
    </row>
    <row r="53" spans="2:11" s="53" customFormat="1" ht="15">
      <c r="B53" s="50"/>
      <c r="C53" s="13"/>
      <c r="D53" s="13"/>
      <c r="E53" s="13"/>
      <c r="F53" s="13"/>
      <c r="G53" s="13"/>
      <c r="H53" s="13"/>
      <c r="I53" s="54"/>
      <c r="J53" s="51"/>
      <c r="K53" s="52"/>
    </row>
    <row r="54" spans="2:11" ht="15.75">
      <c r="B54" s="4"/>
      <c r="C54" s="55"/>
      <c r="D54" s="55"/>
      <c r="E54" s="55"/>
      <c r="F54" s="55"/>
      <c r="G54" s="55"/>
      <c r="H54" s="55" t="str">
        <f>Kopertina!G3</f>
        <v>Metronet</v>
      </c>
      <c r="I54" s="55"/>
      <c r="J54" s="5"/>
      <c r="K54" s="6"/>
    </row>
    <row r="55" spans="2:11" ht="12.75">
      <c r="B55" s="4"/>
      <c r="C55" s="5"/>
      <c r="D55" s="5"/>
      <c r="E55" s="5"/>
      <c r="F55" s="5"/>
      <c r="G55" s="5"/>
      <c r="H55" s="5"/>
      <c r="I55" s="5"/>
      <c r="J55" s="5"/>
      <c r="K55" s="6"/>
    </row>
    <row r="56" spans="2:11" ht="12.75">
      <c r="B56" s="4"/>
      <c r="C56" s="5"/>
      <c r="D56" s="5"/>
      <c r="E56" s="5"/>
      <c r="F56" s="5"/>
      <c r="G56" s="5"/>
      <c r="H56" s="5"/>
      <c r="I56" s="5"/>
      <c r="J56" s="5"/>
      <c r="K56" s="6"/>
    </row>
    <row r="57" spans="2:11" ht="12.75">
      <c r="B57" s="7"/>
      <c r="C57" s="8"/>
      <c r="D57" s="8"/>
      <c r="E57" s="8"/>
      <c r="F57" s="8"/>
      <c r="G57" s="8"/>
      <c r="H57" s="8"/>
      <c r="I57" s="8"/>
      <c r="J57" s="8"/>
      <c r="K57" s="9"/>
    </row>
  </sheetData>
  <sheetProtection/>
  <mergeCells count="1">
    <mergeCell ref="B4:K4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4"/>
  <sheetViews>
    <sheetView zoomScale="75" zoomScaleNormal="75" zoomScalePageLayoutView="0" workbookViewId="0" topLeftCell="A1">
      <selection activeCell="D1" sqref="D1:E2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9.421875" style="0" customWidth="1"/>
    <col min="4" max="4" width="11.57421875" style="0" customWidth="1"/>
    <col min="5" max="5" width="11.00390625" style="0" customWidth="1"/>
    <col min="6" max="6" width="12.00390625" style="0" customWidth="1"/>
    <col min="7" max="7" width="13.421875" style="0" customWidth="1"/>
    <col min="9" max="10" width="10.140625" style="0" bestFit="1" customWidth="1"/>
    <col min="13" max="13" width="12.28125" style="0" customWidth="1"/>
  </cols>
  <sheetData>
    <row r="1" spans="2:3" ht="15">
      <c r="B1" s="105" t="s">
        <v>104</v>
      </c>
      <c r="C1" s="126" t="s">
        <v>138</v>
      </c>
    </row>
    <row r="2" spans="2:3" ht="12.75">
      <c r="B2" s="106" t="s">
        <v>105</v>
      </c>
      <c r="C2" t="s">
        <v>141</v>
      </c>
    </row>
    <row r="3" ht="12.75">
      <c r="B3" s="106"/>
    </row>
    <row r="4" spans="2:7" ht="15.75">
      <c r="B4" s="198" t="s">
        <v>120</v>
      </c>
      <c r="C4" s="198"/>
      <c r="D4" s="198"/>
      <c r="E4" s="198"/>
      <c r="F4" s="198"/>
      <c r="G4" s="198"/>
    </row>
    <row r="6" spans="1:7" ht="12.75">
      <c r="A6" s="199" t="s">
        <v>2</v>
      </c>
      <c r="B6" s="181" t="s">
        <v>121</v>
      </c>
      <c r="C6" s="199" t="s">
        <v>102</v>
      </c>
      <c r="D6" s="107" t="s">
        <v>122</v>
      </c>
      <c r="E6" s="199" t="s">
        <v>123</v>
      </c>
      <c r="F6" s="199" t="s">
        <v>124</v>
      </c>
      <c r="G6" s="107" t="s">
        <v>122</v>
      </c>
    </row>
    <row r="7" spans="1:9" ht="12.75">
      <c r="A7" s="200"/>
      <c r="B7" s="182"/>
      <c r="C7" s="200"/>
      <c r="D7" s="108">
        <v>40179</v>
      </c>
      <c r="E7" s="200"/>
      <c r="F7" s="200"/>
      <c r="G7" s="108">
        <v>40543</v>
      </c>
      <c r="H7" s="5"/>
      <c r="I7" s="5"/>
    </row>
    <row r="8" spans="1:9" ht="12.75">
      <c r="A8" s="109">
        <v>1</v>
      </c>
      <c r="B8" s="110" t="s">
        <v>29</v>
      </c>
      <c r="C8" s="109"/>
      <c r="D8" s="111"/>
      <c r="E8" s="111"/>
      <c r="F8" s="111"/>
      <c r="G8" s="111">
        <f aca="true" t="shared" si="0" ref="G8:G16">D8+E8-F8</f>
        <v>0</v>
      </c>
      <c r="H8" s="5"/>
      <c r="I8" s="5"/>
    </row>
    <row r="9" spans="1:9" ht="12.75">
      <c r="A9" s="109">
        <v>2</v>
      </c>
      <c r="B9" s="110" t="s">
        <v>125</v>
      </c>
      <c r="C9" s="109"/>
      <c r="D9" s="111"/>
      <c r="E9" s="111"/>
      <c r="F9" s="111"/>
      <c r="G9" s="111">
        <f t="shared" si="0"/>
        <v>0</v>
      </c>
      <c r="H9" s="112"/>
      <c r="I9" s="20"/>
    </row>
    <row r="10" spans="1:9" ht="12.75">
      <c r="A10" s="109">
        <v>3</v>
      </c>
      <c r="B10" s="113" t="s">
        <v>126</v>
      </c>
      <c r="C10" s="109"/>
      <c r="D10" s="111">
        <v>0</v>
      </c>
      <c r="E10" s="111">
        <v>8000</v>
      </c>
      <c r="F10" s="111"/>
      <c r="G10" s="111">
        <f t="shared" si="0"/>
        <v>8000</v>
      </c>
      <c r="H10" s="112"/>
      <c r="I10" s="20"/>
    </row>
    <row r="11" spans="1:9" ht="12.75">
      <c r="A11" s="109">
        <v>4</v>
      </c>
      <c r="B11" s="113" t="s">
        <v>127</v>
      </c>
      <c r="C11" s="109"/>
      <c r="D11" s="111"/>
      <c r="E11" s="111"/>
      <c r="F11" s="111"/>
      <c r="G11" s="111">
        <f t="shared" si="0"/>
        <v>0</v>
      </c>
      <c r="H11" s="112"/>
      <c r="I11" s="20"/>
    </row>
    <row r="12" spans="1:9" ht="12.75">
      <c r="A12" s="109">
        <v>5</v>
      </c>
      <c r="B12" s="113" t="s">
        <v>128</v>
      </c>
      <c r="C12" s="109"/>
      <c r="D12" s="111"/>
      <c r="E12" s="60"/>
      <c r="F12" s="111"/>
      <c r="G12" s="111">
        <f t="shared" si="0"/>
        <v>0</v>
      </c>
      <c r="H12" s="112"/>
      <c r="I12" s="20"/>
    </row>
    <row r="13" spans="1:9" ht="12.75">
      <c r="A13" s="109">
        <v>1</v>
      </c>
      <c r="B13" s="113" t="s">
        <v>129</v>
      </c>
      <c r="C13" s="109"/>
      <c r="D13" s="111"/>
      <c r="E13" s="111"/>
      <c r="F13" s="111"/>
      <c r="G13" s="111">
        <f t="shared" si="0"/>
        <v>0</v>
      </c>
      <c r="H13" s="112"/>
      <c r="I13" s="20"/>
    </row>
    <row r="14" spans="1:9" ht="12.75">
      <c r="A14" s="109">
        <v>2</v>
      </c>
      <c r="B14" s="59"/>
      <c r="C14" s="109"/>
      <c r="D14" s="111"/>
      <c r="E14" s="111"/>
      <c r="F14" s="111"/>
      <c r="G14" s="111">
        <f t="shared" si="0"/>
        <v>0</v>
      </c>
      <c r="H14" s="5"/>
      <c r="I14" s="5"/>
    </row>
    <row r="15" spans="1:9" ht="12.75">
      <c r="A15" s="109">
        <v>3</v>
      </c>
      <c r="B15" s="59"/>
      <c r="C15" s="109"/>
      <c r="D15" s="111"/>
      <c r="E15" s="111"/>
      <c r="F15" s="111"/>
      <c r="G15" s="111">
        <f t="shared" si="0"/>
        <v>0</v>
      </c>
      <c r="H15" s="5"/>
      <c r="I15" s="5"/>
    </row>
    <row r="16" spans="1:9" ht="13.5" thickBot="1">
      <c r="A16" s="114">
        <v>4</v>
      </c>
      <c r="B16" s="115"/>
      <c r="C16" s="114"/>
      <c r="D16" s="116"/>
      <c r="E16" s="116"/>
      <c r="F16" s="116"/>
      <c r="G16" s="116">
        <f t="shared" si="0"/>
        <v>0</v>
      </c>
      <c r="H16" s="5"/>
      <c r="I16" s="5"/>
    </row>
    <row r="17" spans="1:9" ht="13.5" thickBot="1">
      <c r="A17" s="117"/>
      <c r="B17" s="118" t="s">
        <v>130</v>
      </c>
      <c r="C17" s="119"/>
      <c r="D17" s="120">
        <f>SUM(D8:D16)</f>
        <v>0</v>
      </c>
      <c r="E17" s="120">
        <f>SUM(E8:E16)</f>
        <v>8000</v>
      </c>
      <c r="F17" s="120">
        <f>SUM(F8:F16)</f>
        <v>0</v>
      </c>
      <c r="G17" s="121">
        <f>SUM(G8:G16)</f>
        <v>8000</v>
      </c>
      <c r="I17" s="18"/>
    </row>
    <row r="20" spans="2:9" ht="15.75">
      <c r="B20" s="198" t="s">
        <v>131</v>
      </c>
      <c r="C20" s="198"/>
      <c r="D20" s="198"/>
      <c r="E20" s="198"/>
      <c r="F20" s="198"/>
      <c r="G20" s="198"/>
      <c r="I20" s="18"/>
    </row>
    <row r="22" spans="1:7" ht="12.75">
      <c r="A22" s="199" t="s">
        <v>2</v>
      </c>
      <c r="B22" s="181" t="s">
        <v>121</v>
      </c>
      <c r="C22" s="199" t="s">
        <v>102</v>
      </c>
      <c r="D22" s="107" t="s">
        <v>122</v>
      </c>
      <c r="E22" s="199" t="s">
        <v>123</v>
      </c>
      <c r="F22" s="199" t="s">
        <v>124</v>
      </c>
      <c r="G22" s="107" t="s">
        <v>122</v>
      </c>
    </row>
    <row r="23" spans="1:7" ht="12.75">
      <c r="A23" s="200"/>
      <c r="B23" s="182"/>
      <c r="C23" s="200"/>
      <c r="D23" s="108">
        <v>40179</v>
      </c>
      <c r="E23" s="200"/>
      <c r="F23" s="200"/>
      <c r="G23" s="108">
        <v>40543</v>
      </c>
    </row>
    <row r="24" spans="1:7" ht="12.75">
      <c r="A24" s="109">
        <v>1</v>
      </c>
      <c r="B24" s="110" t="s">
        <v>29</v>
      </c>
      <c r="C24" s="109"/>
      <c r="D24" s="111">
        <v>0</v>
      </c>
      <c r="E24" s="111">
        <v>0</v>
      </c>
      <c r="F24" s="111"/>
      <c r="G24" s="111">
        <f>D24+E24</f>
        <v>0</v>
      </c>
    </row>
    <row r="25" spans="1:7" ht="12.75">
      <c r="A25" s="109">
        <v>2</v>
      </c>
      <c r="B25" s="110" t="s">
        <v>125</v>
      </c>
      <c r="C25" s="109"/>
      <c r="D25" s="111"/>
      <c r="E25" s="111"/>
      <c r="F25" s="111"/>
      <c r="G25" s="111">
        <f>D25+E25</f>
        <v>0</v>
      </c>
    </row>
    <row r="26" spans="1:7" ht="12.75">
      <c r="A26" s="109">
        <v>3</v>
      </c>
      <c r="B26" s="113" t="s">
        <v>132</v>
      </c>
      <c r="C26" s="109"/>
      <c r="D26" s="111"/>
      <c r="E26" s="100"/>
      <c r="F26" s="111"/>
      <c r="G26" s="111">
        <f>D26+E26</f>
        <v>0</v>
      </c>
    </row>
    <row r="27" spans="1:7" ht="12.75">
      <c r="A27" s="109">
        <v>4</v>
      </c>
      <c r="B27" s="113" t="s">
        <v>127</v>
      </c>
      <c r="C27" s="109"/>
      <c r="D27" s="111"/>
      <c r="E27" s="111"/>
      <c r="F27" s="111"/>
      <c r="G27" s="111">
        <f>D27+E27</f>
        <v>0</v>
      </c>
    </row>
    <row r="28" spans="1:7" ht="12.75">
      <c r="A28" s="109">
        <v>5</v>
      </c>
      <c r="B28" s="113" t="s">
        <v>128</v>
      </c>
      <c r="C28" s="109"/>
      <c r="D28" s="111"/>
      <c r="E28" s="100"/>
      <c r="F28" s="111"/>
      <c r="G28" s="111">
        <f>D28+E28</f>
        <v>0</v>
      </c>
    </row>
    <row r="29" spans="1:7" ht="12.75">
      <c r="A29" s="109">
        <v>1</v>
      </c>
      <c r="B29" s="113" t="s">
        <v>129</v>
      </c>
      <c r="C29" s="109"/>
      <c r="D29" s="111"/>
      <c r="E29" s="111"/>
      <c r="F29" s="111"/>
      <c r="G29" s="111"/>
    </row>
    <row r="30" spans="1:7" ht="12.75">
      <c r="A30" s="109">
        <v>2</v>
      </c>
      <c r="B30" s="59"/>
      <c r="C30" s="109"/>
      <c r="D30" s="111"/>
      <c r="E30" s="111"/>
      <c r="F30" s="111"/>
      <c r="G30" s="111">
        <f>D30+E30-F30</f>
        <v>0</v>
      </c>
    </row>
    <row r="31" spans="1:7" ht="12.75">
      <c r="A31" s="109">
        <v>3</v>
      </c>
      <c r="B31" s="59"/>
      <c r="C31" s="109"/>
      <c r="D31" s="111"/>
      <c r="E31" s="111"/>
      <c r="F31" s="111"/>
      <c r="G31" s="111">
        <f>D31+E31-F31</f>
        <v>0</v>
      </c>
    </row>
    <row r="32" spans="1:7" ht="13.5" thickBot="1">
      <c r="A32" s="114">
        <v>4</v>
      </c>
      <c r="B32" s="115"/>
      <c r="C32" s="114"/>
      <c r="D32" s="116"/>
      <c r="E32" s="116"/>
      <c r="F32" s="116"/>
      <c r="G32" s="116">
        <f>D32+E32-F32</f>
        <v>0</v>
      </c>
    </row>
    <row r="33" spans="1:10" ht="13.5" thickBot="1">
      <c r="A33" s="117"/>
      <c r="B33" s="118" t="s">
        <v>130</v>
      </c>
      <c r="C33" s="119"/>
      <c r="D33" s="120">
        <f>SUM(D24:D32)</f>
        <v>0</v>
      </c>
      <c r="E33" s="120">
        <f>SUM(E24:E32)</f>
        <v>0</v>
      </c>
      <c r="F33" s="120">
        <f>SUM(F24:F32)</f>
        <v>0</v>
      </c>
      <c r="G33" s="121">
        <f>SUM(G24:G32)</f>
        <v>0</v>
      </c>
      <c r="H33" s="122"/>
      <c r="I33" s="18"/>
      <c r="J33" s="18"/>
    </row>
    <row r="34" ht="12.75">
      <c r="G34" s="122"/>
    </row>
    <row r="36" spans="2:7" ht="15.75">
      <c r="B36" s="198" t="s">
        <v>133</v>
      </c>
      <c r="C36" s="198"/>
      <c r="D36" s="198"/>
      <c r="E36" s="198"/>
      <c r="F36" s="198"/>
      <c r="G36" s="198"/>
    </row>
    <row r="38" spans="1:7" ht="12.75">
      <c r="A38" s="199" t="s">
        <v>2</v>
      </c>
      <c r="B38" s="181" t="s">
        <v>121</v>
      </c>
      <c r="C38" s="199" t="s">
        <v>102</v>
      </c>
      <c r="D38" s="107" t="s">
        <v>122</v>
      </c>
      <c r="E38" s="199" t="s">
        <v>123</v>
      </c>
      <c r="F38" s="199" t="s">
        <v>124</v>
      </c>
      <c r="G38" s="107" t="s">
        <v>122</v>
      </c>
    </row>
    <row r="39" spans="1:7" ht="12.75">
      <c r="A39" s="200"/>
      <c r="B39" s="182"/>
      <c r="C39" s="200"/>
      <c r="D39" s="108">
        <v>40179</v>
      </c>
      <c r="E39" s="200"/>
      <c r="F39" s="200"/>
      <c r="G39" s="108">
        <v>40543</v>
      </c>
    </row>
    <row r="40" spans="1:7" ht="12.75">
      <c r="A40" s="109">
        <v>1</v>
      </c>
      <c r="B40" s="110" t="s">
        <v>29</v>
      </c>
      <c r="C40" s="109"/>
      <c r="D40" s="111">
        <v>0</v>
      </c>
      <c r="E40" s="111"/>
      <c r="F40" s="111">
        <v>0</v>
      </c>
      <c r="G40" s="111">
        <f aca="true" t="shared" si="1" ref="G40:G48">D40+E40-F40</f>
        <v>0</v>
      </c>
    </row>
    <row r="41" spans="1:14" ht="12.75">
      <c r="A41" s="109">
        <v>2</v>
      </c>
      <c r="B41" s="113" t="s">
        <v>125</v>
      </c>
      <c r="C41" s="109"/>
      <c r="D41" s="111"/>
      <c r="E41" s="111"/>
      <c r="F41" s="111"/>
      <c r="G41" s="111">
        <f t="shared" si="1"/>
        <v>0</v>
      </c>
      <c r="M41" s="5"/>
      <c r="N41" s="5"/>
    </row>
    <row r="42" spans="1:14" ht="12.75">
      <c r="A42" s="109">
        <v>3</v>
      </c>
      <c r="B42" s="113" t="s">
        <v>132</v>
      </c>
      <c r="C42" s="109"/>
      <c r="D42" s="111"/>
      <c r="E42" s="111">
        <v>8000</v>
      </c>
      <c r="F42" s="111">
        <v>0</v>
      </c>
      <c r="G42" s="111">
        <f t="shared" si="1"/>
        <v>8000</v>
      </c>
      <c r="M42" s="5"/>
      <c r="N42" s="5"/>
    </row>
    <row r="43" spans="1:14" ht="12.75">
      <c r="A43" s="109">
        <v>4</v>
      </c>
      <c r="B43" s="113" t="s">
        <v>127</v>
      </c>
      <c r="C43" s="109"/>
      <c r="D43" s="111"/>
      <c r="E43" s="111"/>
      <c r="F43" s="111"/>
      <c r="G43" s="111">
        <f t="shared" si="1"/>
        <v>0</v>
      </c>
      <c r="M43" s="5"/>
      <c r="N43" s="5"/>
    </row>
    <row r="44" spans="1:14" ht="12.75">
      <c r="A44" s="109">
        <v>5</v>
      </c>
      <c r="B44" s="113" t="s">
        <v>128</v>
      </c>
      <c r="C44" s="109"/>
      <c r="D44" s="111"/>
      <c r="E44" s="111"/>
      <c r="F44" s="111"/>
      <c r="G44" s="111">
        <f t="shared" si="1"/>
        <v>0</v>
      </c>
      <c r="M44" s="5"/>
      <c r="N44" s="5"/>
    </row>
    <row r="45" spans="1:14" ht="12.75">
      <c r="A45" s="109">
        <v>1</v>
      </c>
      <c r="B45" s="113" t="s">
        <v>129</v>
      </c>
      <c r="C45" s="109"/>
      <c r="D45" s="111"/>
      <c r="E45" s="111"/>
      <c r="F45" s="111"/>
      <c r="G45" s="111">
        <f t="shared" si="1"/>
        <v>0</v>
      </c>
      <c r="M45" s="5"/>
      <c r="N45" s="5"/>
    </row>
    <row r="46" spans="1:14" ht="12.75">
      <c r="A46" s="109">
        <v>2</v>
      </c>
      <c r="B46" s="113"/>
      <c r="C46" s="109"/>
      <c r="D46" s="111"/>
      <c r="E46" s="111"/>
      <c r="F46" s="111"/>
      <c r="G46" s="111">
        <f t="shared" si="1"/>
        <v>0</v>
      </c>
      <c r="M46" s="5"/>
      <c r="N46" s="5"/>
    </row>
    <row r="47" spans="1:14" ht="12.75">
      <c r="A47" s="109">
        <v>3</v>
      </c>
      <c r="B47" s="59"/>
      <c r="C47" s="109"/>
      <c r="D47" s="111"/>
      <c r="E47" s="111"/>
      <c r="F47" s="111"/>
      <c r="G47" s="111">
        <f t="shared" si="1"/>
        <v>0</v>
      </c>
      <c r="M47" s="5"/>
      <c r="N47" s="5"/>
    </row>
    <row r="48" spans="1:14" ht="13.5" thickBot="1">
      <c r="A48" s="114">
        <v>4</v>
      </c>
      <c r="B48" s="115"/>
      <c r="C48" s="114"/>
      <c r="D48" s="116"/>
      <c r="E48" s="116"/>
      <c r="F48" s="116"/>
      <c r="G48" s="116">
        <f t="shared" si="1"/>
        <v>0</v>
      </c>
      <c r="M48" s="5"/>
      <c r="N48" s="5"/>
    </row>
    <row r="49" spans="1:14" ht="13.5" thickBot="1">
      <c r="A49" s="117"/>
      <c r="B49" s="118" t="s">
        <v>130</v>
      </c>
      <c r="C49" s="119"/>
      <c r="D49" s="120">
        <f>SUM(D40:D48)</f>
        <v>0</v>
      </c>
      <c r="E49" s="120">
        <f>SUM(E40:E48)</f>
        <v>8000</v>
      </c>
      <c r="F49" s="120">
        <f>SUM(F40:F48)</f>
        <v>0</v>
      </c>
      <c r="G49" s="121">
        <f>SUM(G40:G48)</f>
        <v>8000</v>
      </c>
      <c r="I49" s="122"/>
      <c r="J49" s="18"/>
      <c r="M49" s="123"/>
      <c r="N49" s="5"/>
    </row>
    <row r="50" spans="6:10" s="5" customFormat="1" ht="12.75">
      <c r="F50" s="20"/>
      <c r="G50" s="124"/>
      <c r="J50" s="20"/>
    </row>
    <row r="51" spans="4:14" ht="12.75">
      <c r="D51" s="18"/>
      <c r="G51" s="18"/>
      <c r="I51" s="122"/>
      <c r="M51" s="5"/>
      <c r="N51" s="5"/>
    </row>
    <row r="52" spans="4:14" ht="12.75">
      <c r="D52" s="18"/>
      <c r="G52" s="18"/>
      <c r="I52" s="18"/>
      <c r="M52" s="5"/>
      <c r="N52" s="5"/>
    </row>
    <row r="53" spans="5:14" ht="15.75">
      <c r="E53" s="196" t="s">
        <v>134</v>
      </c>
      <c r="F53" s="196"/>
      <c r="G53" s="196"/>
      <c r="M53" s="5"/>
      <c r="N53" s="5"/>
    </row>
    <row r="54" spans="5:7" ht="12.75">
      <c r="E54" s="197"/>
      <c r="F54" s="197"/>
      <c r="G54" s="197"/>
    </row>
  </sheetData>
  <sheetProtection/>
  <mergeCells count="20">
    <mergeCell ref="B4:G4"/>
    <mergeCell ref="A6:A7"/>
    <mergeCell ref="B6:B7"/>
    <mergeCell ref="C6:C7"/>
    <mergeCell ref="E6:E7"/>
    <mergeCell ref="F6:F7"/>
    <mergeCell ref="B20:G20"/>
    <mergeCell ref="A22:A23"/>
    <mergeCell ref="B22:B23"/>
    <mergeCell ref="C22:C23"/>
    <mergeCell ref="E22:E23"/>
    <mergeCell ref="F22:F23"/>
    <mergeCell ref="E53:G53"/>
    <mergeCell ref="E54:G54"/>
    <mergeCell ref="B36:G36"/>
    <mergeCell ref="A38:A39"/>
    <mergeCell ref="B38:B39"/>
    <mergeCell ref="C38:C39"/>
    <mergeCell ref="E38:E39"/>
    <mergeCell ref="F38:F39"/>
  </mergeCell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41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2" width="3.7109375" style="0" customWidth="1"/>
    <col min="3" max="3" width="3.28125" style="0" customWidth="1"/>
    <col min="4" max="4" width="44.421875" style="0" customWidth="1"/>
    <col min="5" max="6" width="15.421875" style="0" customWidth="1"/>
  </cols>
  <sheetData>
    <row r="2" spans="1:6" ht="18">
      <c r="A2" s="40"/>
      <c r="B2" s="40"/>
      <c r="C2" s="41"/>
      <c r="D2" s="42"/>
      <c r="E2" s="128"/>
      <c r="F2" s="129"/>
    </row>
    <row r="3" spans="1:6" ht="18">
      <c r="A3" s="201" t="s">
        <v>142</v>
      </c>
      <c r="B3" s="201"/>
      <c r="C3" s="201"/>
      <c r="D3" s="201"/>
      <c r="E3" s="201"/>
      <c r="F3" s="201"/>
    </row>
    <row r="4" spans="1:6" ht="12.75">
      <c r="A4" s="130"/>
      <c r="B4" s="130"/>
      <c r="C4" s="130"/>
      <c r="D4" s="53"/>
      <c r="E4" s="131"/>
      <c r="F4" s="131"/>
    </row>
    <row r="5" spans="1:6" ht="12.75">
      <c r="A5" s="199" t="s">
        <v>2</v>
      </c>
      <c r="B5" s="202" t="s">
        <v>143</v>
      </c>
      <c r="C5" s="203"/>
      <c r="D5" s="204"/>
      <c r="E5" s="132" t="s">
        <v>144</v>
      </c>
      <c r="F5" s="132" t="s">
        <v>144</v>
      </c>
    </row>
    <row r="6" spans="1:6" ht="12.75">
      <c r="A6" s="200"/>
      <c r="B6" s="205"/>
      <c r="C6" s="206"/>
      <c r="D6" s="207"/>
      <c r="E6" s="133" t="s">
        <v>114</v>
      </c>
      <c r="F6" s="134" t="s">
        <v>115</v>
      </c>
    </row>
    <row r="7" spans="1:6" ht="12.75">
      <c r="A7" s="135"/>
      <c r="B7" s="136" t="s">
        <v>145</v>
      </c>
      <c r="C7" s="137"/>
      <c r="D7" s="33"/>
      <c r="E7" s="138"/>
      <c r="F7" s="138"/>
    </row>
    <row r="8" spans="1:6" ht="12.75">
      <c r="A8" s="135"/>
      <c r="B8" s="136"/>
      <c r="C8" s="139" t="s">
        <v>146</v>
      </c>
      <c r="D8" s="139"/>
      <c r="E8" s="138">
        <f>'Ardh.Shpenz'!F35</f>
        <v>-51979.8</v>
      </c>
      <c r="F8" s="138">
        <v>0</v>
      </c>
    </row>
    <row r="9" spans="1:6" ht="12.75">
      <c r="A9" s="135"/>
      <c r="B9" s="140"/>
      <c r="C9" s="141" t="s">
        <v>147</v>
      </c>
      <c r="D9" s="142"/>
      <c r="E9" s="138"/>
      <c r="F9" s="138"/>
    </row>
    <row r="10" spans="1:6" ht="12.75">
      <c r="A10" s="135"/>
      <c r="B10" s="136"/>
      <c r="C10" s="137"/>
      <c r="D10" s="143" t="s">
        <v>148</v>
      </c>
      <c r="E10" s="144">
        <f>'Ardh.Shpenz'!F20</f>
        <v>0</v>
      </c>
      <c r="F10" s="138">
        <f>'[1]Ardh.Shpenz'!G20</f>
        <v>0</v>
      </c>
    </row>
    <row r="11" spans="1:6" ht="12.75">
      <c r="A11" s="135"/>
      <c r="B11" s="136"/>
      <c r="C11" s="137"/>
      <c r="D11" s="143" t="s">
        <v>149</v>
      </c>
      <c r="E11" s="138"/>
      <c r="F11" s="138"/>
    </row>
    <row r="12" spans="1:6" ht="12.75">
      <c r="A12" s="135"/>
      <c r="B12" s="136"/>
      <c r="C12" s="137"/>
      <c r="D12" s="143" t="s">
        <v>150</v>
      </c>
      <c r="E12" s="138"/>
      <c r="F12" s="138"/>
    </row>
    <row r="13" spans="1:6" ht="12.75">
      <c r="A13" s="135"/>
      <c r="B13" s="136"/>
      <c r="C13" s="137"/>
      <c r="D13" s="143" t="s">
        <v>151</v>
      </c>
      <c r="E13" s="138"/>
      <c r="F13" s="138"/>
    </row>
    <row r="14" spans="1:6" ht="12.75">
      <c r="A14" s="208"/>
      <c r="B14" s="202"/>
      <c r="C14" s="145" t="s">
        <v>152</v>
      </c>
      <c r="D14" s="146"/>
      <c r="E14" s="210">
        <f>'AK-PA'!G10-'AK-PA'!F10</f>
        <v>0</v>
      </c>
      <c r="F14" s="210">
        <v>0</v>
      </c>
    </row>
    <row r="15" spans="1:6" ht="12.75">
      <c r="A15" s="209"/>
      <c r="B15" s="205"/>
      <c r="C15" s="147" t="s">
        <v>153</v>
      </c>
      <c r="D15" s="146"/>
      <c r="E15" s="211"/>
      <c r="F15" s="211"/>
    </row>
    <row r="16" spans="1:6" ht="12.75">
      <c r="A16" s="127"/>
      <c r="B16" s="136"/>
      <c r="C16" s="139" t="s">
        <v>154</v>
      </c>
      <c r="D16" s="139"/>
      <c r="E16" s="148">
        <f>'AK-PA'!G15-'AK-PA'!F15</f>
        <v>0</v>
      </c>
      <c r="F16" s="148">
        <f>0-'[1]AK-PA'!G15</f>
        <v>0</v>
      </c>
    </row>
    <row r="17" spans="1:6" ht="12.75">
      <c r="A17" s="199"/>
      <c r="B17" s="202"/>
      <c r="C17" s="145" t="s">
        <v>155</v>
      </c>
      <c r="D17" s="145"/>
      <c r="E17" s="210">
        <f>'AK-PA'!F33-'AK-PA'!G33</f>
        <v>31874</v>
      </c>
      <c r="F17" s="210">
        <v>0</v>
      </c>
    </row>
    <row r="18" spans="1:6" ht="12.75">
      <c r="A18" s="200"/>
      <c r="B18" s="205"/>
      <c r="C18" s="141" t="s">
        <v>156</v>
      </c>
      <c r="D18" s="141"/>
      <c r="E18" s="211"/>
      <c r="F18" s="211"/>
    </row>
    <row r="19" spans="1:6" ht="12.75">
      <c r="A19" s="135"/>
      <c r="B19" s="136"/>
      <c r="C19" s="139" t="s">
        <v>157</v>
      </c>
      <c r="D19" s="139"/>
      <c r="E19" s="149"/>
      <c r="F19" s="149"/>
    </row>
    <row r="20" spans="1:6" ht="12.75">
      <c r="A20" s="135"/>
      <c r="B20" s="136"/>
      <c r="C20" s="139" t="s">
        <v>158</v>
      </c>
      <c r="D20" s="139"/>
      <c r="E20" s="138"/>
      <c r="F20" s="138"/>
    </row>
    <row r="21" spans="1:6" ht="12.75">
      <c r="A21" s="135"/>
      <c r="B21" s="136"/>
      <c r="C21" s="139" t="s">
        <v>159</v>
      </c>
      <c r="D21" s="139"/>
      <c r="E21" s="138">
        <f>-'Ardh.Shpenz'!F37</f>
        <v>0</v>
      </c>
      <c r="F21" s="138">
        <f>-'[1]Ardh.Shpenz'!G37</f>
        <v>0</v>
      </c>
    </row>
    <row r="22" spans="1:6" ht="12.75">
      <c r="A22" s="135"/>
      <c r="B22" s="136"/>
      <c r="C22" s="32" t="s">
        <v>160</v>
      </c>
      <c r="D22" s="139"/>
      <c r="E22" s="150">
        <f>SUM(E8:E21)</f>
        <v>-20105.800000000003</v>
      </c>
      <c r="F22" s="150">
        <f>SUM(F8:F21)</f>
        <v>0</v>
      </c>
    </row>
    <row r="23" spans="1:6" ht="12.75">
      <c r="A23" s="135"/>
      <c r="B23" s="151" t="s">
        <v>161</v>
      </c>
      <c r="C23" s="137"/>
      <c r="D23" s="139"/>
      <c r="E23" s="138"/>
      <c r="F23" s="138"/>
    </row>
    <row r="24" spans="1:6" ht="12.75">
      <c r="A24" s="135"/>
      <c r="B24" s="136"/>
      <c r="C24" s="139" t="s">
        <v>162</v>
      </c>
      <c r="D24" s="139"/>
      <c r="E24" s="138"/>
      <c r="F24" s="138"/>
    </row>
    <row r="25" spans="1:6" ht="12.75">
      <c r="A25" s="135"/>
      <c r="B25" s="136"/>
      <c r="C25" s="139" t="s">
        <v>163</v>
      </c>
      <c r="D25" s="139"/>
      <c r="E25" s="138">
        <f>-aktivet!E17</f>
        <v>-8000</v>
      </c>
      <c r="F25" s="138">
        <f>'[1]levizja e aseteve'!D31</f>
        <v>0</v>
      </c>
    </row>
    <row r="26" spans="1:6" ht="12.75">
      <c r="A26" s="135"/>
      <c r="B26" s="152"/>
      <c r="C26" s="139" t="s">
        <v>164</v>
      </c>
      <c r="D26" s="139"/>
      <c r="E26" s="138">
        <v>0</v>
      </c>
      <c r="F26" s="138"/>
    </row>
    <row r="27" spans="1:6" ht="12.75">
      <c r="A27" s="135"/>
      <c r="B27" s="153"/>
      <c r="C27" s="139" t="s">
        <v>165</v>
      </c>
      <c r="D27" s="139"/>
      <c r="E27" s="138"/>
      <c r="F27" s="138"/>
    </row>
    <row r="28" spans="1:6" ht="12.75">
      <c r="A28" s="135"/>
      <c r="B28" s="153"/>
      <c r="C28" s="139" t="s">
        <v>166</v>
      </c>
      <c r="D28" s="139"/>
      <c r="E28" s="138"/>
      <c r="F28" s="138"/>
    </row>
    <row r="29" spans="1:6" ht="12.75">
      <c r="A29" s="135"/>
      <c r="B29" s="153"/>
      <c r="C29" s="32" t="s">
        <v>167</v>
      </c>
      <c r="D29" s="139"/>
      <c r="E29" s="138">
        <f>E24+E25+E26-E27+E28</f>
        <v>-8000</v>
      </c>
      <c r="F29" s="138">
        <f>SUM(F24:F28)</f>
        <v>0</v>
      </c>
    </row>
    <row r="30" spans="1:6" ht="12.75">
      <c r="A30" s="135"/>
      <c r="B30" s="136" t="s">
        <v>168</v>
      </c>
      <c r="C30" s="154"/>
      <c r="D30" s="139"/>
      <c r="E30" s="138"/>
      <c r="F30" s="138"/>
    </row>
    <row r="31" spans="1:6" ht="12.75">
      <c r="A31" s="135"/>
      <c r="B31" s="153"/>
      <c r="C31" s="139" t="s">
        <v>169</v>
      </c>
      <c r="D31" s="139"/>
      <c r="E31" s="138">
        <f>'AK-PA'!F51</f>
        <v>123855</v>
      </c>
      <c r="F31" s="138"/>
    </row>
    <row r="32" spans="1:6" ht="12.75">
      <c r="A32" s="135"/>
      <c r="B32" s="153"/>
      <c r="C32" s="139" t="s">
        <v>170</v>
      </c>
      <c r="D32" s="139"/>
      <c r="E32" s="138"/>
      <c r="F32" s="138"/>
    </row>
    <row r="33" spans="1:6" ht="12.75">
      <c r="A33" s="135"/>
      <c r="B33" s="153"/>
      <c r="C33" s="139" t="s">
        <v>171</v>
      </c>
      <c r="D33" s="139"/>
      <c r="E33" s="138"/>
      <c r="F33" s="138"/>
    </row>
    <row r="34" spans="1:6" ht="12.75">
      <c r="A34" s="135"/>
      <c r="B34" s="153"/>
      <c r="C34" s="139" t="s">
        <v>172</v>
      </c>
      <c r="D34" s="139"/>
      <c r="E34" s="138"/>
      <c r="F34" s="138"/>
    </row>
    <row r="35" spans="1:6" ht="12.75">
      <c r="A35" s="135"/>
      <c r="B35" s="153"/>
      <c r="C35" s="32" t="s">
        <v>173</v>
      </c>
      <c r="D35" s="139"/>
      <c r="E35" s="150"/>
      <c r="F35" s="150"/>
    </row>
    <row r="36" spans="1:6" ht="12.75">
      <c r="A36" s="155"/>
      <c r="B36" s="151" t="s">
        <v>174</v>
      </c>
      <c r="C36" s="155"/>
      <c r="D36" s="156"/>
      <c r="E36" s="125">
        <f>E22+E29+E35+E31</f>
        <v>95749.2</v>
      </c>
      <c r="F36" s="125">
        <f>F22+F29+F35</f>
        <v>0</v>
      </c>
    </row>
    <row r="37" spans="1:6" ht="12.75">
      <c r="A37" s="155"/>
      <c r="B37" s="151" t="s">
        <v>175</v>
      </c>
      <c r="C37" s="155"/>
      <c r="D37" s="156"/>
      <c r="E37" s="157">
        <f>F38</f>
        <v>0</v>
      </c>
      <c r="F37" s="158">
        <v>0</v>
      </c>
    </row>
    <row r="38" spans="1:6" ht="12.75">
      <c r="A38" s="155"/>
      <c r="B38" s="151" t="s">
        <v>176</v>
      </c>
      <c r="C38" s="155"/>
      <c r="D38" s="156"/>
      <c r="E38" s="125">
        <f>E36+E37</f>
        <v>95749.2</v>
      </c>
      <c r="F38" s="125">
        <f>F36+F37</f>
        <v>0</v>
      </c>
    </row>
    <row r="39" spans="1:6" ht="12.75">
      <c r="A39" s="130"/>
      <c r="B39" s="130"/>
      <c r="C39" s="130"/>
      <c r="D39" s="53"/>
      <c r="E39" s="131"/>
      <c r="F39" s="131"/>
    </row>
    <row r="40" spans="1:6" ht="12.75">
      <c r="A40" s="130"/>
      <c r="B40" s="130"/>
      <c r="C40" s="130"/>
      <c r="D40" s="53"/>
      <c r="E40" s="131"/>
      <c r="F40" s="131"/>
    </row>
    <row r="41" spans="1:6" ht="12.75">
      <c r="A41" s="130"/>
      <c r="B41" s="130"/>
      <c r="C41" s="130"/>
      <c r="D41" s="159"/>
      <c r="E41" s="131"/>
      <c r="F41" s="131"/>
    </row>
  </sheetData>
  <sheetProtection/>
  <mergeCells count="11">
    <mergeCell ref="A17:A18"/>
    <mergeCell ref="B17:B18"/>
    <mergeCell ref="E17:E18"/>
    <mergeCell ref="F17:F18"/>
    <mergeCell ref="A3:F3"/>
    <mergeCell ref="A5:A6"/>
    <mergeCell ref="B5:D6"/>
    <mergeCell ref="A14:A15"/>
    <mergeCell ref="B14:B15"/>
    <mergeCell ref="E14:E15"/>
    <mergeCell ref="F14:F1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Beti Sali</cp:lastModifiedBy>
  <cp:lastPrinted>2011-07-27T09:12:39Z</cp:lastPrinted>
  <dcterms:created xsi:type="dcterms:W3CDTF">2002-02-16T18:16:52Z</dcterms:created>
  <dcterms:modified xsi:type="dcterms:W3CDTF">2011-07-27T10:57:43Z</dcterms:modified>
  <cp:category/>
  <cp:version/>
  <cp:contentType/>
  <cp:contentStatus/>
</cp:coreProperties>
</file>