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7"/>
  </bookViews>
  <sheets>
    <sheet name="Aktivi" sheetId="1" r:id="rId1"/>
    <sheet name="Pasivi" sheetId="2" r:id="rId2"/>
    <sheet name="Te ardhura+shpenzime" sheetId="3" r:id="rId3"/>
    <sheet name="Kapitalet e veta" sheetId="4" r:id="rId4"/>
    <sheet name="CashFlow indirekte" sheetId="5" r:id="rId5"/>
    <sheet name="Shenimet Shpjeguese" sheetId="6" r:id="rId6"/>
    <sheet name="Shenimet shpjeguese 2" sheetId="7" r:id="rId7"/>
    <sheet name="Anekse Statistikore 1" sheetId="8" r:id="rId8"/>
    <sheet name="Anekse Statistikore 2" sheetId="9" r:id="rId9"/>
    <sheet name="Anekse Statistikore 3" sheetId="10" r:id="rId10"/>
    <sheet name="Sheet1" sheetId="11" r:id="rId11"/>
  </sheets>
  <definedNames>
    <definedName name="_xlnm.Print_Area" localSheetId="0">'Aktivi'!$A$1:$E$53</definedName>
    <definedName name="_xlnm.Print_Area" localSheetId="4">'CashFlow indirekte'!$A$1:$D$40</definedName>
    <definedName name="_xlnm.Print_Area" localSheetId="3">'Kapitalet e veta'!$A$1:$I$19</definedName>
    <definedName name="_xlnm.Print_Area" localSheetId="1">'Pasivi'!$A$1:$E$50</definedName>
    <definedName name="_xlnm.Print_Area" localSheetId="5">'Shenimet Shpjeguese'!$B$2:$E$29</definedName>
    <definedName name="_xlnm.Print_Area" localSheetId="6">'Shenimet shpjeguese 2'!$B$246:$N$275</definedName>
    <definedName name="_xlnm.Print_Area" localSheetId="2">'Te ardhura+shpenzime'!$A$1:$E$33</definedName>
  </definedNames>
  <calcPr fullCalcOnLoad="1"/>
</workbook>
</file>

<file path=xl/sharedStrings.xml><?xml version="1.0" encoding="utf-8"?>
<sst xmlns="http://schemas.openxmlformats.org/spreadsheetml/2006/main" count="884" uniqueCount="565">
  <si>
    <t>Ne lek</t>
  </si>
  <si>
    <t>Shenime</t>
  </si>
  <si>
    <t>AKTIVET</t>
  </si>
  <si>
    <t>l</t>
  </si>
  <si>
    <t>Aktivet afatshkurtra</t>
  </si>
  <si>
    <t>Aktive monetare</t>
  </si>
  <si>
    <t>Derivative dhe aktive te mbajtura per tregt.</t>
  </si>
  <si>
    <t>(i)</t>
  </si>
  <si>
    <t xml:space="preserve"> - Derivativet</t>
  </si>
  <si>
    <t>(ii)</t>
  </si>
  <si>
    <t xml:space="preserve"> - Aktivet e mbajtura per tregetim</t>
  </si>
  <si>
    <t>Totali 2</t>
  </si>
  <si>
    <t>Aktive te tjera financiare afatshkurtra</t>
  </si>
  <si>
    <t>Llogari/Kerkesa te arketueshme</t>
  </si>
  <si>
    <t>Llogari/Kerkesa te tjera te arketueshme</t>
  </si>
  <si>
    <t>(iii)</t>
  </si>
  <si>
    <t>Instrumenta te tjera borxhi</t>
  </si>
  <si>
    <t>(iv)</t>
  </si>
  <si>
    <t>Investime te tjera financiare</t>
  </si>
  <si>
    <t>Totali 3</t>
  </si>
  <si>
    <t>Inventari</t>
  </si>
  <si>
    <t>Lendet e para</t>
  </si>
  <si>
    <t>Prodhim ne proces</t>
  </si>
  <si>
    <t>Produkte te gatshme</t>
  </si>
  <si>
    <t>Mallra per shitje</t>
  </si>
  <si>
    <t>(v)</t>
  </si>
  <si>
    <t>Parapagesat per furnizime</t>
  </si>
  <si>
    <t>Totali 4</t>
  </si>
  <si>
    <t>Aktivet biologjike afatshkurtra</t>
  </si>
  <si>
    <t>Aktivet afatshkurtra te mbajtura per shitje</t>
  </si>
  <si>
    <t>Parapagimet dhe shpenzimet e shtyra</t>
  </si>
  <si>
    <t>Totali i Aktiveve Afatshkurtra (l)</t>
  </si>
  <si>
    <t>ll</t>
  </si>
  <si>
    <t>Aktivet afatgjata</t>
  </si>
  <si>
    <t>Investimet financiare afatgjata</t>
  </si>
  <si>
    <t>Pjesmarrje te tjera ne njesi te kontrolluara</t>
  </si>
  <si>
    <t>Aksione dhe investime te tjera ne pjesemarrje</t>
  </si>
  <si>
    <t>Aksione dhe letra te tjera me vlere</t>
  </si>
  <si>
    <t>Llogari/Kerkesa te arketueshme afatgjata</t>
  </si>
  <si>
    <t>Totali 1</t>
  </si>
  <si>
    <t>Aktive afatgjata materiale</t>
  </si>
  <si>
    <t>Toka</t>
  </si>
  <si>
    <t>Ndertesa</t>
  </si>
  <si>
    <t>Makineri dhe pajisje</t>
  </si>
  <si>
    <t>Aktive te tjera afatgjata materiale (me vl.kontab.)</t>
  </si>
  <si>
    <t>Aktivet biologjike afatgjata</t>
  </si>
  <si>
    <t>Aktivet afatgjata jomateriale</t>
  </si>
  <si>
    <t>Emri i mire</t>
  </si>
  <si>
    <t>Shpenzimet e zhvillimit</t>
  </si>
  <si>
    <t>Aktive te tjera afatgjata jomateriale</t>
  </si>
  <si>
    <t>Kapital aksionar i papaguar</t>
  </si>
  <si>
    <t>Aktive te tjera afatgjata</t>
  </si>
  <si>
    <t>Totali i Aktiveve Afatgjata (ll)</t>
  </si>
  <si>
    <t>TOTALI I AKTIVEVE (I + II)</t>
  </si>
  <si>
    <t xml:space="preserve">                                     </t>
  </si>
  <si>
    <t>DETYRIMET DHE KAPITALI</t>
  </si>
  <si>
    <t>Detyrimet afatshkurta</t>
  </si>
  <si>
    <t>Derivativet</t>
  </si>
  <si>
    <t>Huamarrjet</t>
  </si>
  <si>
    <t>Huat dhe obligacionet afatshkurtra</t>
  </si>
  <si>
    <t>Kthimet/Ripagesat e huave afatgjata</t>
  </si>
  <si>
    <t>Bono te konvertueshme</t>
  </si>
  <si>
    <t>Huat dhe parapagimet</t>
  </si>
  <si>
    <t>Te pagueshme ndaj furnitoreve</t>
  </si>
  <si>
    <t>Te pagueshme ndaj punonjesve</t>
  </si>
  <si>
    <t>Detyrime tatimore</t>
  </si>
  <si>
    <t>Parapagimet e arketuara</t>
  </si>
  <si>
    <t>Grantet dhe te ardhurat e shtyra</t>
  </si>
  <si>
    <t>Provizionet afatshkurtra</t>
  </si>
  <si>
    <t>Totali i detyrimeve afatshkurtra (l)</t>
  </si>
  <si>
    <t>Detyrime afatgjata</t>
  </si>
  <si>
    <t>Huat afatgjata</t>
  </si>
  <si>
    <t>Hua, bono dhe detyrime nga qiraja financiare</t>
  </si>
  <si>
    <t>Bonot e konvertueshme</t>
  </si>
  <si>
    <t>Provizionet afatgjata</t>
  </si>
  <si>
    <t>Totali i detyrimeve afatgjata (ll)</t>
  </si>
  <si>
    <t xml:space="preserve">Totali i detyrimeve  </t>
  </si>
  <si>
    <t>lll</t>
  </si>
  <si>
    <t>KAPITALI</t>
  </si>
  <si>
    <t>Aksionet e pakices (perdoret vetem ne pasqyrat financiare te konsoliduara)</t>
  </si>
  <si>
    <t>Kapitali qe i perket aksionereve te shoqerise meme (perdoret vetem ne PF te konsoliduara)</t>
  </si>
  <si>
    <t>Kapitali aksionar</t>
  </si>
  <si>
    <t>Primi i aksionit</t>
  </si>
  <si>
    <t>Njesite ose aksionet e thesarit (negative)</t>
  </si>
  <si>
    <t>Rezerva statusore</t>
  </si>
  <si>
    <t>Rezerva ligjore</t>
  </si>
  <si>
    <t>Rezerva te tjera</t>
  </si>
  <si>
    <t>Fitimet e pashperndara</t>
  </si>
  <si>
    <t>Fitimi (Humbja) e vitit financiar</t>
  </si>
  <si>
    <t>Totali i Kapitalit (lll)</t>
  </si>
  <si>
    <t>TOTALI I DETYRIMEVE E KAPITALIT (l, ll, lll)</t>
  </si>
  <si>
    <t xml:space="preserve">             2. Pasqyra e te ardhurave dhe shpenzimeve per periudhen</t>
  </si>
  <si>
    <t>Nr</t>
  </si>
  <si>
    <t>Pershkrimi i elementeve</t>
  </si>
  <si>
    <t>Shitjet neto</t>
  </si>
  <si>
    <t>Te ardhura te tjera nga veprimtaria e shfrytezimit</t>
  </si>
  <si>
    <t>Ndryshimet ne inventarin e produkteve te gateshme dhe prodhimit ne proces</t>
  </si>
  <si>
    <t>Materialet e konsumuara</t>
  </si>
  <si>
    <t>C1</t>
  </si>
  <si>
    <t>Kosto e punes</t>
  </si>
  <si>
    <t xml:space="preserve"> - pagat e personelit</t>
  </si>
  <si>
    <t xml:space="preserve"> - te tjera personeli</t>
  </si>
  <si>
    <t xml:space="preserve"> - shpenzimet per sigurimet shoqerore dhe   shendetesore</t>
  </si>
  <si>
    <t>Amortizimi dhe zhvleresimet</t>
  </si>
  <si>
    <t>C3</t>
  </si>
  <si>
    <t>Shpenzime te tjera</t>
  </si>
  <si>
    <t>C4</t>
  </si>
  <si>
    <t>Shpenzime per tu shperndare</t>
  </si>
  <si>
    <t>Totali i shpenzimeve (shuma 4-7)</t>
  </si>
  <si>
    <t>Fitimi apo humbja nga veprimtaria kryesore (1+2+/-3-8)</t>
  </si>
  <si>
    <t>Te ardhura dhe shpenzimet financiare nga njesite e kontrolluara</t>
  </si>
  <si>
    <t>Te ardhurat dhe shpenzimet financiare nga pjesemarrjet</t>
  </si>
  <si>
    <t>Te ardhuart dhe shpenzimet financiare</t>
  </si>
  <si>
    <t>Te ardhurat dhe shpenzimet financiare nga investime te tjera financiare afatgjata</t>
  </si>
  <si>
    <t>Te ardhurat dhe shpenzimet nga interesi</t>
  </si>
  <si>
    <t>Fitimet (humbjet) nga kursi i kembimit</t>
  </si>
  <si>
    <t>C5</t>
  </si>
  <si>
    <t>Te ardhura dhe shpenzime te tjera financiare</t>
  </si>
  <si>
    <t>C6</t>
  </si>
  <si>
    <t>Totali i te ardhurave dhe shpenzimeve financiare (12.1+/-12.2+/-12.3+/-12.4)</t>
  </si>
  <si>
    <t>Fitimi (humbja) para tatimit (9+/-13)</t>
  </si>
  <si>
    <t>C7</t>
  </si>
  <si>
    <t>Shpenzimet e tatimit mbi fitimin</t>
  </si>
  <si>
    <t>Fitimi/humbja neto e vitit financiar (14-15)</t>
  </si>
  <si>
    <t xml:space="preserve">             3. Pasqyra e levizjeve ne kapitalet e veta  per periudhen</t>
  </si>
  <si>
    <t xml:space="preserve">Primi i aksionit </t>
  </si>
  <si>
    <t>Aksione thesari</t>
  </si>
  <si>
    <t>Rezerva statutore dhe ligjore</t>
  </si>
  <si>
    <t>Fitimi i pa- shperndare</t>
  </si>
  <si>
    <t>Totali</t>
  </si>
  <si>
    <t xml:space="preserve">Dividentet e paguar </t>
  </si>
  <si>
    <t>Rritja e rezerves se kapitalit</t>
  </si>
  <si>
    <t>Emetim i kapitalit aksionar</t>
  </si>
  <si>
    <t>Aksione te thesarit te riblera</t>
  </si>
  <si>
    <t>Pozicioni me 31 dhjetor 2008</t>
  </si>
  <si>
    <t xml:space="preserve">             4. Pasqyra e flukseve te parase per periudhen</t>
  </si>
  <si>
    <t xml:space="preserve">                                </t>
  </si>
  <si>
    <t>Fluksi i parave nga veprimtarite e shfrytezimit</t>
  </si>
  <si>
    <t>Interesi i paguar</t>
  </si>
  <si>
    <t>Fluksi i parave nga veprimtarite investuese</t>
  </si>
  <si>
    <t>Blerja e aktiveve afatgjata materiale</t>
  </si>
  <si>
    <t>Interesi i arketuar</t>
  </si>
  <si>
    <t>Dividentet e arketuar</t>
  </si>
  <si>
    <t>Te ardhuara nga emetimi i kapitalit aksionar</t>
  </si>
  <si>
    <t>Pagesat e detyrimeve te qirase financiare</t>
  </si>
  <si>
    <t>Rritja/renia neto e mjeteve monetare</t>
  </si>
  <si>
    <t>Mjetet monetare ne fillim te periudhes kontabel</t>
  </si>
  <si>
    <t>Mjetet monetare ne fund te periudhes kontabel</t>
  </si>
  <si>
    <t>Metoda indirekte</t>
  </si>
  <si>
    <t>Rregullime per:</t>
  </si>
  <si>
    <t>Amortizimin</t>
  </si>
  <si>
    <t>Humbje nga kembimet valutore</t>
  </si>
  <si>
    <t>Te ardhura nga investimet</t>
  </si>
  <si>
    <t>Rritje/renie ne tepricen e kerkesave te arketueshme nga aktiviteti, si dhe kerkesave te arketueshme te tjera</t>
  </si>
  <si>
    <t>Rritje/renie ne tepricen e inventarit</t>
  </si>
  <si>
    <t>Rritje/renie ne tepricen e detyrimeve per tu paguar nga aktiviteti</t>
  </si>
  <si>
    <t>Parate e perfituara nga aktivitetet</t>
  </si>
  <si>
    <t xml:space="preserve">Tatim fitimi i paguar </t>
  </si>
  <si>
    <t>Paraja neto nga aktivitetet e shfrytezimit</t>
  </si>
  <si>
    <t>Blerja e shoqerise se kontrolluar X minus parate e arketuara</t>
  </si>
  <si>
    <t>Te ardhuara nga shitja e pajisjeve</t>
  </si>
  <si>
    <t>Paraja neto e perdorur ne aktivitetet investuese</t>
  </si>
  <si>
    <t>Fluksi i parave nga veprimtarite financiare</t>
  </si>
  <si>
    <t>Te ardhura nga huamarrje afatgjata</t>
  </si>
  <si>
    <t>Garanci I bllokuar</t>
  </si>
  <si>
    <t>Paraja neto e perdorur ne aktivitetet financiare</t>
  </si>
  <si>
    <t>Humbja neto per periudhen kontabel</t>
  </si>
  <si>
    <t>Humbja/Fitimi para tatimit</t>
  </si>
  <si>
    <t>S H E N I M E T          S P J E G U E S E</t>
  </si>
  <si>
    <t>Sqarim:</t>
  </si>
  <si>
    <t xml:space="preserve">     Dhënia e shënimeve shpjeguese në këtë pjesë është e detyrueshme sipas SKK 2.</t>
  </si>
  <si>
    <t xml:space="preserve">               a) Informacion i përgjithsëm dhe politikat kontabël</t>
  </si>
  <si>
    <t xml:space="preserve">               b)Shënimet qe shpjegojnë zërat e ndryshëm të pasqyrave financiare</t>
  </si>
  <si>
    <t xml:space="preserve">               c) Shënime të tjera shpjegeuse</t>
  </si>
  <si>
    <t>Informacion i përgjithshëm</t>
  </si>
  <si>
    <t xml:space="preserve">     Kuadri ligjor: Ligjit 9228 dt 29.04.2004 "Per Kontabilitetin dhe Pasqyrat Financiare"</t>
  </si>
  <si>
    <t xml:space="preserve">     Plotesimi i te dhenave të kësaj pjese eshte bere sipas kërkesave dhe strukturës standarte te percaktuara</t>
  </si>
  <si>
    <t xml:space="preserve">                      ne SKK 2 .  Rradha e dhenies se spjegimeve eshte :</t>
  </si>
  <si>
    <t xml:space="preserve">     Baza e pergatitjes se PF : Te drejtat dhe detyrimet e konstatuara.</t>
  </si>
  <si>
    <t xml:space="preserve">     Kuadri kontabel i aplikuar : Stndartet Kombetare te Kontabilitetit ne Shqiperi.</t>
  </si>
  <si>
    <t>Veprimtaria e Shoqerise rregullohet nga dispozitat e ligjit Nr 9901 date 14.04.2008 “Per tregetaret e  shoqerite  tregtare” ,te statutit te shoqerise.</t>
  </si>
  <si>
    <t>Ref.</t>
  </si>
  <si>
    <t>B</t>
  </si>
  <si>
    <t>Shënimet qe shpjegojnë zërat e ndryshëm të pasqyrave financiare</t>
  </si>
  <si>
    <t>I</t>
  </si>
  <si>
    <t>AKTIVET  AFAT SHKURTERA</t>
  </si>
  <si>
    <t>Aktivet  monetare</t>
  </si>
  <si>
    <t>Banka</t>
  </si>
  <si>
    <t>Emri i Bankes</t>
  </si>
  <si>
    <t>Monedha</t>
  </si>
  <si>
    <t>Nr llogarise</t>
  </si>
  <si>
    <t>Vlera ne</t>
  </si>
  <si>
    <t xml:space="preserve">Kursi </t>
  </si>
  <si>
    <t>valute</t>
  </si>
  <si>
    <t>fund vitit</t>
  </si>
  <si>
    <t>leke</t>
  </si>
  <si>
    <t>Arka</t>
  </si>
  <si>
    <t>E M E R T I M I</t>
  </si>
  <si>
    <t>Arka ne Leke</t>
  </si>
  <si>
    <t>Arka ne Euro</t>
  </si>
  <si>
    <t>Arka ne Dollare</t>
  </si>
  <si>
    <t>Derivative dhe aktive te mbajtura per tregtim</t>
  </si>
  <si>
    <t>Shoqeria nuk ka derivative dhe aktive te mbajtura per tregtim</t>
  </si>
  <si>
    <t>&gt;</t>
  </si>
  <si>
    <t>Leke</t>
  </si>
  <si>
    <t>Tvsh</t>
  </si>
  <si>
    <t>Tvsh e zbriteshme ne celje te vitit</t>
  </si>
  <si>
    <t>Tvsh e zbriteshme ne Blerje gjate vitit</t>
  </si>
  <si>
    <t>Tvsh e zbriteshme ne mbyllje te vitit</t>
  </si>
  <si>
    <t xml:space="preserve">Nuk ka </t>
  </si>
  <si>
    <t>Aktive biologjike afatshkurtra</t>
  </si>
  <si>
    <t>Aktive afatshkurtra te mbajtura per rishitje</t>
  </si>
  <si>
    <t>II</t>
  </si>
  <si>
    <t>AKTIVET AFATGJATA</t>
  </si>
  <si>
    <t>Investimet  financiare afatgjata</t>
  </si>
  <si>
    <t>Analiza e posteve te amortizushme</t>
  </si>
  <si>
    <t>Emertimi</t>
  </si>
  <si>
    <t>Ativet biologjike afatgjata</t>
  </si>
  <si>
    <t>Aktive afatgjata jo materiale</t>
  </si>
  <si>
    <t>Kapitali aksioner i pa paguar</t>
  </si>
  <si>
    <t>PASIVET  AFATSHKURTRA</t>
  </si>
  <si>
    <t>Huamarjet</t>
  </si>
  <si>
    <t>Huat  dhe  parapagimet</t>
  </si>
  <si>
    <t>Detyrime per Sigurime Shoq.Shend.</t>
  </si>
  <si>
    <t>Detyrime tatimore per TAP-in</t>
  </si>
  <si>
    <t>PASIVET  AFATGJATA</t>
  </si>
  <si>
    <t>Huat  afatgjata</t>
  </si>
  <si>
    <t>Hua,bono dhe detyrime nga qeraja financiare</t>
  </si>
  <si>
    <t>Huamarje te tjera afatgjata</t>
  </si>
  <si>
    <t>III</t>
  </si>
  <si>
    <t xml:space="preserve">KAPITALI </t>
  </si>
  <si>
    <t>Aksionet e pakices (PF te konsoliduara)</t>
  </si>
  <si>
    <t>Kapitali aksionereve te shoq.meme (PF te kons.)</t>
  </si>
  <si>
    <t>Primi aksionit</t>
  </si>
  <si>
    <t>Njesite ose aksionet e thesarit (Negative)</t>
  </si>
  <si>
    <t>Rezervat statutore</t>
  </si>
  <si>
    <t>Rezervat ligjore</t>
  </si>
  <si>
    <t>Rezervat e tjera</t>
  </si>
  <si>
    <t>●</t>
  </si>
  <si>
    <t>Fitimi i ushtrimit</t>
  </si>
  <si>
    <t>Shpenzime te pa zbriteshme</t>
  </si>
  <si>
    <t>Fitimi para tatimit</t>
  </si>
  <si>
    <t>Tatimi mbi fitimin</t>
  </si>
  <si>
    <t>C</t>
  </si>
  <si>
    <t>Shënime të tjera shpjegeuse</t>
  </si>
  <si>
    <t xml:space="preserve">Ngjarje te ndodhura pas dates se bilancit per te cilat behen rregullime apo ngjarje te </t>
  </si>
  <si>
    <t>ndodhura pas dates se bilancit per te cilat nuk behen rregulline  nuk ka.</t>
  </si>
  <si>
    <t>Gabime materiale te ndodhura ne periudhat kontabel te mepareshme te konstatuara gjate</t>
  </si>
  <si>
    <t>periudhes rraportuese dhe qe korigjim nuk ka.</t>
  </si>
  <si>
    <t>Per Drejtimin  e Njesise  Ekonomike</t>
  </si>
  <si>
    <t>Lek</t>
  </si>
  <si>
    <t>€</t>
  </si>
  <si>
    <t>Nr.</t>
  </si>
  <si>
    <t>Paisje zyrash</t>
  </si>
  <si>
    <t>Paisje informatike</t>
  </si>
  <si>
    <t>Inst. tek, mak paisje</t>
  </si>
  <si>
    <t>Aktive te qendueshme</t>
  </si>
  <si>
    <t>Amortizimi I AQT-ve</t>
  </si>
  <si>
    <t>Mjete transporti</t>
  </si>
  <si>
    <t>A</t>
  </si>
  <si>
    <t>Paga dhe shperblime</t>
  </si>
  <si>
    <t>Detyrimet tatimore</t>
  </si>
  <si>
    <t>TE ARDHURAT DHE SHPENZIMET</t>
  </si>
  <si>
    <t>Shitje produkte te gatshme</t>
  </si>
  <si>
    <t>Dorezim punime dhe sherbime</t>
  </si>
  <si>
    <t>Ndryshim i gjendjes se produktit</t>
  </si>
  <si>
    <t>Blerje energji avull uje</t>
  </si>
  <si>
    <t>Materiale te para</t>
  </si>
  <si>
    <t>Blerje te pastokueshme</t>
  </si>
  <si>
    <t>Te tjera materiale</t>
  </si>
  <si>
    <t>Paga personeli</t>
  </si>
  <si>
    <t>Sigurime shoqerore dhe shendetesore</t>
  </si>
  <si>
    <t>Shpenzime te tjera personeli</t>
  </si>
  <si>
    <t>Emertimi i AQT</t>
  </si>
  <si>
    <t>Amortizimi i mbartur</t>
  </si>
  <si>
    <t>Vlera e mbetur e AQT-ve</t>
  </si>
  <si>
    <t>% e amortizimit Vjetor</t>
  </si>
  <si>
    <t>periudha mujore e amortizimit</t>
  </si>
  <si>
    <t>Shuma e amortizimit Vjetor</t>
  </si>
  <si>
    <t>Inst. Mak. Pajisje</t>
  </si>
  <si>
    <t>Autorveture</t>
  </si>
  <si>
    <t>Pajisje zyre</t>
  </si>
  <si>
    <t>Pajisje informatike</t>
  </si>
  <si>
    <t>Trajler kamioni</t>
  </si>
  <si>
    <t>Mirembajtje riparime</t>
  </si>
  <si>
    <t>Prime te sigurimit</t>
  </si>
  <si>
    <t>Te tjera shpenzime</t>
  </si>
  <si>
    <t>Personel jashte ndermarrjes</t>
  </si>
  <si>
    <t>Transferime udhetime dieta</t>
  </si>
  <si>
    <t>Shpz. postare &amp; telekomunikacioni</t>
  </si>
  <si>
    <t>Shpz. transporti</t>
  </si>
  <si>
    <t>Shpz. bankare</t>
  </si>
  <si>
    <t>Te tjera tatime e taksa</t>
  </si>
  <si>
    <t>Penalitete, gjoba, demshperblime</t>
  </si>
  <si>
    <t>Te ardhura nga interesi</t>
  </si>
  <si>
    <t>Shpenzime interesi</t>
  </si>
  <si>
    <t>Te ardhurat dhe shpenzimet financiare</t>
  </si>
  <si>
    <t>Te ardhura dhe shpenzime nga interesat</t>
  </si>
  <si>
    <t>Fitimet nga kursi i kembimit</t>
  </si>
  <si>
    <t>Fitime nga shkembimet valutore</t>
  </si>
  <si>
    <t>Fitimi/humbja neto e vitit financiar</t>
  </si>
  <si>
    <t>Te ardhura</t>
  </si>
  <si>
    <t>Shpenzime</t>
  </si>
  <si>
    <t xml:space="preserve">Rezultati </t>
  </si>
  <si>
    <t>Shpenzime te pazbritshme</t>
  </si>
  <si>
    <t>Tatim Fitimi</t>
  </si>
  <si>
    <t>Humbja Neto</t>
  </si>
  <si>
    <t>AI3(i)</t>
  </si>
  <si>
    <t>AI3</t>
  </si>
  <si>
    <t>AI1</t>
  </si>
  <si>
    <t>AI4</t>
  </si>
  <si>
    <t>AI3(ii)</t>
  </si>
  <si>
    <t>AI4(i)</t>
  </si>
  <si>
    <t>AI4(ii)</t>
  </si>
  <si>
    <t>AI4(iii)</t>
  </si>
  <si>
    <t>AI4(iv)</t>
  </si>
  <si>
    <t>AII2</t>
  </si>
  <si>
    <t>BI3</t>
  </si>
  <si>
    <t>BI3(i)</t>
  </si>
  <si>
    <t>BI3(ii)</t>
  </si>
  <si>
    <t>BI3(iii)</t>
  </si>
  <si>
    <t>BI</t>
  </si>
  <si>
    <t>BII</t>
  </si>
  <si>
    <t>AI</t>
  </si>
  <si>
    <t>AII</t>
  </si>
  <si>
    <t>BII1</t>
  </si>
  <si>
    <t>BII1(i)</t>
  </si>
  <si>
    <t>BIII</t>
  </si>
  <si>
    <t>BIII3</t>
  </si>
  <si>
    <t>BIII7</t>
  </si>
  <si>
    <t>BIII8</t>
  </si>
  <si>
    <t>BIII10</t>
  </si>
  <si>
    <t>C12</t>
  </si>
  <si>
    <t>C16</t>
  </si>
  <si>
    <t>Fitimi ushtrimor</t>
  </si>
  <si>
    <t>Objekti I veprimtarise se shoqerise  eshte prodhim ,transmetim,shperndarje dhe shitje energjis elektrike. Adresa e shoqerise :Tirane ,Kashar,kthesa e Kamzes ,perball spitalit Hygeia.</t>
  </si>
  <si>
    <r>
      <t xml:space="preserve"> </t>
    </r>
    <r>
      <rPr>
        <b/>
        <sz val="10"/>
        <rFont val="Arial"/>
        <family val="2"/>
      </rPr>
      <t>PASQYRAT FINANCIARE PER VITIN 2010 – 
- KOMENTE TE RUBRIKAVE DHE  TE POSTEVE PERKATESE TE TYRE.</t>
    </r>
    <r>
      <rPr>
        <sz val="10"/>
        <rFont val="Arial"/>
        <family val="0"/>
      </rPr>
      <t xml:space="preserve">
Pasqyrat financiare shprehin nje paraqitje financiare  te strukturuar te gjendjes financiare dhe te transaksioneve  te ndermarra nga shoqeria per  vitin 2010. Objektivi i tyre i pergjithshem eshte dhenia e informacioneve ne lidhje me gjendjen financiare, performancen dhe  fluksin e parase.
Perberesit e pasqyrave financiare te cilat perbejne dokumentat  permbledhese te informacionit kontabel jane:
- Bilanci Kontabel
- Pasqyra e te ardhurave dhe shpenzimeve
- Pasqyra e ndryshimit te kapitaleve te veta
- Pasqyra e rjedhjes (flukseve) te parase</t>
    </r>
  </si>
  <si>
    <t>Intesa Sanpaolo Bank</t>
  </si>
  <si>
    <t>tatim fitimi</t>
  </si>
  <si>
    <t xml:space="preserve">Tatim fitimi ne celje te vitit  </t>
  </si>
  <si>
    <t xml:space="preserve">Tatim fitimi gjate vitit  </t>
  </si>
  <si>
    <t xml:space="preserve">Tatim fitimi ne fund vitit  </t>
  </si>
  <si>
    <t>Shpenzime te shtyra</t>
  </si>
  <si>
    <t>Meqe subjekti qe nga viti 2009 dhe tani 2010 del me humbje,eshte ne fazen e investimit</t>
  </si>
  <si>
    <t>kemi mbledhur zerin shpenzime dhe e kemi deklaruar ne postin shpenzime per tu shperndare.</t>
  </si>
  <si>
    <t>Gjendja 31.12.09</t>
  </si>
  <si>
    <t>Shtesat per 2010</t>
  </si>
  <si>
    <t>Paksimet per 2010</t>
  </si>
  <si>
    <t>Gjendja 31.12.10</t>
  </si>
  <si>
    <t>Vl. neto  31.12.10</t>
  </si>
  <si>
    <t xml:space="preserve">                              1.  Bilanci Kontabel i dates 31.12.2010</t>
  </si>
  <si>
    <t xml:space="preserve">                                  Bilanci Kontabel i dates 31.12.2010</t>
  </si>
  <si>
    <t>Huamarrje te tjera afatgjata(nga Ortaket)</t>
  </si>
  <si>
    <t>Viti 2009</t>
  </si>
  <si>
    <t>Viti 2010</t>
  </si>
  <si>
    <t xml:space="preserve">                               01 Janar - 31 Dhjetor 2010</t>
  </si>
  <si>
    <t>Pozicioni me 31 dhjetor 2009</t>
  </si>
  <si>
    <t>Pozicioni me 31 dhjetor 2010</t>
  </si>
  <si>
    <t xml:space="preserve">                                  01 Janar - 31 Dhjetor 2010</t>
  </si>
  <si>
    <t xml:space="preserve">                       01 Janar - 31 Dhjetor 2010</t>
  </si>
  <si>
    <t>Shpenzime per periudhat e ardhshme</t>
  </si>
  <si>
    <t>Derdhje ortaket</t>
  </si>
  <si>
    <t>Ka shpenzime, por eshte kontabilizuar ne 486 shpenzime te periudhave Ardhshme</t>
  </si>
  <si>
    <t>Per mos pasqyrim me humbje te aktivitetit</t>
  </si>
  <si>
    <t>ne llogarine 486 jane per mbledhur gjithe shpenzimet si me poshte</t>
  </si>
  <si>
    <t>*Shpenzime te shtyra ne celje te vitit</t>
  </si>
  <si>
    <t>*Trajtime te pergjithshme</t>
  </si>
  <si>
    <t>*Sherbime bankare</t>
  </si>
  <si>
    <t>*Taksa dhe tarifa vendore</t>
  </si>
  <si>
    <t>*Pagat dhe shperblimet e personeli</t>
  </si>
  <si>
    <t>*Sigurimet shoqerore dhe shendetsore</t>
  </si>
  <si>
    <t>*Shpenzime per interesa</t>
  </si>
  <si>
    <t>*Amortizimi</t>
  </si>
  <si>
    <t>*Diferenca nga konvertimi</t>
  </si>
  <si>
    <t>ne kte menyre shuma e ketyre shpenzimeve do te shperndahet ne kohe kur subjekti te kete rezultat pozitiv.</t>
  </si>
  <si>
    <t>Politika kontabel</t>
  </si>
  <si>
    <t>(qe ne rastin konkret eshte zero pasi skemi te te ardhurat dhe shpenzimet jane zero)</t>
  </si>
  <si>
    <t>Standartet Kombetare te kontabilitetit te Shqiperise</t>
  </si>
  <si>
    <t xml:space="preserve">*Shoqeria per hartimin e pasqyrave financiare per periudhen 01/01/2010-31/12/2010 eshte mbeshtetur ne </t>
  </si>
  <si>
    <t>*Pasqyra e te Ardhurave e Shpenzimeve eshte sipas natyres dhe eshte hartuar sipas te drejtave dhe detyrimeve</t>
  </si>
  <si>
    <t>*Mjetet monetare ne arke dhe banke jane raportuar me vleren e drejte(te konvertuar me kursin e dt 31.12.2010</t>
  </si>
  <si>
    <t>*Kerkesat e tjera te arketueshme afat shkurtera jane paraqitur me vleren e tyre neto te realizueshme.</t>
  </si>
  <si>
    <t>*Detyrimet tatimore afat shkurtera jane paraqitur me vleren e tyre neto te realizueshme.</t>
  </si>
  <si>
    <t>*Kapitali aksionar eshte paraqitur me vleren kontabel te kuotave te kapitalit.</t>
  </si>
  <si>
    <t>*Fitimi -Humbja e vitit Financiar eshte e barabarte e raportuar ne pasqyren e te Ardhurave e shpenzimeve</t>
  </si>
  <si>
    <t>te konstatuara.(ne rastin tone jane me zero pasi shpenzimet i kemi kaluar ne shpenzime per tu shperndare)</t>
  </si>
  <si>
    <t>te bankes se Shqiperise i cili ne ate date ka qene 1euro =  138.77 leke.</t>
  </si>
  <si>
    <t>Gjendja me 31.12.2010</t>
  </si>
  <si>
    <t>Ne kete post eshte pagesa kundrejt administratorit te cilin nuk i kemi derdhur page</t>
  </si>
  <si>
    <t>*Pasqyrat e fluksit te parase eshte paraqitur me metoden indirekte.</t>
  </si>
  <si>
    <t>Lende te para</t>
  </si>
  <si>
    <t>Detyrime tatimore per TVSH-ne</t>
  </si>
  <si>
    <t>Rezerva ligjore qe nga viti 2008</t>
  </si>
  <si>
    <t>Fitimet e pa shperndara qe nga viti 2008</t>
  </si>
  <si>
    <t>Shoqeria HIDROBUSHTRICA shpk</t>
  </si>
  <si>
    <t>Te drejta ndaj pronareve per kapitalin e nenshkruar</t>
  </si>
  <si>
    <t>BI(iv)</t>
  </si>
  <si>
    <t>Shoqeria HIDROBUSHTRICA shpk eshte krijuar 01.02.2010 me niptL07601201A</t>
  </si>
  <si>
    <t>Ne mbyllje te  vitit  2010 jane hartuar pasqyrat financiare permbledhese.
Pasqyrat financiare jane pergatitur ne perputhje me Standartet Kombetare te Kontabilitetit ne Shqiperi  (SKK) dhe te Ligjit nr 9228  date 29.04.2004 “Per Kontabilitetin dhe Pasqyrat  Financiare.
Per qellime ligjore Shoqeria mban regjistrimet kontabel dhe pergatit pasqyrat financiare sipas legjislacionit shqiptar tregtar dhe fiskal.
Gjendjet financiare  paraqiten ne Lek, e cila eshte monedha kombetare dhe e paraqitjes se pasqyrave financiare te shoqerise
Vleresimi fillestar i nje  elementi te AAM qe ploteson kriteret per njohje si aktiv ne bilanc eshte  vleresuar  me cmim blerje plus dogane plus tvsh.
Per vleresimin e mepaseshem te AAM eshte  zgjedhur modeli i kostos duke i paraqitur ne bilanc   minus amortizimin e akumuluar.
Normat e amortizimit  jane :
Ndertesa  5 %,AAM  te tjera 20  %  dhe paisje kompiuterike  25 %.</t>
  </si>
  <si>
    <r>
      <t>*</t>
    </r>
    <r>
      <rPr>
        <b/>
        <sz val="10"/>
        <rFont val="Arial"/>
        <family val="2"/>
      </rPr>
      <t xml:space="preserve">Kapitali  fillestar  shoqerise  sipas  aktit te  themelimit dhe sipas statutit ne momentin e themelimit  Eshte  100.000 </t>
    </r>
    <r>
      <rPr>
        <sz val="10"/>
        <rFont val="Arial"/>
        <family val="0"/>
      </rPr>
      <t>leke Kapital ky i pa derdhur ende per kete arsye eshte ne Aktiv te bilancit, -numri i aksioneve ishte</t>
    </r>
    <r>
      <rPr>
        <b/>
        <sz val="10"/>
        <rFont val="Arial"/>
        <family val="2"/>
      </rPr>
      <t xml:space="preserve"> "100,00"</t>
    </r>
    <r>
      <rPr>
        <sz val="10"/>
        <rFont val="Arial"/>
        <family val="0"/>
      </rPr>
      <t xml:space="preserve"> vazhdon</t>
    </r>
    <r>
      <rPr>
        <b/>
        <sz val="10"/>
        <rFont val="Arial"/>
        <family val="2"/>
      </rPr>
      <t xml:space="preserve"> "100,00"</t>
    </r>
    <r>
      <rPr>
        <sz val="10"/>
        <rFont val="Arial"/>
        <family val="0"/>
      </rPr>
      <t>,kjo e ndare si me poshte:</t>
    </r>
    <r>
      <rPr>
        <b/>
        <u val="single"/>
        <sz val="10"/>
        <rFont val="Arial"/>
        <family val="2"/>
      </rPr>
      <t>INISIATIVA HESH</t>
    </r>
    <r>
      <rPr>
        <sz val="10"/>
        <rFont val="Arial"/>
        <family val="0"/>
      </rPr>
      <t xml:space="preserve"> pjeset e zoteruara jane 84,perqindja e pjesmarjes "84,00",-</t>
    </r>
    <r>
      <rPr>
        <b/>
        <u val="single"/>
        <sz val="10"/>
        <rFont val="Arial"/>
        <family val="2"/>
      </rPr>
      <t>FATION</t>
    </r>
    <r>
      <rPr>
        <sz val="10"/>
        <rFont val="Arial"/>
        <family val="0"/>
      </rPr>
      <t>:Pjeset e zoteruara  8,perqindja e pjesmarjes "8,00",</t>
    </r>
    <r>
      <rPr>
        <u val="single"/>
        <sz val="10"/>
        <rFont val="Arial"/>
        <family val="2"/>
      </rPr>
      <t>-</t>
    </r>
    <r>
      <rPr>
        <b/>
        <u val="single"/>
        <sz val="10"/>
        <rFont val="Arial"/>
        <family val="2"/>
      </rPr>
      <t>FUSHA SHPK</t>
    </r>
    <r>
      <rPr>
        <sz val="10"/>
        <rFont val="Arial"/>
        <family val="0"/>
      </rPr>
      <t xml:space="preserve"> :pjeset e zoteruara 8,perqindja e pjesmarjes "8,00" </t>
    </r>
    <r>
      <rPr>
        <b/>
        <sz val="10"/>
        <rFont val="Arial"/>
        <family val="2"/>
      </rPr>
      <t>,</t>
    </r>
    <r>
      <rPr>
        <sz val="10"/>
        <rFont val="Arial"/>
        <family val="0"/>
      </rPr>
      <t xml:space="preserve">
Vlera nominale e aksionit1000 leke.Blerjet e Inisiatives te Hidrobushtrica jane si me poshte:</t>
    </r>
    <r>
      <rPr>
        <b/>
        <sz val="10"/>
        <rFont val="Arial"/>
        <family val="2"/>
      </rPr>
      <t>*blerje 1% te Spahiu Gjanc</t>
    </r>
    <r>
      <rPr>
        <sz val="10"/>
        <rFont val="Arial"/>
        <family val="0"/>
      </rPr>
      <t>(ky i fundit largohet nga hidrobushtrica),</t>
    </r>
    <r>
      <rPr>
        <b/>
        <sz val="10"/>
        <rFont val="Arial"/>
        <family val="2"/>
      </rPr>
      <t>*blerje 56% te Fationit(</t>
    </r>
    <r>
      <rPr>
        <sz val="10"/>
        <rFont val="Arial"/>
        <family val="0"/>
      </rPr>
      <t>ky i fundit ngelet me 8% te aksioneve):</t>
    </r>
    <r>
      <rPr>
        <b/>
        <sz val="10"/>
        <rFont val="Arial"/>
        <family val="2"/>
      </rPr>
      <t>*blerje 1% te IRZ</t>
    </r>
    <r>
      <rPr>
        <sz val="10"/>
        <rFont val="Arial"/>
        <family val="0"/>
      </rPr>
      <t xml:space="preserve"> (ky i fundit largohet nga Hidrobushtrica):</t>
    </r>
    <r>
      <rPr>
        <b/>
        <sz val="10"/>
        <rFont val="Arial"/>
        <family val="2"/>
      </rPr>
      <t>*blerje 1% te Anit</t>
    </r>
    <r>
      <rPr>
        <sz val="10"/>
        <rFont val="Arial"/>
        <family val="0"/>
      </rPr>
      <t xml:space="preserve"> (ky i fundit largohet nga Hidrobushtrica):</t>
    </r>
    <r>
      <rPr>
        <b/>
        <sz val="10"/>
        <rFont val="Arial"/>
        <family val="2"/>
      </rPr>
      <t>*blerje 20% te Cntruksion managment(</t>
    </r>
    <r>
      <rPr>
        <sz val="10"/>
        <rFont val="Arial"/>
        <family val="0"/>
      </rPr>
      <t>ky i fundit largohet nga Hidrobushtrica):</t>
    </r>
    <r>
      <rPr>
        <b/>
        <sz val="10"/>
        <rFont val="Arial"/>
        <family val="2"/>
      </rPr>
      <t>blere 2% te Avel(</t>
    </r>
    <r>
      <rPr>
        <sz val="10"/>
        <rFont val="Arial"/>
        <family val="0"/>
      </rPr>
      <t>ky i fundit largohet nga Hidrobushtrica)</t>
    </r>
    <r>
      <rPr>
        <b/>
        <sz val="10"/>
        <rFont val="Arial"/>
        <family val="2"/>
      </rPr>
      <t>:*blerje te 2a Power</t>
    </r>
    <r>
      <rPr>
        <sz val="10"/>
        <rFont val="Arial"/>
        <family val="0"/>
      </rPr>
      <t>(ky i fundit largohet nga Hidrobushtrica):</t>
    </r>
    <r>
      <rPr>
        <b/>
        <sz val="10"/>
        <rFont val="Arial"/>
        <family val="2"/>
      </rPr>
      <t>*Blere 2% te Keanxo(</t>
    </r>
    <r>
      <rPr>
        <sz val="10"/>
        <rFont val="Arial"/>
        <family val="0"/>
      </rPr>
      <t>ky i fundit largohet nga Hidrobushtrica).</t>
    </r>
  </si>
  <si>
    <t>*Gjoba dhe shperblime pagat e i.neziraj te pa dhena me bnk</t>
  </si>
  <si>
    <t>Nuk ka</t>
  </si>
  <si>
    <t>te pagueshme ndaj furnitorit</t>
  </si>
  <si>
    <t>Hua nga Inisiativa(e cila ka 84% te aksioneve te hidrobushtrices)</t>
  </si>
  <si>
    <t>Stefano Frandino</t>
  </si>
  <si>
    <t>Kapitali I nenshkruar I pa derdhur</t>
  </si>
  <si>
    <t>Hua nga Erdat Lura(kompani e lidhur me hidrobushtricen)</t>
  </si>
  <si>
    <t>kapital aksionar I pa derdhur</t>
  </si>
  <si>
    <t>Pasqyre Nr.1</t>
  </si>
  <si>
    <t>Në ooo/Lekë</t>
  </si>
  <si>
    <t>ANEKS STATISTIKOR</t>
  </si>
  <si>
    <t>TE ARDHURAT</t>
  </si>
  <si>
    <t>Numri i Llogarise</t>
  </si>
  <si>
    <t>Kodi Statistikor</t>
  </si>
  <si>
    <t>Shitjet gjithsej (a + b +c )</t>
  </si>
  <si>
    <t>a)</t>
  </si>
  <si>
    <t xml:space="preserve">   Te ardhura nga shitja e Produktit te vet </t>
  </si>
  <si>
    <t>701/702/703</t>
  </si>
  <si>
    <t xml:space="preserve"> b)</t>
  </si>
  <si>
    <t xml:space="preserve">   Te ardhura nga shitja e Shërbimeve </t>
  </si>
  <si>
    <t xml:space="preserve"> c)</t>
  </si>
  <si>
    <t xml:space="preserve">    te ardhura nga shitja e Mallrave </t>
  </si>
  <si>
    <t>Të ardhura nga shitje të tjera (a+b+c)</t>
  </si>
  <si>
    <t>Qeraja</t>
  </si>
  <si>
    <t>b)</t>
  </si>
  <si>
    <t>Komisione</t>
  </si>
  <si>
    <t>c)</t>
  </si>
  <si>
    <t>Transport per te tjeret</t>
  </si>
  <si>
    <t xml:space="preserve">Ndryshimet në inventarin e produkteve të gatshëm e prodhimeve në proçes :                                   </t>
  </si>
  <si>
    <t>Shtesat    (+)</t>
  </si>
  <si>
    <t>Pakesimet (-)</t>
  </si>
  <si>
    <t xml:space="preserve">   Prodhimi per qellimet e vet ndermarrjes dhe per kapital :</t>
  </si>
  <si>
    <t xml:space="preserve">    nga i cili: Prodhim i aktiveve afatgjata</t>
  </si>
  <si>
    <t xml:space="preserve">  Të ardhura nga grantet (Subvencione)</t>
  </si>
  <si>
    <t xml:space="preserve">  Të tjera</t>
  </si>
  <si>
    <t xml:space="preserve">  Të ardhura nga shitja e aktiveve afatgjata</t>
  </si>
  <si>
    <t>I)</t>
  </si>
  <si>
    <t>Totali i te ardhurave I= (1+2+/-3+4+5+6+7+8)</t>
  </si>
  <si>
    <t>Administratori</t>
  </si>
  <si>
    <t>Pasqyre Nr.3</t>
  </si>
  <si>
    <t>Aktiviteti</t>
  </si>
  <si>
    <t>Te ardhurat nga aktiviteti</t>
  </si>
  <si>
    <t>Tregti</t>
  </si>
  <si>
    <t>Tregti karburanti</t>
  </si>
  <si>
    <t>Tregti ushqimore,pije</t>
  </si>
  <si>
    <t>Tregti materiale ndertimi</t>
  </si>
  <si>
    <t>Tregti cigaresh</t>
  </si>
  <si>
    <t>Tregti artikuj industrial</t>
  </si>
  <si>
    <t>Farmaci</t>
  </si>
  <si>
    <t>Eksport mallrash</t>
  </si>
  <si>
    <t>Tregti te tjera</t>
  </si>
  <si>
    <t>Totali i te ardhurave nga   tregtia</t>
  </si>
  <si>
    <t>Ndertim</t>
  </si>
  <si>
    <t xml:space="preserve">Ndertim banese </t>
  </si>
  <si>
    <t>Ndertim pune publike</t>
  </si>
  <si>
    <t>Ndertime te tjera</t>
  </si>
  <si>
    <t>Totali i te ardhurave nga ndertimi</t>
  </si>
  <si>
    <t>Prodhim</t>
  </si>
  <si>
    <t>Eksport, prodhime te ndryshme</t>
  </si>
  <si>
    <t>Fason te cdo lloji</t>
  </si>
  <si>
    <t>Prodhim materiale ndertimi</t>
  </si>
  <si>
    <t xml:space="preserve">Prodhim ushqimore </t>
  </si>
  <si>
    <t>Prodhim pije alkolike, etj</t>
  </si>
  <si>
    <t>Prodhime energji</t>
  </si>
  <si>
    <t>Prodhim hidrokarbure,</t>
  </si>
  <si>
    <t>Prodhime te tjera</t>
  </si>
  <si>
    <t>Totali i te ardhurave nga prodhimi</t>
  </si>
  <si>
    <t>Transport</t>
  </si>
  <si>
    <t>Transport mallrash</t>
  </si>
  <si>
    <t>Transport malli nderkombetare</t>
  </si>
  <si>
    <t>Transport udhetaresh</t>
  </si>
  <si>
    <t>Transport udhetaresh nderkombetare</t>
  </si>
  <si>
    <t>IV</t>
  </si>
  <si>
    <t>Totali i te ardhurave nga transporti</t>
  </si>
  <si>
    <t xml:space="preserve">Sherbimi </t>
  </si>
  <si>
    <t xml:space="preserve">Sherbime financiare </t>
  </si>
  <si>
    <t>Siguracione</t>
  </si>
  <si>
    <t>Sherbime mjekesore</t>
  </si>
  <si>
    <t xml:space="preserve">Bar restorante </t>
  </si>
  <si>
    <t>Hoteleri</t>
  </si>
  <si>
    <t>Lojra Fati</t>
  </si>
  <si>
    <t>Veprimtari televizive</t>
  </si>
  <si>
    <t>Telekomunikacion</t>
  </si>
  <si>
    <t>Eksport sherbimish te ndryshme</t>
  </si>
  <si>
    <t>Profesione te lira</t>
  </si>
  <si>
    <t>Sherbime te tjera</t>
  </si>
  <si>
    <t>V</t>
  </si>
  <si>
    <t>Totali i te ardhurave nga sherbimet</t>
  </si>
  <si>
    <t>TOALI (I+II+III+IV+V)</t>
  </si>
  <si>
    <t>Te punesuar mesatarisht per vitin 2010:</t>
  </si>
  <si>
    <t>Nr. I te punesuarve</t>
  </si>
  <si>
    <t>Me page deri ne 19.000 leke</t>
  </si>
  <si>
    <t>Me page nga 19.001 deri ne 30.000 leke</t>
  </si>
  <si>
    <t>Me page nga 30.001 deri  ne 66.500 leke</t>
  </si>
  <si>
    <t>Me page nga 66.501 deri ne 84.100 leke</t>
  </si>
  <si>
    <t>Me page me te larte se 84.100 leke</t>
  </si>
  <si>
    <r>
      <t xml:space="preserve">Shenim: </t>
    </r>
    <r>
      <rPr>
        <sz val="10"/>
        <rFont val="Arial"/>
        <family val="2"/>
      </rPr>
      <t>Kjo pasqyre plotesohet edhe on-line.</t>
    </r>
  </si>
  <si>
    <t>Pasqyre Nr.2</t>
  </si>
  <si>
    <t>SHPENZIMET</t>
  </si>
  <si>
    <t>Blerje, shpenzime (a+/-b+c+/-d+e)</t>
  </si>
  <si>
    <t xml:space="preserve"> a) </t>
  </si>
  <si>
    <t>Blerje/shpenzime materiale dhe materiale të tjera</t>
  </si>
  <si>
    <t>Mallra te blera</t>
  </si>
  <si>
    <t>601+602</t>
  </si>
  <si>
    <t xml:space="preserve"> Ndryshimet e gjëndjeve të Materialeve (+/-)</t>
  </si>
  <si>
    <t xml:space="preserve"> Mallra të blera</t>
  </si>
  <si>
    <t>605/1</t>
  </si>
  <si>
    <t xml:space="preserve"> d) </t>
  </si>
  <si>
    <r>
      <t xml:space="preserve"> </t>
    </r>
    <r>
      <rPr>
        <sz val="8"/>
        <rFont val="Arial"/>
        <family val="2"/>
      </rPr>
      <t>Ndryshimet e gjëndjeve të Mallrave (+/-)</t>
    </r>
  </si>
  <si>
    <t xml:space="preserve"> e) </t>
  </si>
  <si>
    <t xml:space="preserve"> Shpenzime per sherbime</t>
  </si>
  <si>
    <t>605/2</t>
  </si>
  <si>
    <t>Shpenzime per personelin (a+b)</t>
  </si>
  <si>
    <t>a-</t>
  </si>
  <si>
    <r>
      <t xml:space="preserve"> </t>
    </r>
    <r>
      <rPr>
        <sz val="8"/>
        <rFont val="Arial"/>
        <family val="2"/>
      </rPr>
      <t>Pagat e personelit</t>
    </r>
  </si>
  <si>
    <t xml:space="preserve"> b-</t>
  </si>
  <si>
    <t xml:space="preserve"> Shpenzimet për sig.shoqërore dhe shëndetsore</t>
  </si>
  <si>
    <t>Amortizimet dhe zhvlerësimet</t>
  </si>
  <si>
    <t>Shërbime nga të tretë (a+b+c+d+e+f+g+h+i+j+k+l+m)</t>
  </si>
  <si>
    <t>Sherbimet nga nen-kontraktoret</t>
  </si>
  <si>
    <t>Trajtime te pergjithshme</t>
  </si>
  <si>
    <t>Qera</t>
  </si>
  <si>
    <t>d)</t>
  </si>
  <si>
    <t>Mirembajtje dhe riparime</t>
  </si>
  <si>
    <t>e)</t>
  </si>
  <si>
    <t>Shpenzime për Siguracione</t>
  </si>
  <si>
    <t>f)</t>
  </si>
  <si>
    <t>Kerkim studime</t>
  </si>
  <si>
    <t>g)</t>
  </si>
  <si>
    <t>Sherbime të tjera</t>
  </si>
  <si>
    <t>h)</t>
  </si>
  <si>
    <t>Shpenzime per koncesione, patenta dhe licensa</t>
  </si>
  <si>
    <t>i)</t>
  </si>
  <si>
    <t>Shpenzime per publicitet, reklama</t>
  </si>
  <si>
    <t>j)</t>
  </si>
  <si>
    <t>Transferime, udhetime, dieta</t>
  </si>
  <si>
    <t>k)</t>
  </si>
  <si>
    <t xml:space="preserve">Shpenzime postare dhe telekomunikacioni </t>
  </si>
  <si>
    <t>l)</t>
  </si>
  <si>
    <t>Shpenzime transporti</t>
  </si>
  <si>
    <t xml:space="preserve">   per Blerje </t>
  </si>
  <si>
    <t xml:space="preserve">   per shitje</t>
  </si>
  <si>
    <t>m)</t>
  </si>
  <si>
    <t>Shpenzime per sherbime bankare</t>
  </si>
  <si>
    <t>Tatime dhe taksa (a+b+c+d)</t>
  </si>
  <si>
    <t>Taksa dhe tarifa doganore</t>
  </si>
  <si>
    <t>Akciza</t>
  </si>
  <si>
    <t>Taksa dhe tarifa vendore</t>
  </si>
  <si>
    <t>Taksa e regjistrimit dhe tatime te tjera</t>
  </si>
  <si>
    <t>635+638</t>
  </si>
  <si>
    <t>II)</t>
  </si>
  <si>
    <t>Totali i shpenzimeve II=(1+2+3+4+5)</t>
  </si>
  <si>
    <t>Informatë:</t>
  </si>
  <si>
    <t xml:space="preserve">Numri mesatar i te punesuarve </t>
  </si>
  <si>
    <t>Investimet</t>
  </si>
  <si>
    <t xml:space="preserve">    Shtimi i aseteve fikse</t>
  </si>
  <si>
    <t xml:space="preserve">       nga te cilat: asete te reja</t>
  </si>
  <si>
    <t xml:space="preserve">   Pakesimi i aseteve fikse</t>
  </si>
  <si>
    <t xml:space="preserve">       nga te cilat shitja e aseteve ekzistuese</t>
  </si>
  <si>
    <t>Stefano FRANDINO</t>
  </si>
  <si>
    <t xml:space="preserve">SQARIM TE PAGA DERI NE 19000 LEKE KEMI NJE PUNEMARES VETEM PER TAP </t>
  </si>
  <si>
    <t>SHOQERIA ____HIDROBUSHTRICA________________</t>
  </si>
  <si>
    <t>NIPT __L07601201A_________________</t>
  </si>
  <si>
    <t>derdhet per nje person i cili eshte I deklaruar edhe te Inisiativa hesh</t>
  </si>
  <si>
    <t>per tap kemi 2 punemarres por 1 eshte posht nivelit te pages se tatushme</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</si>
</sst>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quot;;\-#,##0&quot;Lek&quot;"/>
    <numFmt numFmtId="173" formatCode="#,##0&quot;Lek&quot;;[Red]\-#,##0&quot;Lek&quot;"/>
    <numFmt numFmtId="174" formatCode="#,##0.00&quot;Lek&quot;;\-#,##0.00&quot;Lek&quot;"/>
    <numFmt numFmtId="175" formatCode="#,##0.00&quot;Lek&quot;;[Red]\-#,##0.00&quot;Lek&quot;"/>
    <numFmt numFmtId="176" formatCode="_-* #,##0&quot;Lek&quot;_-;\-* #,##0&quot;Lek&quot;_-;_-* &quot;-&quot;&quot;Lek&quot;_-;_-@_-"/>
    <numFmt numFmtId="177" formatCode="_-* #,##0_L_e_k_-;\-* #,##0_L_e_k_-;_-* &quot;-&quot;_L_e_k_-;_-@_-"/>
    <numFmt numFmtId="178" formatCode="_-* #,##0.00&quot;Lek&quot;_-;\-* #,##0.00&quot;Lek&quot;_-;_-* &quot;-&quot;??&quot;Lek&quot;_-;_-@_-"/>
    <numFmt numFmtId="179" formatCode="_-* #,##0.00_L_e_k_-;\-* #,##0.00_L_e_k_-;_-* &quot;-&quot;??_L_e_k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_(* #,##0_);_(* \(#,##0\);_(* &quot;-&quot;??_);_(@_)"/>
    <numFmt numFmtId="187" formatCode="[$-410]dddd\ d\ mmmm\ yyyy"/>
    <numFmt numFmtId="188" formatCode="h\.mm\.ss"/>
    <numFmt numFmtId="189" formatCode="00000"/>
    <numFmt numFmtId="190" formatCode="#,##0.00\ [$€-1];[Red]\-#,##0.00\ [$€-1]"/>
    <numFmt numFmtId="191" formatCode="#,##0\ [$€-1];[Red]\-#,##0\ [$€-1]"/>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_-* #,##0.000_-;\-* #,##0.000_-;_-* &quot;-&quot;??_-;_-@_-"/>
    <numFmt numFmtId="198" formatCode="_-* #,##0.0000_-;\-* #,##0.0000_-;_-* &quot;-&quot;??_-;_-@_-"/>
    <numFmt numFmtId="199" formatCode="_-* #,##0.00000_-;\-* #,##0.00000_-;_-* &quot;-&quot;??_-;_-@_-"/>
    <numFmt numFmtId="200" formatCode="_-* #,##0.0_-;\-* #,##0.0_-;_-* &quot;-&quot;??_-;_-@_-"/>
    <numFmt numFmtId="201" formatCode="_-* #,##0_-;\-* #,##0_-;_-* &quot;-&quot;??_-;_-@_-"/>
  </numFmts>
  <fonts count="64">
    <font>
      <sz val="10"/>
      <name val="Arial"/>
      <family val="0"/>
    </font>
    <font>
      <sz val="8"/>
      <name val="Arial"/>
      <family val="0"/>
    </font>
    <font>
      <b/>
      <sz val="12"/>
      <name val="Arial"/>
      <family val="2"/>
    </font>
    <font>
      <sz val="12"/>
      <name val="Arial"/>
      <family val="2"/>
    </font>
    <font>
      <b/>
      <sz val="11"/>
      <name val="Arial"/>
      <family val="2"/>
    </font>
    <font>
      <sz val="11"/>
      <name val="Arial"/>
      <family val="2"/>
    </font>
    <font>
      <b/>
      <sz val="10"/>
      <name val="Arial"/>
      <family val="2"/>
    </font>
    <font>
      <i/>
      <sz val="11"/>
      <name val="Arial"/>
      <family val="2"/>
    </font>
    <font>
      <b/>
      <i/>
      <sz val="12"/>
      <name val="Arial"/>
      <family val="2"/>
    </font>
    <font>
      <b/>
      <i/>
      <sz val="11"/>
      <name val="Arial"/>
      <family val="2"/>
    </font>
    <font>
      <i/>
      <sz val="10"/>
      <name val="Arial"/>
      <family val="2"/>
    </font>
    <font>
      <sz val="10"/>
      <color indexed="10"/>
      <name val="Arial"/>
      <family val="0"/>
    </font>
    <font>
      <b/>
      <u val="single"/>
      <sz val="14"/>
      <name val="Arial"/>
      <family val="2"/>
    </font>
    <font>
      <u val="single"/>
      <sz val="10"/>
      <name val="Arial"/>
      <family val="0"/>
    </font>
    <font>
      <b/>
      <u val="single"/>
      <sz val="12"/>
      <name val="Arial"/>
      <family val="2"/>
    </font>
    <font>
      <b/>
      <sz val="10"/>
      <color indexed="10"/>
      <name val="Arial"/>
      <family val="0"/>
    </font>
    <font>
      <b/>
      <u val="single"/>
      <sz val="10"/>
      <name val="Arial"/>
      <family val="0"/>
    </font>
    <font>
      <b/>
      <sz val="10"/>
      <name val="Times New Roman"/>
      <family val="1"/>
    </font>
    <font>
      <u val="single"/>
      <sz val="12"/>
      <name val="Arial"/>
      <family val="2"/>
    </font>
    <font>
      <b/>
      <sz val="8"/>
      <name val="Arial"/>
      <family val="2"/>
    </font>
    <font>
      <b/>
      <u val="single"/>
      <sz val="8"/>
      <name val="Arial"/>
      <family val="0"/>
    </font>
    <font>
      <b/>
      <i/>
      <sz val="10"/>
      <name val="Arial"/>
      <family val="2"/>
    </font>
    <font>
      <sz val="5"/>
      <name val="Arial"/>
      <family val="0"/>
    </font>
    <font>
      <b/>
      <i/>
      <u val="single"/>
      <sz val="10"/>
      <name val="Arial"/>
      <family val="2"/>
    </font>
    <font>
      <b/>
      <sz val="10"/>
      <color indexed="8"/>
      <name val="Arial"/>
      <family val="2"/>
    </font>
    <font>
      <sz val="10"/>
      <color indexed="8"/>
      <name val="Arial"/>
      <family val="2"/>
    </font>
    <font>
      <b/>
      <u val="singleAccounting"/>
      <sz val="10"/>
      <name val="Arial"/>
      <family val="2"/>
    </font>
    <font>
      <sz val="10"/>
      <name val="Arial CE"/>
      <family val="0"/>
    </font>
    <font>
      <b/>
      <i/>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hair"/>
      <top style="hair"/>
      <bottom style="hair"/>
    </border>
    <border>
      <left style="hair"/>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double"/>
      <top style="hair"/>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hair"/>
      <bottom>
        <color indexed="63"/>
      </bottom>
    </border>
    <border>
      <left style="hair"/>
      <right>
        <color indexed="63"/>
      </right>
      <top style="double"/>
      <bottom style="hair"/>
    </border>
    <border>
      <left style="hair"/>
      <right>
        <color indexed="63"/>
      </right>
      <top style="hair"/>
      <bottom style="hair"/>
    </border>
    <border>
      <left style="thin"/>
      <right style="thin"/>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hair"/>
      <right style="thin"/>
      <top style="hair"/>
      <bottom style="hair"/>
    </border>
    <border>
      <left>
        <color indexed="63"/>
      </left>
      <right style="thin"/>
      <top style="hair"/>
      <bottom style="hair"/>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style="thin"/>
      <bottom>
        <color indexed="63"/>
      </bottom>
    </border>
    <border>
      <left>
        <color indexed="63"/>
      </left>
      <right style="thin"/>
      <top style="thin"/>
      <bottom style="thin"/>
    </border>
    <border>
      <left style="thin"/>
      <right style="medium"/>
      <top style="thin"/>
      <bottom style="thin"/>
    </border>
    <border>
      <left style="medium"/>
      <right style="thin"/>
      <top>
        <color indexed="63"/>
      </top>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style="thin"/>
      <top style="medium"/>
      <bottom style="thin"/>
    </border>
    <border>
      <left style="medium"/>
      <right>
        <color indexed="63"/>
      </right>
      <top>
        <color indexed="63"/>
      </top>
      <bottom>
        <color indexed="63"/>
      </bottom>
    </border>
    <border>
      <left style="thin"/>
      <right style="medium"/>
      <top>
        <color indexed="63"/>
      </top>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color indexed="63"/>
      </right>
      <top style="thin"/>
      <bottom style="thin"/>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7" fillId="0" borderId="0">
      <alignment/>
      <protection/>
    </xf>
    <xf numFmtId="0" fontId="27"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49">
    <xf numFmtId="0" fontId="0" fillId="0" borderId="0" xfId="0" applyAlignment="1">
      <alignment/>
    </xf>
    <xf numFmtId="0" fontId="2" fillId="0" borderId="0" xfId="0" applyFont="1" applyAlignment="1">
      <alignment horizontal="left"/>
    </xf>
    <xf numFmtId="0" fontId="2" fillId="0" borderId="0" xfId="0" applyFont="1" applyAlignment="1">
      <alignment/>
    </xf>
    <xf numFmtId="171" fontId="2" fillId="0" borderId="0" xfId="42" applyFont="1" applyAlignment="1">
      <alignment/>
    </xf>
    <xf numFmtId="0" fontId="0" fillId="0" borderId="0" xfId="0" applyAlignment="1">
      <alignment horizontal="right"/>
    </xf>
    <xf numFmtId="171" fontId="0" fillId="0" borderId="0" xfId="42" applyFont="1" applyAlignment="1">
      <alignment/>
    </xf>
    <xf numFmtId="0" fontId="3" fillId="0" borderId="0" xfId="0" applyFont="1" applyAlignment="1">
      <alignment horizontal="right"/>
    </xf>
    <xf numFmtId="0" fontId="3" fillId="0" borderId="0" xfId="0" applyFont="1" applyAlignment="1">
      <alignment/>
    </xf>
    <xf numFmtId="171" fontId="3" fillId="0" borderId="0" xfId="42" applyFont="1" applyAlignment="1">
      <alignment/>
    </xf>
    <xf numFmtId="0" fontId="4" fillId="0" borderId="10" xfId="0" applyFont="1" applyBorder="1" applyAlignment="1">
      <alignment horizontal="right"/>
    </xf>
    <xf numFmtId="0" fontId="4" fillId="0" borderId="11" xfId="0" applyFont="1" applyBorder="1" applyAlignment="1">
      <alignment/>
    </xf>
    <xf numFmtId="171" fontId="4" fillId="0" borderId="11" xfId="42" applyFont="1" applyBorder="1" applyAlignment="1">
      <alignment horizontal="center"/>
    </xf>
    <xf numFmtId="171" fontId="4" fillId="0" borderId="12" xfId="42" applyFont="1" applyBorder="1" applyAlignment="1">
      <alignment horizontal="center"/>
    </xf>
    <xf numFmtId="0" fontId="5" fillId="0" borderId="0" xfId="0" applyFont="1" applyAlignment="1">
      <alignment/>
    </xf>
    <xf numFmtId="0" fontId="4" fillId="0" borderId="13" xfId="0" applyFont="1" applyBorder="1" applyAlignment="1">
      <alignment horizontal="right"/>
    </xf>
    <xf numFmtId="0" fontId="4" fillId="0" borderId="14" xfId="0" applyFont="1" applyBorder="1" applyAlignment="1">
      <alignment/>
    </xf>
    <xf numFmtId="0" fontId="4" fillId="0" borderId="14" xfId="0" applyFont="1" applyBorder="1" applyAlignment="1">
      <alignment horizontal="center"/>
    </xf>
    <xf numFmtId="186" fontId="6" fillId="0" borderId="14" xfId="42" applyNumberFormat="1" applyFont="1" applyBorder="1" applyAlignment="1">
      <alignment/>
    </xf>
    <xf numFmtId="186" fontId="6" fillId="0" borderId="15" xfId="42" applyNumberFormat="1" applyFont="1" applyBorder="1" applyAlignment="1">
      <alignment/>
    </xf>
    <xf numFmtId="0" fontId="4" fillId="0" borderId="13" xfId="0" applyFont="1" applyBorder="1" applyAlignment="1">
      <alignment horizontal="center"/>
    </xf>
    <xf numFmtId="0" fontId="5" fillId="0" borderId="14" xfId="0" applyFont="1" applyBorder="1" applyAlignment="1">
      <alignment/>
    </xf>
    <xf numFmtId="0" fontId="5" fillId="0" borderId="14" xfId="0" applyFont="1" applyBorder="1" applyAlignment="1">
      <alignment horizontal="center"/>
    </xf>
    <xf numFmtId="0" fontId="4" fillId="0" borderId="0" xfId="0" applyFont="1" applyAlignment="1">
      <alignment/>
    </xf>
    <xf numFmtId="0" fontId="5" fillId="0" borderId="13" xfId="0" applyFont="1" applyBorder="1" applyAlignment="1">
      <alignment horizontal="center"/>
    </xf>
    <xf numFmtId="186" fontId="5" fillId="0" borderId="14" xfId="42" applyNumberFormat="1" applyFont="1" applyBorder="1" applyAlignment="1">
      <alignment/>
    </xf>
    <xf numFmtId="186" fontId="5" fillId="0" borderId="15" xfId="42" applyNumberFormat="1" applyFont="1" applyBorder="1" applyAlignment="1">
      <alignment/>
    </xf>
    <xf numFmtId="0" fontId="7" fillId="0" borderId="14" xfId="0" applyFont="1" applyBorder="1" applyAlignment="1">
      <alignment/>
    </xf>
    <xf numFmtId="186" fontId="4" fillId="0" borderId="14" xfId="42" applyNumberFormat="1" applyFont="1" applyBorder="1" applyAlignment="1">
      <alignment/>
    </xf>
    <xf numFmtId="186" fontId="4" fillId="0" borderId="15" xfId="42" applyNumberFormat="1" applyFont="1" applyBorder="1" applyAlignment="1">
      <alignment/>
    </xf>
    <xf numFmtId="0" fontId="4" fillId="0" borderId="16" xfId="0" applyFont="1" applyBorder="1" applyAlignment="1">
      <alignment horizontal="right"/>
    </xf>
    <xf numFmtId="0" fontId="4" fillId="0" borderId="17" xfId="0" applyFont="1" applyBorder="1" applyAlignment="1">
      <alignment/>
    </xf>
    <xf numFmtId="0" fontId="4" fillId="0" borderId="17" xfId="0" applyFont="1" applyBorder="1" applyAlignment="1">
      <alignment horizontal="center"/>
    </xf>
    <xf numFmtId="186" fontId="4" fillId="0" borderId="17" xfId="42" applyNumberFormat="1" applyFont="1" applyBorder="1" applyAlignment="1">
      <alignment/>
    </xf>
    <xf numFmtId="186" fontId="4" fillId="0" borderId="18" xfId="42" applyNumberFormat="1" applyFont="1" applyBorder="1" applyAlignment="1">
      <alignment/>
    </xf>
    <xf numFmtId="0" fontId="5" fillId="0" borderId="10" xfId="0" applyFont="1" applyBorder="1" applyAlignment="1">
      <alignment horizontal="center"/>
    </xf>
    <xf numFmtId="0" fontId="4" fillId="0" borderId="11" xfId="0" applyFont="1" applyBorder="1" applyAlignment="1">
      <alignment/>
    </xf>
    <xf numFmtId="0" fontId="5" fillId="0" borderId="0" xfId="0" applyFont="1" applyAlignment="1">
      <alignment/>
    </xf>
    <xf numFmtId="0" fontId="5" fillId="0" borderId="13" xfId="0" applyFont="1" applyBorder="1" applyAlignment="1">
      <alignment horizontal="center"/>
    </xf>
    <xf numFmtId="0" fontId="4" fillId="0" borderId="14" xfId="0" applyFont="1" applyBorder="1" applyAlignment="1">
      <alignment/>
    </xf>
    <xf numFmtId="0" fontId="4" fillId="0" borderId="14" xfId="0" applyFont="1" applyBorder="1" applyAlignment="1">
      <alignment horizontal="center"/>
    </xf>
    <xf numFmtId="0" fontId="4" fillId="0" borderId="13" xfId="0" applyFont="1" applyBorder="1" applyAlignment="1">
      <alignment horizontal="center"/>
    </xf>
    <xf numFmtId="186" fontId="4" fillId="0" borderId="14" xfId="42" applyNumberFormat="1" applyFont="1" applyBorder="1" applyAlignment="1">
      <alignment/>
    </xf>
    <xf numFmtId="186" fontId="4" fillId="0" borderId="15" xfId="42" applyNumberFormat="1" applyFont="1" applyBorder="1" applyAlignment="1">
      <alignment/>
    </xf>
    <xf numFmtId="0" fontId="4" fillId="0" borderId="0" xfId="0" applyFont="1" applyAlignment="1">
      <alignment/>
    </xf>
    <xf numFmtId="0" fontId="5" fillId="0" borderId="14" xfId="0" applyFont="1" applyBorder="1" applyAlignment="1">
      <alignment/>
    </xf>
    <xf numFmtId="0" fontId="5" fillId="0" borderId="14" xfId="0" applyFont="1" applyBorder="1" applyAlignment="1">
      <alignment horizontal="center"/>
    </xf>
    <xf numFmtId="186" fontId="5" fillId="0" borderId="14" xfId="42" applyNumberFormat="1" applyFont="1" applyBorder="1" applyAlignment="1">
      <alignment/>
    </xf>
    <xf numFmtId="186" fontId="5" fillId="0" borderId="15" xfId="42" applyNumberFormat="1" applyFont="1" applyBorder="1" applyAlignment="1">
      <alignment/>
    </xf>
    <xf numFmtId="0" fontId="7" fillId="0" borderId="14" xfId="0" applyFont="1" applyBorder="1" applyAlignment="1">
      <alignment/>
    </xf>
    <xf numFmtId="0" fontId="5" fillId="0" borderId="13" xfId="0" applyFont="1" applyBorder="1" applyAlignment="1">
      <alignment horizontal="center" vertical="center" wrapText="1" shrinkToFit="1"/>
    </xf>
    <xf numFmtId="0" fontId="5" fillId="0" borderId="14" xfId="0" applyFont="1" applyBorder="1" applyAlignment="1">
      <alignment horizontal="left" vertical="center" wrapText="1" shrinkToFit="1"/>
    </xf>
    <xf numFmtId="0" fontId="5" fillId="0" borderId="14" xfId="0" applyFont="1" applyBorder="1" applyAlignment="1">
      <alignment horizontal="center" vertical="center" wrapText="1" shrinkToFit="1"/>
    </xf>
    <xf numFmtId="186" fontId="5" fillId="0" borderId="14" xfId="42" applyNumberFormat="1" applyFont="1" applyBorder="1" applyAlignment="1">
      <alignment vertical="center" wrapText="1" shrinkToFit="1"/>
    </xf>
    <xf numFmtId="186" fontId="5" fillId="0" borderId="15" xfId="42" applyNumberFormat="1" applyFont="1" applyBorder="1" applyAlignment="1">
      <alignment vertical="center" wrapText="1" shrinkToFit="1"/>
    </xf>
    <xf numFmtId="0" fontId="5" fillId="0" borderId="0" xfId="0" applyFont="1" applyAlignment="1">
      <alignment vertical="center" wrapText="1" shrinkToFit="1"/>
    </xf>
    <xf numFmtId="0" fontId="5" fillId="0" borderId="14" xfId="0" applyFont="1" applyBorder="1" applyAlignment="1">
      <alignment horizontal="center" vertical="center" wrapText="1" shrinkToFit="1"/>
    </xf>
    <xf numFmtId="0" fontId="4" fillId="0" borderId="16" xfId="0" applyFont="1" applyBorder="1" applyAlignment="1">
      <alignment horizontal="center"/>
    </xf>
    <xf numFmtId="0" fontId="4" fillId="0" borderId="17" xfId="0" applyFont="1" applyBorder="1" applyAlignment="1">
      <alignment/>
    </xf>
    <xf numFmtId="0" fontId="4" fillId="0" borderId="17" xfId="0" applyFont="1" applyBorder="1" applyAlignment="1">
      <alignment horizontal="center"/>
    </xf>
    <xf numFmtId="186" fontId="4" fillId="0" borderId="17" xfId="42" applyNumberFormat="1" applyFont="1" applyBorder="1" applyAlignment="1">
      <alignment/>
    </xf>
    <xf numFmtId="186" fontId="4" fillId="0" borderId="18" xfId="42" applyNumberFormat="1" applyFont="1" applyBorder="1" applyAlignment="1">
      <alignment/>
    </xf>
    <xf numFmtId="0" fontId="0" fillId="0" borderId="0" xfId="0" applyAlignment="1">
      <alignment horizontal="center"/>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5" fillId="0" borderId="13" xfId="0" applyFont="1" applyBorder="1" applyAlignment="1">
      <alignment horizontal="center" vertical="center" wrapText="1"/>
    </xf>
    <xf numFmtId="0" fontId="5" fillId="0" borderId="14" xfId="0" applyFont="1" applyBorder="1" applyAlignment="1">
      <alignment vertical="center" wrapText="1"/>
    </xf>
    <xf numFmtId="186" fontId="5" fillId="0" borderId="14" xfId="42" applyNumberFormat="1" applyFont="1" applyBorder="1" applyAlignment="1">
      <alignment vertical="center" wrapText="1"/>
    </xf>
    <xf numFmtId="186" fontId="5" fillId="0" borderId="15" xfId="42" applyNumberFormat="1" applyFont="1" applyBorder="1" applyAlignment="1">
      <alignment vertical="center" wrapText="1"/>
    </xf>
    <xf numFmtId="0" fontId="5" fillId="0" borderId="0" xfId="0" applyFont="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vertical="center" wrapText="1"/>
    </xf>
    <xf numFmtId="186" fontId="4" fillId="0" borderId="14" xfId="42" applyNumberFormat="1" applyFont="1" applyBorder="1" applyAlignment="1">
      <alignment vertical="center" wrapText="1"/>
    </xf>
    <xf numFmtId="186" fontId="4" fillId="0" borderId="15" xfId="42" applyNumberFormat="1" applyFont="1" applyBorder="1" applyAlignment="1">
      <alignment vertical="center" wrapText="1"/>
    </xf>
    <xf numFmtId="0" fontId="4" fillId="0" borderId="0" xfId="0" applyFont="1" applyAlignment="1">
      <alignment vertical="center" wrapText="1"/>
    </xf>
    <xf numFmtId="0" fontId="5" fillId="0" borderId="16" xfId="0" applyFont="1" applyBorder="1" applyAlignment="1">
      <alignment horizontal="center"/>
    </xf>
    <xf numFmtId="0" fontId="5" fillId="0" borderId="17" xfId="0" applyFont="1" applyBorder="1" applyAlignment="1">
      <alignment/>
    </xf>
    <xf numFmtId="186" fontId="5" fillId="0" borderId="17" xfId="42" applyNumberFormat="1" applyFont="1" applyBorder="1" applyAlignment="1">
      <alignment/>
    </xf>
    <xf numFmtId="186" fontId="5" fillId="0" borderId="18" xfId="42" applyNumberFormat="1" applyFont="1" applyBorder="1" applyAlignment="1">
      <alignment/>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xf>
    <xf numFmtId="0" fontId="5" fillId="0" borderId="13" xfId="0" applyFont="1" applyBorder="1" applyAlignment="1">
      <alignment vertical="center" wrapText="1"/>
    </xf>
    <xf numFmtId="0" fontId="5" fillId="0" borderId="13" xfId="0" applyFont="1" applyBorder="1" applyAlignment="1">
      <alignment/>
    </xf>
    <xf numFmtId="0" fontId="5" fillId="0" borderId="13" xfId="0" applyFont="1" applyBorder="1" applyAlignment="1">
      <alignment wrapText="1"/>
    </xf>
    <xf numFmtId="0" fontId="4" fillId="0" borderId="16" xfId="0" applyFont="1" applyBorder="1" applyAlignment="1">
      <alignment vertical="center" wrapText="1"/>
    </xf>
    <xf numFmtId="186" fontId="4" fillId="0" borderId="17" xfId="42" applyNumberFormat="1" applyFont="1" applyBorder="1" applyAlignment="1">
      <alignment vertical="center" wrapText="1"/>
    </xf>
    <xf numFmtId="186" fontId="4" fillId="0" borderId="18" xfId="42" applyNumberFormat="1" applyFont="1" applyBorder="1" applyAlignment="1">
      <alignment vertical="center" wrapText="1"/>
    </xf>
    <xf numFmtId="0" fontId="0" fillId="0" borderId="0" xfId="0" applyFont="1" applyAlignment="1">
      <alignment/>
    </xf>
    <xf numFmtId="0" fontId="6" fillId="0" borderId="0" xfId="0" applyFont="1" applyAlignment="1">
      <alignment vertical="center" wrapText="1"/>
    </xf>
    <xf numFmtId="0" fontId="6" fillId="0" borderId="0" xfId="0" applyFont="1" applyAlignment="1">
      <alignment/>
    </xf>
    <xf numFmtId="0" fontId="8" fillId="0" borderId="0" xfId="0" applyFont="1" applyAlignment="1">
      <alignment/>
    </xf>
    <xf numFmtId="0" fontId="9" fillId="0" borderId="0" xfId="0" applyFont="1" applyAlignment="1">
      <alignment/>
    </xf>
    <xf numFmtId="0" fontId="5" fillId="0" borderId="10" xfId="0" applyFont="1" applyBorder="1" applyAlignment="1">
      <alignment/>
    </xf>
    <xf numFmtId="186" fontId="0" fillId="0" borderId="14" xfId="42" applyNumberFormat="1" applyFont="1" applyBorder="1" applyAlignment="1">
      <alignment/>
    </xf>
    <xf numFmtId="186" fontId="0" fillId="0" borderId="15" xfId="42" applyNumberFormat="1" applyFont="1" applyBorder="1" applyAlignment="1">
      <alignment/>
    </xf>
    <xf numFmtId="0" fontId="5" fillId="0" borderId="14" xfId="0" applyFont="1" applyBorder="1" applyAlignment="1">
      <alignment horizontal="left" vertical="center" wrapText="1" indent="3"/>
    </xf>
    <xf numFmtId="186" fontId="0" fillId="0" borderId="14" xfId="42" applyNumberFormat="1" applyFont="1" applyBorder="1" applyAlignment="1">
      <alignment vertical="center" wrapText="1"/>
    </xf>
    <xf numFmtId="186" fontId="0" fillId="0" borderId="15" xfId="42" applyNumberFormat="1" applyFont="1" applyBorder="1" applyAlignment="1">
      <alignment vertical="center" wrapText="1"/>
    </xf>
    <xf numFmtId="0" fontId="5" fillId="0" borderId="14" xfId="0" applyFont="1" applyBorder="1" applyAlignment="1">
      <alignment horizontal="left" indent="3"/>
    </xf>
    <xf numFmtId="186" fontId="6" fillId="0" borderId="14" xfId="42" applyNumberFormat="1" applyFont="1" applyBorder="1" applyAlignment="1">
      <alignment/>
    </xf>
    <xf numFmtId="0" fontId="7" fillId="0" borderId="13" xfId="0" applyFont="1" applyBorder="1" applyAlignment="1">
      <alignment/>
    </xf>
    <xf numFmtId="186" fontId="10" fillId="0" borderId="14" xfId="42" applyNumberFormat="1" applyFont="1" applyBorder="1" applyAlignment="1">
      <alignment/>
    </xf>
    <xf numFmtId="186" fontId="10" fillId="0" borderId="15" xfId="42" applyNumberFormat="1" applyFont="1" applyBorder="1" applyAlignment="1">
      <alignment/>
    </xf>
    <xf numFmtId="0" fontId="7" fillId="0" borderId="0" xfId="0" applyFont="1" applyAlignment="1">
      <alignment/>
    </xf>
    <xf numFmtId="186" fontId="11" fillId="0" borderId="14" xfId="42" applyNumberFormat="1" applyFont="1" applyBorder="1" applyAlignment="1">
      <alignment/>
    </xf>
    <xf numFmtId="186" fontId="11" fillId="0" borderId="15" xfId="42" applyNumberFormat="1" applyFont="1" applyBorder="1" applyAlignment="1">
      <alignment/>
    </xf>
    <xf numFmtId="186" fontId="5" fillId="0" borderId="0" xfId="0" applyNumberFormat="1" applyFont="1" applyAlignment="1">
      <alignment/>
    </xf>
    <xf numFmtId="0" fontId="5" fillId="0" borderId="16" xfId="0" applyFont="1" applyBorder="1" applyAlignment="1">
      <alignment/>
    </xf>
    <xf numFmtId="186" fontId="6" fillId="0" borderId="18" xfId="42" applyNumberFormat="1" applyFont="1" applyBorder="1" applyAlignment="1">
      <alignment/>
    </xf>
    <xf numFmtId="186" fontId="7" fillId="0" borderId="14" xfId="42" applyNumberFormat="1" applyFont="1" applyBorder="1" applyAlignment="1">
      <alignment/>
    </xf>
    <xf numFmtId="186" fontId="7" fillId="0" borderId="15" xfId="42" applyNumberFormat="1"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2" fillId="0" borderId="22" xfId="0" applyFont="1" applyBorder="1" applyAlignment="1">
      <alignment horizontal="center" vertical="center"/>
    </xf>
    <xf numFmtId="0" fontId="12" fillId="0" borderId="0" xfId="0" applyFont="1" applyBorder="1" applyAlignment="1">
      <alignment horizontal="center" vertical="center"/>
    </xf>
    <xf numFmtId="0" fontId="12" fillId="0" borderId="23" xfId="0" applyFont="1" applyBorder="1" applyAlignment="1">
      <alignment horizontal="center" vertical="center"/>
    </xf>
    <xf numFmtId="0" fontId="0" fillId="0" borderId="0" xfId="0" applyAlignment="1">
      <alignment vertical="center"/>
    </xf>
    <xf numFmtId="0" fontId="1" fillId="0" borderId="22" xfId="0" applyFont="1" applyBorder="1" applyAlignment="1">
      <alignment/>
    </xf>
    <xf numFmtId="0" fontId="13" fillId="0" borderId="24" xfId="0" applyFont="1" applyBorder="1" applyAlignment="1">
      <alignment horizontal="center"/>
    </xf>
    <xf numFmtId="0" fontId="1" fillId="0" borderId="25" xfId="0" applyFont="1" applyBorder="1" applyAlignment="1">
      <alignment/>
    </xf>
    <xf numFmtId="0" fontId="1" fillId="0" borderId="23" xfId="0" applyFont="1" applyBorder="1" applyAlignment="1">
      <alignment/>
    </xf>
    <xf numFmtId="0" fontId="1" fillId="0" borderId="0" xfId="0" applyFont="1" applyAlignment="1">
      <alignment/>
    </xf>
    <xf numFmtId="0" fontId="1" fillId="0" borderId="26" xfId="0" applyFont="1" applyBorder="1" applyAlignment="1">
      <alignment/>
    </xf>
    <xf numFmtId="0" fontId="1" fillId="0" borderId="27" xfId="0" applyFont="1" applyBorder="1" applyAlignment="1">
      <alignment/>
    </xf>
    <xf numFmtId="0" fontId="1" fillId="0" borderId="27" xfId="0" applyFont="1" applyBorder="1" applyAlignment="1">
      <alignment/>
    </xf>
    <xf numFmtId="0" fontId="1" fillId="0" borderId="26" xfId="0" applyFont="1" applyFill="1" applyBorder="1" applyAlignment="1">
      <alignment/>
    </xf>
    <xf numFmtId="0" fontId="1" fillId="0" borderId="28" xfId="0" applyFont="1" applyBorder="1" applyAlignment="1">
      <alignment/>
    </xf>
    <xf numFmtId="0" fontId="1" fillId="0" borderId="29" xfId="0" applyFont="1" applyBorder="1" applyAlignment="1">
      <alignment/>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14" fillId="0" borderId="0" xfId="0" applyFont="1" applyBorder="1" applyAlignment="1">
      <alignment horizontal="right" vertical="center"/>
    </xf>
    <xf numFmtId="0" fontId="14" fillId="0" borderId="0" xfId="0" applyFont="1" applyBorder="1" applyAlignment="1">
      <alignment vertical="center"/>
    </xf>
    <xf numFmtId="0" fontId="1" fillId="0" borderId="0" xfId="0" applyFont="1" applyBorder="1" applyAlignment="1">
      <alignment horizontal="right" vertical="center"/>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2" xfId="0" applyFont="1" applyBorder="1" applyAlignment="1">
      <alignment/>
    </xf>
    <xf numFmtId="0" fontId="0" fillId="0" borderId="0" xfId="0" applyFont="1" applyBorder="1" applyAlignment="1">
      <alignment/>
    </xf>
    <xf numFmtId="0" fontId="0" fillId="0" borderId="23" xfId="0" applyFont="1" applyBorder="1" applyAlignment="1">
      <alignment/>
    </xf>
    <xf numFmtId="0" fontId="0" fillId="0" borderId="23" xfId="0" applyBorder="1" applyAlignment="1">
      <alignment horizontal="center"/>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0" xfId="0" applyFont="1" applyAlignment="1">
      <alignment horizontal="left" vertical="top" wrapText="1"/>
    </xf>
    <xf numFmtId="0" fontId="14" fillId="0" borderId="0" xfId="0" applyFont="1" applyBorder="1" applyAlignment="1">
      <alignment horizontal="right" vertical="top"/>
    </xf>
    <xf numFmtId="0" fontId="0" fillId="0" borderId="20" xfId="0" applyBorder="1" applyAlignment="1">
      <alignment horizontal="center"/>
    </xf>
    <xf numFmtId="0" fontId="0" fillId="0" borderId="0" xfId="0" applyBorder="1" applyAlignment="1">
      <alignment horizontal="center"/>
    </xf>
    <xf numFmtId="0" fontId="14" fillId="0" borderId="27" xfId="0" applyFont="1" applyBorder="1" applyAlignment="1">
      <alignment/>
    </xf>
    <xf numFmtId="0" fontId="0" fillId="0" borderId="0" xfId="0" applyBorder="1" applyAlignment="1">
      <alignment/>
    </xf>
    <xf numFmtId="0" fontId="6" fillId="0" borderId="0" xfId="0" applyFont="1" applyBorder="1" applyAlignment="1">
      <alignment horizontal="center" vertical="center"/>
    </xf>
    <xf numFmtId="0" fontId="6" fillId="0" borderId="0" xfId="0" applyFont="1" applyBorder="1" applyAlignment="1">
      <alignment vertical="center"/>
    </xf>
    <xf numFmtId="0" fontId="15" fillId="0" borderId="0" xfId="0" applyFont="1" applyBorder="1" applyAlignment="1">
      <alignment vertical="center"/>
    </xf>
    <xf numFmtId="0" fontId="0" fillId="0" borderId="0" xfId="0" applyFont="1" applyBorder="1" applyAlignment="1">
      <alignment horizont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0" fillId="0" borderId="0" xfId="0" applyFont="1" applyBorder="1" applyAlignment="1">
      <alignment vertical="center"/>
    </xf>
    <xf numFmtId="0" fontId="0" fillId="0" borderId="33" xfId="0" applyBorder="1" applyAlignment="1">
      <alignment horizontal="center"/>
    </xf>
    <xf numFmtId="0" fontId="0" fillId="0" borderId="34" xfId="0" applyBorder="1" applyAlignment="1">
      <alignment horizontal="center"/>
    </xf>
    <xf numFmtId="0" fontId="0" fillId="0" borderId="22"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23" xfId="0" applyBorder="1" applyAlignment="1">
      <alignment vertical="center"/>
    </xf>
    <xf numFmtId="0" fontId="1" fillId="0" borderId="0" xfId="0" applyFont="1" applyBorder="1" applyAlignment="1">
      <alignment/>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10" fillId="0" borderId="0" xfId="0" applyFont="1" applyBorder="1" applyAlignment="1">
      <alignment vertical="center"/>
    </xf>
    <xf numFmtId="0" fontId="0" fillId="0" borderId="0" xfId="0" applyFill="1" applyBorder="1" applyAlignment="1">
      <alignment/>
    </xf>
    <xf numFmtId="0" fontId="0" fillId="0" borderId="0" xfId="0" applyFont="1" applyBorder="1" applyAlignment="1">
      <alignment horizontal="center"/>
    </xf>
    <xf numFmtId="0" fontId="3" fillId="0" borderId="0" xfId="0" applyFont="1" applyBorder="1" applyAlignment="1">
      <alignment/>
    </xf>
    <xf numFmtId="0" fontId="6" fillId="0" borderId="0" xfId="0" applyFont="1" applyBorder="1" applyAlignment="1">
      <alignment/>
    </xf>
    <xf numFmtId="0" fontId="0" fillId="0" borderId="0" xfId="0" applyFill="1" applyBorder="1" applyAlignment="1">
      <alignment/>
    </xf>
    <xf numFmtId="0" fontId="6" fillId="0" borderId="0" xfId="0" applyFont="1" applyBorder="1" applyAlignment="1">
      <alignment horizontal="left" vertical="center"/>
    </xf>
    <xf numFmtId="0" fontId="10" fillId="0" borderId="0" xfId="0" applyFont="1" applyAlignment="1">
      <alignment/>
    </xf>
    <xf numFmtId="0" fontId="0" fillId="0" borderId="0" xfId="0" applyFill="1" applyBorder="1" applyAlignment="1">
      <alignment vertical="center"/>
    </xf>
    <xf numFmtId="0" fontId="10" fillId="0" borderId="0" xfId="0" applyFont="1" applyFill="1" applyBorder="1" applyAlignment="1">
      <alignment vertical="center"/>
    </xf>
    <xf numFmtId="0" fontId="6" fillId="0" borderId="0" xfId="0" applyFont="1" applyFill="1" applyBorder="1" applyAlignment="1">
      <alignment/>
    </xf>
    <xf numFmtId="0" fontId="6" fillId="0" borderId="0" xfId="0" applyFont="1" applyBorder="1" applyAlignment="1">
      <alignment horizontal="center"/>
    </xf>
    <xf numFmtId="0" fontId="0" fillId="0" borderId="0" xfId="0" applyFont="1" applyBorder="1" applyAlignment="1">
      <alignment/>
    </xf>
    <xf numFmtId="0" fontId="6" fillId="0" borderId="0" xfId="0" applyFont="1" applyBorder="1" applyAlignment="1">
      <alignment/>
    </xf>
    <xf numFmtId="0" fontId="17" fillId="0" borderId="0" xfId="0" applyFont="1" applyBorder="1" applyAlignment="1">
      <alignment horizontal="right"/>
    </xf>
    <xf numFmtId="0" fontId="11" fillId="0" borderId="0" xfId="0" applyFont="1" applyFill="1" applyBorder="1" applyAlignment="1">
      <alignment/>
    </xf>
    <xf numFmtId="0" fontId="16" fillId="0" borderId="0" xfId="0" applyFont="1" applyBorder="1" applyAlignment="1">
      <alignment/>
    </xf>
    <xf numFmtId="0" fontId="19" fillId="0" borderId="35" xfId="0" applyFont="1" applyBorder="1" applyAlignment="1">
      <alignment horizontal="center"/>
    </xf>
    <xf numFmtId="0" fontId="19" fillId="0" borderId="35" xfId="0" applyFont="1" applyBorder="1" applyAlignment="1">
      <alignment/>
    </xf>
    <xf numFmtId="0" fontId="16" fillId="0" borderId="22" xfId="0" applyFont="1" applyBorder="1" applyAlignment="1">
      <alignment horizontal="right"/>
    </xf>
    <xf numFmtId="0" fontId="20" fillId="0" borderId="0" xfId="0" applyFont="1" applyBorder="1" applyAlignment="1">
      <alignment horizontal="center" vertical="center"/>
    </xf>
    <xf numFmtId="0" fontId="6" fillId="0" borderId="0" xfId="0" applyFont="1" applyBorder="1" applyAlignment="1">
      <alignment horizontal="center"/>
    </xf>
    <xf numFmtId="0" fontId="0" fillId="0" borderId="31" xfId="0" applyFill="1" applyBorder="1" applyAlignment="1">
      <alignment/>
    </xf>
    <xf numFmtId="0" fontId="6" fillId="0" borderId="0" xfId="0" applyFont="1" applyFill="1" applyBorder="1" applyAlignment="1">
      <alignment vertical="center"/>
    </xf>
    <xf numFmtId="0" fontId="1" fillId="0" borderId="35" xfId="0" applyFont="1" applyBorder="1" applyAlignment="1">
      <alignment/>
    </xf>
    <xf numFmtId="0" fontId="22" fillId="0" borderId="0" xfId="0" applyFont="1" applyBorder="1" applyAlignment="1">
      <alignment horizontal="center" vertical="center"/>
    </xf>
    <xf numFmtId="0" fontId="10" fillId="0" borderId="0" xfId="0" applyFont="1" applyFill="1" applyBorder="1" applyAlignment="1">
      <alignment vertical="center"/>
    </xf>
    <xf numFmtId="0" fontId="6" fillId="0" borderId="0" xfId="0" applyFont="1" applyBorder="1" applyAlignment="1">
      <alignment vertical="center"/>
    </xf>
    <xf numFmtId="0" fontId="21" fillId="0" borderId="0" xfId="0" applyFont="1" applyBorder="1" applyAlignment="1">
      <alignment vertical="center"/>
    </xf>
    <xf numFmtId="0" fontId="6" fillId="0" borderId="20" xfId="0" applyFont="1" applyFill="1" applyBorder="1" applyAlignment="1">
      <alignment/>
    </xf>
    <xf numFmtId="0" fontId="23" fillId="0" borderId="0" xfId="0" applyFont="1" applyBorder="1" applyAlignment="1">
      <alignment vertical="center"/>
    </xf>
    <xf numFmtId="0" fontId="16"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horizontal="right" vertical="center"/>
    </xf>
    <xf numFmtId="0" fontId="0" fillId="0" borderId="0" xfId="0" applyBorder="1" applyAlignment="1">
      <alignment horizontal="right"/>
    </xf>
    <xf numFmtId="0" fontId="1" fillId="0" borderId="36" xfId="0" applyFont="1" applyBorder="1" applyAlignment="1">
      <alignment horizontal="center"/>
    </xf>
    <xf numFmtId="0" fontId="1" fillId="0" borderId="36" xfId="0" applyFont="1" applyBorder="1" applyAlignment="1">
      <alignment/>
    </xf>
    <xf numFmtId="0" fontId="1" fillId="0" borderId="37" xfId="0" applyFont="1" applyBorder="1" applyAlignment="1">
      <alignment/>
    </xf>
    <xf numFmtId="0" fontId="1" fillId="0" borderId="37" xfId="0" applyFont="1" applyBorder="1" applyAlignment="1">
      <alignment horizontal="center"/>
    </xf>
    <xf numFmtId="0" fontId="1" fillId="0" borderId="38" xfId="0" applyFont="1" applyBorder="1" applyAlignment="1">
      <alignment/>
    </xf>
    <xf numFmtId="0" fontId="0" fillId="0" borderId="36" xfId="0" applyFill="1" applyBorder="1" applyAlignment="1">
      <alignment/>
    </xf>
    <xf numFmtId="0" fontId="0" fillId="0" borderId="36" xfId="0" applyBorder="1" applyAlignment="1">
      <alignment/>
    </xf>
    <xf numFmtId="0" fontId="0" fillId="0" borderId="36" xfId="0" applyBorder="1" applyAlignment="1">
      <alignment/>
    </xf>
    <xf numFmtId="0" fontId="0" fillId="0" borderId="37" xfId="0" applyFill="1"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19" fillId="0" borderId="36" xfId="0" applyFont="1" applyBorder="1" applyAlignment="1">
      <alignment horizontal="center"/>
    </xf>
    <xf numFmtId="0" fontId="19" fillId="0" borderId="36" xfId="0" applyFont="1" applyBorder="1" applyAlignment="1">
      <alignment/>
    </xf>
    <xf numFmtId="0" fontId="1" fillId="0" borderId="36" xfId="0" applyFont="1" applyBorder="1" applyAlignment="1">
      <alignment/>
    </xf>
    <xf numFmtId="0" fontId="1" fillId="0" borderId="37" xfId="0" applyFont="1" applyBorder="1" applyAlignment="1">
      <alignment/>
    </xf>
    <xf numFmtId="0" fontId="19" fillId="0" borderId="37" xfId="0" applyFont="1" applyBorder="1" applyAlignment="1">
      <alignment/>
    </xf>
    <xf numFmtId="0" fontId="19" fillId="0" borderId="37" xfId="0" applyFont="1" applyBorder="1" applyAlignment="1">
      <alignment horizontal="center"/>
    </xf>
    <xf numFmtId="0" fontId="1" fillId="0" borderId="38" xfId="0" applyFont="1" applyBorder="1" applyAlignment="1">
      <alignment/>
    </xf>
    <xf numFmtId="0" fontId="5" fillId="0" borderId="14" xfId="0" applyFont="1" applyBorder="1" applyAlignment="1">
      <alignment horizontal="center" vertical="center" wrapText="1"/>
    </xf>
    <xf numFmtId="0" fontId="4" fillId="0" borderId="40" xfId="0" applyFont="1" applyBorder="1" applyAlignment="1">
      <alignment horizontal="center" vertical="center" wrapText="1"/>
    </xf>
    <xf numFmtId="186" fontId="4" fillId="0" borderId="41" xfId="42" applyNumberFormat="1" applyFont="1" applyBorder="1" applyAlignment="1">
      <alignment/>
    </xf>
    <xf numFmtId="186" fontId="5" fillId="0" borderId="41" xfId="42" applyNumberFormat="1" applyFont="1" applyBorder="1" applyAlignment="1">
      <alignment vertical="center" wrapText="1"/>
    </xf>
    <xf numFmtId="186" fontId="5" fillId="0" borderId="41" xfId="42" applyNumberFormat="1" applyFont="1" applyBorder="1" applyAlignment="1">
      <alignment/>
    </xf>
    <xf numFmtId="0" fontId="0" fillId="0" borderId="0" xfId="0" applyFont="1" applyAlignment="1">
      <alignment horizontal="left" vertical="top" wrapText="1"/>
    </xf>
    <xf numFmtId="0" fontId="0" fillId="0" borderId="0" xfId="0" applyFont="1" applyBorder="1" applyAlignment="1">
      <alignment/>
    </xf>
    <xf numFmtId="0" fontId="21" fillId="0" borderId="0" xfId="0" applyFont="1" applyBorder="1" applyAlignment="1">
      <alignment vertical="center"/>
    </xf>
    <xf numFmtId="0" fontId="16" fillId="0" borderId="0" xfId="0" applyFont="1" applyBorder="1" applyAlignment="1">
      <alignment/>
    </xf>
    <xf numFmtId="0" fontId="16" fillId="0" borderId="0" xfId="0" applyFont="1" applyBorder="1" applyAlignment="1">
      <alignment horizontal="center"/>
    </xf>
    <xf numFmtId="0" fontId="0" fillId="0" borderId="0" xfId="0" applyFont="1" applyAlignment="1">
      <alignment/>
    </xf>
    <xf numFmtId="0" fontId="24" fillId="0" borderId="0" xfId="0" applyFont="1" applyBorder="1" applyAlignment="1">
      <alignment horizontal="left" vertical="center"/>
    </xf>
    <xf numFmtId="0" fontId="10" fillId="0" borderId="0" xfId="0" applyFont="1" applyBorder="1" applyAlignment="1">
      <alignment vertical="center"/>
    </xf>
    <xf numFmtId="0" fontId="1" fillId="0" borderId="37" xfId="0" applyFont="1" applyBorder="1" applyAlignment="1">
      <alignment/>
    </xf>
    <xf numFmtId="0" fontId="0" fillId="0" borderId="0" xfId="0" applyFont="1" applyBorder="1" applyAlignment="1">
      <alignment horizontal="center"/>
    </xf>
    <xf numFmtId="0" fontId="0" fillId="0" borderId="0" xfId="0" applyFont="1" applyBorder="1" applyAlignment="1">
      <alignment vertical="center"/>
    </xf>
    <xf numFmtId="0" fontId="1" fillId="0" borderId="36" xfId="0" applyFont="1" applyBorder="1" applyAlignment="1">
      <alignment horizontal="left"/>
    </xf>
    <xf numFmtId="0" fontId="1" fillId="0" borderId="37" xfId="0" applyFont="1" applyBorder="1" applyAlignment="1">
      <alignment horizontal="left"/>
    </xf>
    <xf numFmtId="0" fontId="1" fillId="0" borderId="38" xfId="0" applyFont="1" applyBorder="1" applyAlignment="1">
      <alignment horizontal="left"/>
    </xf>
    <xf numFmtId="0" fontId="14" fillId="0" borderId="0" xfId="0" applyFont="1" applyAlignment="1">
      <alignment horizontal="left"/>
    </xf>
    <xf numFmtId="0" fontId="5" fillId="0" borderId="14"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1" fillId="0" borderId="42" xfId="0" applyFont="1" applyFill="1" applyBorder="1" applyAlignment="1">
      <alignment horizontal="left"/>
    </xf>
    <xf numFmtId="186" fontId="5" fillId="0" borderId="0" xfId="0" applyNumberFormat="1" applyFont="1" applyAlignment="1">
      <alignment vertical="center" wrapText="1"/>
    </xf>
    <xf numFmtId="186" fontId="7" fillId="0" borderId="0" xfId="0" applyNumberFormat="1" applyFont="1" applyAlignment="1">
      <alignment/>
    </xf>
    <xf numFmtId="0" fontId="25" fillId="0" borderId="0" xfId="0" applyFont="1" applyBorder="1" applyAlignment="1">
      <alignment horizontal="left" vertical="center"/>
    </xf>
    <xf numFmtId="0" fontId="6" fillId="0" borderId="0" xfId="0" applyFont="1" applyBorder="1" applyAlignment="1">
      <alignment horizontal="center"/>
    </xf>
    <xf numFmtId="201" fontId="16" fillId="0" borderId="0" xfId="42" applyNumberFormat="1" applyFont="1" applyBorder="1" applyAlignment="1">
      <alignment/>
    </xf>
    <xf numFmtId="201" fontId="0" fillId="0" borderId="43" xfId="42" applyNumberFormat="1" applyFont="1" applyBorder="1" applyAlignment="1">
      <alignment/>
    </xf>
    <xf numFmtId="201" fontId="0" fillId="0" borderId="39" xfId="42" applyNumberFormat="1" applyFont="1" applyBorder="1" applyAlignment="1">
      <alignment/>
    </xf>
    <xf numFmtId="201" fontId="3" fillId="0" borderId="0" xfId="42" applyNumberFormat="1" applyFont="1" applyBorder="1" applyAlignment="1">
      <alignment/>
    </xf>
    <xf numFmtId="201" fontId="0" fillId="0" borderId="44" xfId="42" applyNumberFormat="1" applyFont="1" applyBorder="1" applyAlignment="1">
      <alignment/>
    </xf>
    <xf numFmtId="201" fontId="0" fillId="0" borderId="0" xfId="42" applyNumberFormat="1" applyFont="1" applyBorder="1" applyAlignment="1">
      <alignment/>
    </xf>
    <xf numFmtId="201" fontId="0" fillId="0" borderId="0" xfId="42" applyNumberFormat="1" applyFont="1" applyAlignment="1">
      <alignment/>
    </xf>
    <xf numFmtId="201" fontId="16" fillId="0" borderId="43" xfId="42" applyNumberFormat="1" applyFont="1" applyBorder="1" applyAlignment="1">
      <alignment/>
    </xf>
    <xf numFmtId="201" fontId="0" fillId="0" borderId="0" xfId="42" applyNumberFormat="1" applyFont="1" applyFill="1" applyBorder="1" applyAlignment="1">
      <alignment/>
    </xf>
    <xf numFmtId="201" fontId="0" fillId="0" borderId="0" xfId="42" applyNumberFormat="1" applyFont="1" applyBorder="1" applyAlignment="1">
      <alignment/>
    </xf>
    <xf numFmtId="201" fontId="6" fillId="0" borderId="0" xfId="42" applyNumberFormat="1" applyFont="1" applyBorder="1" applyAlignment="1">
      <alignment/>
    </xf>
    <xf numFmtId="9" fontId="1" fillId="0" borderId="37" xfId="0" applyNumberFormat="1" applyFont="1" applyBorder="1" applyAlignment="1">
      <alignment/>
    </xf>
    <xf numFmtId="0" fontId="0" fillId="0" borderId="0" xfId="0" applyBorder="1" applyAlignment="1">
      <alignment horizontal="right" vertical="center"/>
    </xf>
    <xf numFmtId="0" fontId="0" fillId="0" borderId="20" xfId="0" applyFont="1" applyBorder="1" applyAlignment="1">
      <alignment/>
    </xf>
    <xf numFmtId="0" fontId="6" fillId="0" borderId="20" xfId="0" applyFont="1" applyBorder="1" applyAlignment="1">
      <alignment/>
    </xf>
    <xf numFmtId="186" fontId="4" fillId="0" borderId="45" xfId="42" applyNumberFormat="1" applyFont="1" applyBorder="1" applyAlignment="1">
      <alignment/>
    </xf>
    <xf numFmtId="186" fontId="5" fillId="0" borderId="46" xfId="0" applyNumberFormat="1" applyFont="1" applyBorder="1" applyAlignment="1">
      <alignment/>
    </xf>
    <xf numFmtId="201" fontId="6" fillId="0" borderId="44" xfId="42" applyNumberFormat="1" applyFont="1" applyBorder="1" applyAlignment="1">
      <alignment/>
    </xf>
    <xf numFmtId="201" fontId="6" fillId="0" borderId="39" xfId="42" applyNumberFormat="1" applyFont="1" applyBorder="1" applyAlignment="1">
      <alignment/>
    </xf>
    <xf numFmtId="196" fontId="0" fillId="0" borderId="35" xfId="0" applyNumberFormat="1" applyBorder="1" applyAlignment="1">
      <alignment/>
    </xf>
    <xf numFmtId="0" fontId="0" fillId="0" borderId="35" xfId="0" applyBorder="1" applyAlignment="1">
      <alignment/>
    </xf>
    <xf numFmtId="190" fontId="0" fillId="0" borderId="35" xfId="0" applyNumberFormat="1" applyBorder="1" applyAlignment="1">
      <alignment/>
    </xf>
    <xf numFmtId="0" fontId="6" fillId="0" borderId="35" xfId="0" applyFont="1" applyBorder="1" applyAlignment="1">
      <alignment vertical="center"/>
    </xf>
    <xf numFmtId="196" fontId="6" fillId="0" borderId="35" xfId="0" applyNumberFormat="1" applyFont="1" applyBorder="1" applyAlignment="1">
      <alignment vertical="center"/>
    </xf>
    <xf numFmtId="196" fontId="16" fillId="0" borderId="0" xfId="0" applyNumberFormat="1" applyFont="1" applyBorder="1" applyAlignment="1">
      <alignment/>
    </xf>
    <xf numFmtId="201" fontId="6" fillId="0" borderId="31" xfId="42" applyNumberFormat="1" applyFont="1" applyBorder="1" applyAlignment="1">
      <alignment/>
    </xf>
    <xf numFmtId="201" fontId="6" fillId="0" borderId="31" xfId="0" applyNumberFormat="1" applyFont="1" applyBorder="1" applyAlignment="1">
      <alignment/>
    </xf>
    <xf numFmtId="0" fontId="0" fillId="0" borderId="0" xfId="0" applyFont="1" applyFill="1" applyBorder="1" applyAlignment="1">
      <alignment/>
    </xf>
    <xf numFmtId="201" fontId="0" fillId="0" borderId="0" xfId="42" applyNumberFormat="1" applyFont="1" applyBorder="1" applyAlignment="1">
      <alignment/>
    </xf>
    <xf numFmtId="201" fontId="26" fillId="0" borderId="0" xfId="0" applyNumberFormat="1" applyFont="1" applyBorder="1" applyAlignment="1">
      <alignment/>
    </xf>
    <xf numFmtId="0" fontId="6" fillId="0" borderId="0" xfId="0" applyFont="1" applyBorder="1" applyAlignment="1">
      <alignment/>
    </xf>
    <xf numFmtId="201" fontId="26" fillId="0" borderId="0" xfId="42" applyNumberFormat="1" applyFont="1" applyBorder="1" applyAlignment="1">
      <alignment/>
    </xf>
    <xf numFmtId="0" fontId="0" fillId="0" borderId="34" xfId="0" applyBorder="1" applyAlignment="1">
      <alignment/>
    </xf>
    <xf numFmtId="0" fontId="21" fillId="0" borderId="0" xfId="0" applyFont="1" applyAlignment="1">
      <alignment/>
    </xf>
    <xf numFmtId="0" fontId="10" fillId="0" borderId="0" xfId="0" applyFont="1" applyAlignment="1">
      <alignment/>
    </xf>
    <xf numFmtId="0" fontId="21" fillId="0" borderId="0" xfId="0" applyFont="1" applyBorder="1" applyAlignment="1">
      <alignment/>
    </xf>
    <xf numFmtId="0" fontId="21" fillId="0" borderId="0" xfId="0" applyFont="1" applyBorder="1" applyAlignment="1">
      <alignment horizontal="right"/>
    </xf>
    <xf numFmtId="0" fontId="6" fillId="0" borderId="33" xfId="55" applyFont="1" applyBorder="1" applyAlignment="1">
      <alignment horizontal="center"/>
      <protection/>
    </xf>
    <xf numFmtId="2" fontId="28" fillId="0" borderId="23" xfId="55" applyNumberFormat="1" applyFont="1" applyBorder="1" applyAlignment="1">
      <alignment horizontal="center" wrapText="1"/>
      <protection/>
    </xf>
    <xf numFmtId="0" fontId="19" fillId="0" borderId="42" xfId="55" applyFont="1" applyBorder="1" applyAlignment="1">
      <alignment horizontal="center" vertical="center" wrapText="1"/>
      <protection/>
    </xf>
    <xf numFmtId="0" fontId="6" fillId="0" borderId="47" xfId="55" applyFont="1" applyBorder="1" applyAlignment="1">
      <alignment horizontal="center"/>
      <protection/>
    </xf>
    <xf numFmtId="0" fontId="6" fillId="0" borderId="48" xfId="55" applyFont="1" applyBorder="1" applyAlignment="1">
      <alignment horizontal="left" wrapText="1"/>
      <protection/>
    </xf>
    <xf numFmtId="0" fontId="6" fillId="0" borderId="48" xfId="55" applyFont="1" applyBorder="1" applyAlignment="1">
      <alignment horizontal="left"/>
      <protection/>
    </xf>
    <xf numFmtId="0" fontId="6" fillId="0" borderId="49" xfId="55" applyFont="1" applyBorder="1" applyAlignment="1">
      <alignment horizontal="left"/>
      <protection/>
    </xf>
    <xf numFmtId="0" fontId="0" fillId="0" borderId="50" xfId="55" applyFont="1" applyBorder="1" applyAlignment="1">
      <alignment horizontal="center"/>
      <protection/>
    </xf>
    <xf numFmtId="0" fontId="0" fillId="0" borderId="51" xfId="55" applyFont="1" applyBorder="1" applyAlignment="1">
      <alignment horizontal="left" wrapText="1"/>
      <protection/>
    </xf>
    <xf numFmtId="0" fontId="6" fillId="0" borderId="35" xfId="55" applyFont="1" applyBorder="1" applyAlignment="1">
      <alignment horizontal="left"/>
      <protection/>
    </xf>
    <xf numFmtId="0" fontId="6" fillId="0" borderId="52" xfId="55" applyFont="1" applyBorder="1" applyAlignment="1">
      <alignment horizontal="left"/>
      <protection/>
    </xf>
    <xf numFmtId="0" fontId="0" fillId="0" borderId="53" xfId="55" applyFont="1" applyBorder="1" applyAlignment="1">
      <alignment horizontal="center"/>
      <protection/>
    </xf>
    <xf numFmtId="0" fontId="10" fillId="0" borderId="51" xfId="55" applyFont="1" applyBorder="1" applyAlignment="1">
      <alignment horizontal="left" wrapText="1"/>
      <protection/>
    </xf>
    <xf numFmtId="0" fontId="6" fillId="0" borderId="54" xfId="55" applyFont="1" applyBorder="1" applyAlignment="1">
      <alignment horizontal="center"/>
      <protection/>
    </xf>
    <xf numFmtId="0" fontId="6" fillId="0" borderId="51" xfId="55" applyFont="1" applyBorder="1" applyAlignment="1">
      <alignment horizontal="left" wrapText="1"/>
      <protection/>
    </xf>
    <xf numFmtId="0" fontId="0" fillId="0" borderId="34" xfId="55" applyFont="1" applyBorder="1" applyAlignment="1">
      <alignment horizontal="left" wrapText="1"/>
      <protection/>
    </xf>
    <xf numFmtId="0" fontId="0" fillId="0" borderId="55" xfId="55" applyFont="1" applyBorder="1" applyAlignment="1">
      <alignment horizontal="center"/>
      <protection/>
    </xf>
    <xf numFmtId="0" fontId="0" fillId="0" borderId="32" xfId="55" applyFont="1" applyBorder="1" applyAlignment="1">
      <alignment horizontal="left" wrapText="1"/>
      <protection/>
    </xf>
    <xf numFmtId="0" fontId="6" fillId="0" borderId="54" xfId="55" applyFont="1" applyBorder="1" applyAlignment="1">
      <alignment horizontal="center" vertical="center"/>
      <protection/>
    </xf>
    <xf numFmtId="0" fontId="6" fillId="0" borderId="53" xfId="55" applyFont="1" applyBorder="1" applyAlignment="1">
      <alignment horizontal="center" vertical="center"/>
      <protection/>
    </xf>
    <xf numFmtId="0" fontId="0" fillId="0" borderId="51" xfId="55" applyFont="1" applyBorder="1" applyAlignment="1">
      <alignment horizontal="center" wrapText="1"/>
      <protection/>
    </xf>
    <xf numFmtId="0" fontId="6" fillId="0" borderId="50" xfId="55" applyFont="1" applyBorder="1" applyAlignment="1">
      <alignment horizontal="center"/>
      <protection/>
    </xf>
    <xf numFmtId="0" fontId="21" fillId="0" borderId="35" xfId="55" applyFont="1" applyBorder="1" applyAlignment="1">
      <alignment horizontal="left" wrapText="1"/>
      <protection/>
    </xf>
    <xf numFmtId="0" fontId="6" fillId="0" borderId="35" xfId="0" applyFont="1" applyBorder="1" applyAlignment="1">
      <alignment horizontal="left"/>
    </xf>
    <xf numFmtId="0" fontId="6" fillId="0" borderId="35" xfId="0" applyFont="1" applyBorder="1" applyAlignment="1">
      <alignment/>
    </xf>
    <xf numFmtId="0" fontId="0" fillId="0" borderId="35" xfId="0" applyFont="1" applyBorder="1" applyAlignment="1">
      <alignment horizontal="left"/>
    </xf>
    <xf numFmtId="0" fontId="6" fillId="0" borderId="53" xfId="55" applyFont="1" applyBorder="1" applyAlignment="1">
      <alignment horizontal="center"/>
      <protection/>
    </xf>
    <xf numFmtId="0" fontId="6" fillId="0" borderId="35" xfId="55" applyFont="1" applyBorder="1" applyAlignment="1">
      <alignment horizontal="left" wrapText="1"/>
      <protection/>
    </xf>
    <xf numFmtId="0" fontId="6" fillId="0" borderId="55" xfId="55" applyFont="1" applyBorder="1" applyAlignment="1">
      <alignment horizontal="center"/>
      <protection/>
    </xf>
    <xf numFmtId="0" fontId="6" fillId="0" borderId="34" xfId="55" applyFont="1" applyBorder="1" applyAlignment="1">
      <alignment horizontal="left" wrapText="1"/>
      <protection/>
    </xf>
    <xf numFmtId="0" fontId="6" fillId="0" borderId="56" xfId="55" applyFont="1" applyBorder="1" applyAlignment="1">
      <alignment horizontal="center"/>
      <protection/>
    </xf>
    <xf numFmtId="0" fontId="6" fillId="0" borderId="57" xfId="55" applyFont="1" applyBorder="1" applyAlignment="1">
      <alignment horizontal="left" wrapText="1"/>
      <protection/>
    </xf>
    <xf numFmtId="0" fontId="6" fillId="0" borderId="57" xfId="55" applyFont="1" applyBorder="1" applyAlignment="1">
      <alignment horizontal="left"/>
      <protection/>
    </xf>
    <xf numFmtId="0" fontId="6" fillId="0" borderId="58" xfId="55" applyFont="1" applyBorder="1" applyAlignment="1">
      <alignment horizontal="left"/>
      <protection/>
    </xf>
    <xf numFmtId="0" fontId="6" fillId="0" borderId="0" xfId="55" applyFont="1" applyBorder="1" applyAlignment="1">
      <alignment horizontal="center"/>
      <protection/>
    </xf>
    <xf numFmtId="0" fontId="6" fillId="0" borderId="0" xfId="55" applyFont="1" applyBorder="1" applyAlignment="1">
      <alignment horizontal="left" wrapText="1"/>
      <protection/>
    </xf>
    <xf numFmtId="0" fontId="6" fillId="0" borderId="0" xfId="55" applyFont="1" applyBorder="1" applyAlignment="1">
      <alignment horizontal="left"/>
      <protection/>
    </xf>
    <xf numFmtId="0" fontId="0" fillId="0" borderId="35" xfId="0" applyBorder="1" applyAlignment="1">
      <alignment/>
    </xf>
    <xf numFmtId="0" fontId="0" fillId="0" borderId="35" xfId="0" applyFont="1" applyBorder="1" applyAlignment="1">
      <alignment/>
    </xf>
    <xf numFmtId="0" fontId="0" fillId="0" borderId="42" xfId="0" applyFont="1" applyFill="1" applyBorder="1" applyAlignment="1">
      <alignment/>
    </xf>
    <xf numFmtId="0" fontId="0" fillId="0" borderId="35" xfId="0" applyFill="1" applyBorder="1" applyAlignment="1">
      <alignment/>
    </xf>
    <xf numFmtId="3" fontId="6" fillId="0" borderId="35" xfId="0" applyNumberFormat="1" applyFont="1" applyBorder="1" applyAlignment="1">
      <alignment/>
    </xf>
    <xf numFmtId="0" fontId="6" fillId="0" borderId="33" xfId="0" applyFont="1" applyBorder="1" applyAlignment="1">
      <alignment/>
    </xf>
    <xf numFmtId="0" fontId="0" fillId="0" borderId="33" xfId="0" applyBorder="1" applyAlignment="1">
      <alignment/>
    </xf>
    <xf numFmtId="0" fontId="0" fillId="0" borderId="59" xfId="0" applyBorder="1" applyAlignment="1">
      <alignment/>
    </xf>
    <xf numFmtId="0" fontId="0" fillId="0" borderId="51" xfId="0" applyBorder="1" applyAlignment="1">
      <alignment/>
    </xf>
    <xf numFmtId="0" fontId="0" fillId="0" borderId="33" xfId="0" applyFont="1" applyBorder="1" applyAlignment="1">
      <alignment/>
    </xf>
    <xf numFmtId="0" fontId="6" fillId="0" borderId="59" xfId="0" applyFont="1" applyBorder="1" applyAlignment="1">
      <alignment/>
    </xf>
    <xf numFmtId="0" fontId="6" fillId="0" borderId="51" xfId="0" applyFont="1" applyBorder="1" applyAlignment="1">
      <alignment/>
    </xf>
    <xf numFmtId="0" fontId="1" fillId="0" borderId="33" xfId="55" applyFont="1" applyBorder="1">
      <alignment/>
      <protection/>
    </xf>
    <xf numFmtId="2" fontId="28" fillId="0" borderId="33" xfId="55" applyNumberFormat="1" applyFont="1" applyBorder="1" applyAlignment="1">
      <alignment horizontal="center" wrapText="1"/>
      <protection/>
    </xf>
    <xf numFmtId="0" fontId="19" fillId="0" borderId="33" xfId="55" applyFont="1" applyBorder="1" applyAlignment="1">
      <alignment horizontal="center" vertical="center" wrapText="1"/>
      <protection/>
    </xf>
    <xf numFmtId="0" fontId="19" fillId="0" borderId="60" xfId="55" applyFont="1" applyBorder="1" applyAlignment="1">
      <alignment horizontal="center"/>
      <protection/>
    </xf>
    <xf numFmtId="0" fontId="19" fillId="0" borderId="48" xfId="55" applyFont="1" applyBorder="1" applyAlignment="1">
      <alignment horizontal="left" wrapText="1"/>
      <protection/>
    </xf>
    <xf numFmtId="0" fontId="19" fillId="0" borderId="48" xfId="55" applyFont="1" applyBorder="1" applyAlignment="1">
      <alignment horizontal="left"/>
      <protection/>
    </xf>
    <xf numFmtId="0" fontId="19" fillId="0" borderId="49" xfId="55" applyFont="1" applyBorder="1" applyAlignment="1">
      <alignment horizontal="left"/>
      <protection/>
    </xf>
    <xf numFmtId="0" fontId="1" fillId="0" borderId="54" xfId="55" applyFont="1" applyBorder="1" applyAlignment="1">
      <alignment horizontal="left"/>
      <protection/>
    </xf>
    <xf numFmtId="0" fontId="1" fillId="0" borderId="35" xfId="56" applyFont="1" applyFill="1" applyBorder="1" applyAlignment="1">
      <alignment horizontal="left" wrapText="1"/>
      <protection/>
    </xf>
    <xf numFmtId="0" fontId="19" fillId="0" borderId="35" xfId="55" applyFont="1" applyBorder="1" applyAlignment="1">
      <alignment horizontal="left"/>
      <protection/>
    </xf>
    <xf numFmtId="0" fontId="19" fillId="0" borderId="52" xfId="55" applyFont="1" applyBorder="1" applyAlignment="1">
      <alignment horizontal="left"/>
      <protection/>
    </xf>
    <xf numFmtId="0" fontId="1" fillId="0" borderId="35" xfId="55" applyFont="1" applyBorder="1" applyAlignment="1">
      <alignment horizontal="left" wrapText="1"/>
      <protection/>
    </xf>
    <xf numFmtId="0" fontId="19" fillId="0" borderId="54" xfId="55" applyFont="1" applyBorder="1" applyAlignment="1">
      <alignment horizontal="center"/>
      <protection/>
    </xf>
    <xf numFmtId="0" fontId="19" fillId="0" borderId="35" xfId="55" applyFont="1" applyBorder="1" applyAlignment="1">
      <alignment horizontal="left" wrapText="1"/>
      <protection/>
    </xf>
    <xf numFmtId="0" fontId="1" fillId="0" borderId="54" xfId="55" applyFont="1" applyBorder="1" applyAlignment="1">
      <alignment horizontal="center"/>
      <protection/>
    </xf>
    <xf numFmtId="0" fontId="1" fillId="0" borderId="35" xfId="55" applyFont="1" applyBorder="1" applyAlignment="1">
      <alignment horizontal="left"/>
      <protection/>
    </xf>
    <xf numFmtId="0" fontId="19" fillId="0" borderId="52" xfId="55" applyFont="1" applyBorder="1" applyAlignment="1">
      <alignment horizontal="left" wrapText="1"/>
      <protection/>
    </xf>
    <xf numFmtId="0" fontId="1" fillId="0" borderId="54" xfId="55" applyFont="1" applyFill="1" applyBorder="1" applyAlignment="1">
      <alignment horizontal="center"/>
      <protection/>
    </xf>
    <xf numFmtId="0" fontId="1" fillId="0" borderId="61" xfId="0" applyFont="1" applyBorder="1" applyAlignment="1">
      <alignment/>
    </xf>
    <xf numFmtId="0" fontId="19" fillId="0" borderId="0" xfId="0" applyFont="1" applyBorder="1" applyAlignment="1">
      <alignment/>
    </xf>
    <xf numFmtId="0" fontId="1" fillId="0" borderId="0" xfId="0" applyFont="1" applyBorder="1" applyAlignment="1">
      <alignment/>
    </xf>
    <xf numFmtId="0" fontId="19" fillId="0" borderId="34" xfId="55" applyFont="1" applyBorder="1" applyAlignment="1">
      <alignment horizontal="center" vertical="center" wrapText="1"/>
      <protection/>
    </xf>
    <xf numFmtId="0" fontId="19" fillId="0" borderId="62" xfId="55" applyFont="1" applyBorder="1" applyAlignment="1">
      <alignment horizontal="center" vertical="center" wrapText="1"/>
      <protection/>
    </xf>
    <xf numFmtId="0" fontId="19" fillId="0" borderId="54" xfId="55" applyFont="1" applyBorder="1">
      <alignment/>
      <protection/>
    </xf>
    <xf numFmtId="0" fontId="1" fillId="0" borderId="54" xfId="0" applyFont="1" applyBorder="1" applyAlignment="1">
      <alignment/>
    </xf>
    <xf numFmtId="0" fontId="1" fillId="0" borderId="54" xfId="55" applyFont="1" applyBorder="1">
      <alignment/>
      <protection/>
    </xf>
    <xf numFmtId="0" fontId="1" fillId="0" borderId="56" xfId="55" applyFont="1" applyBorder="1">
      <alignment/>
      <protection/>
    </xf>
    <xf numFmtId="0" fontId="19" fillId="0" borderId="57" xfId="55" applyFont="1" applyBorder="1" applyAlignment="1">
      <alignment horizontal="left"/>
      <protection/>
    </xf>
    <xf numFmtId="0" fontId="1" fillId="0" borderId="57" xfId="55" applyFont="1" applyBorder="1" applyAlignment="1">
      <alignment horizontal="left"/>
      <protection/>
    </xf>
    <xf numFmtId="0" fontId="19" fillId="0" borderId="58" xfId="55" applyFont="1" applyBorder="1" applyAlignment="1">
      <alignment horizontal="left"/>
      <protection/>
    </xf>
    <xf numFmtId="0" fontId="1" fillId="0" borderId="0" xfId="0" applyFont="1" applyAlignment="1">
      <alignment/>
    </xf>
    <xf numFmtId="0" fontId="19" fillId="0" borderId="0" xfId="55" applyFont="1" applyBorder="1" applyAlignment="1">
      <alignment horizontal="center"/>
      <protection/>
    </xf>
    <xf numFmtId="0" fontId="2" fillId="0" borderId="0" xfId="55" applyFont="1" applyBorder="1" applyAlignment="1">
      <alignment horizontal="center"/>
      <protection/>
    </xf>
    <xf numFmtId="0" fontId="0" fillId="0" borderId="22" xfId="0" applyFont="1" applyFill="1" applyBorder="1" applyAlignment="1">
      <alignment/>
    </xf>
    <xf numFmtId="0" fontId="12" fillId="0" borderId="22" xfId="0" applyFont="1" applyBorder="1" applyAlignment="1">
      <alignment horizontal="center" vertical="center"/>
    </xf>
    <xf numFmtId="0" fontId="12" fillId="0" borderId="0" xfId="0" applyFont="1" applyBorder="1" applyAlignment="1">
      <alignment horizontal="center" vertical="center"/>
    </xf>
    <xf numFmtId="0" fontId="12" fillId="0" borderId="23" xfId="0" applyFont="1" applyBorder="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18" fillId="0" borderId="0" xfId="0" applyFont="1" applyBorder="1" applyAlignment="1">
      <alignment horizontal="center"/>
    </xf>
    <xf numFmtId="0" fontId="3" fillId="0" borderId="0" xfId="0" applyFont="1" applyBorder="1" applyAlignment="1">
      <alignment horizontal="center"/>
    </xf>
    <xf numFmtId="0" fontId="0" fillId="0" borderId="63" xfId="0" applyFill="1" applyBorder="1" applyAlignment="1">
      <alignment horizontal="center"/>
    </xf>
    <xf numFmtId="0" fontId="0" fillId="0" borderId="64" xfId="0" applyFill="1" applyBorder="1" applyAlignment="1">
      <alignment horizontal="center"/>
    </xf>
    <xf numFmtId="189" fontId="0" fillId="0" borderId="65" xfId="0" applyNumberFormat="1" applyBorder="1" applyAlignment="1">
      <alignment horizontal="center"/>
    </xf>
    <xf numFmtId="189" fontId="0" fillId="0" borderId="64" xfId="0" applyNumberFormat="1" applyBorder="1" applyAlignment="1">
      <alignment horizont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0" fillId="0" borderId="63" xfId="0" applyFill="1" applyBorder="1" applyAlignment="1">
      <alignment horizontal="left"/>
    </xf>
    <xf numFmtId="0" fontId="0" fillId="0" borderId="65" xfId="0" applyFill="1" applyBorder="1" applyAlignment="1">
      <alignment horizontal="left"/>
    </xf>
    <xf numFmtId="0" fontId="0" fillId="0" borderId="64" xfId="0" applyFill="1" applyBorder="1" applyAlignment="1">
      <alignment horizontal="left"/>
    </xf>
    <xf numFmtId="0" fontId="6" fillId="0" borderId="59"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51"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67" xfId="0" applyFill="1" applyBorder="1" applyAlignment="1">
      <alignment horizontal="left"/>
    </xf>
    <xf numFmtId="0" fontId="0" fillId="0" borderId="44" xfId="0" applyFill="1" applyBorder="1" applyAlignment="1">
      <alignment horizontal="left"/>
    </xf>
    <xf numFmtId="0" fontId="0" fillId="0" borderId="46" xfId="0" applyFill="1" applyBorder="1" applyAlignment="1">
      <alignment horizontal="left"/>
    </xf>
    <xf numFmtId="0" fontId="14" fillId="0" borderId="0" xfId="0" applyFont="1" applyBorder="1" applyAlignment="1">
      <alignment horizontal="lef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wrapText="1"/>
    </xf>
    <xf numFmtId="0" fontId="0" fillId="0" borderId="34" xfId="0" applyBorder="1" applyAlignment="1">
      <alignment/>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4" fillId="0" borderId="0" xfId="0" applyFont="1" applyBorder="1" applyAlignment="1">
      <alignment horizontal="left"/>
    </xf>
    <xf numFmtId="0" fontId="0" fillId="0" borderId="35" xfId="0" applyBorder="1" applyAlignment="1">
      <alignment horizontal="center" vertical="center"/>
    </xf>
    <xf numFmtId="0" fontId="0" fillId="0" borderId="68" xfId="0" applyFill="1" applyBorder="1" applyAlignment="1">
      <alignment horizontal="left"/>
    </xf>
    <xf numFmtId="0" fontId="0" fillId="0" borderId="69" xfId="0" applyFill="1" applyBorder="1" applyAlignment="1">
      <alignment horizontal="left"/>
    </xf>
    <xf numFmtId="0" fontId="0" fillId="0" borderId="70" xfId="0" applyFill="1" applyBorder="1" applyAlignment="1">
      <alignment horizontal="left"/>
    </xf>
    <xf numFmtId="0" fontId="6" fillId="0" borderId="57" xfId="55" applyFont="1" applyBorder="1" applyAlignment="1">
      <alignment horizontal="left" wrapText="1"/>
      <protection/>
    </xf>
    <xf numFmtId="0" fontId="0" fillId="0" borderId="66" xfId="55" applyFont="1" applyBorder="1" applyAlignment="1">
      <alignment horizontal="center" wrapText="1"/>
      <protection/>
    </xf>
    <xf numFmtId="0" fontId="0" fillId="0" borderId="51" xfId="55" applyFont="1" applyBorder="1" applyAlignment="1">
      <alignment horizontal="center" wrapText="1"/>
      <protection/>
    </xf>
    <xf numFmtId="0" fontId="6" fillId="0" borderId="66" xfId="55" applyFont="1" applyBorder="1" applyAlignment="1">
      <alignment horizontal="left" wrapText="1"/>
      <protection/>
    </xf>
    <xf numFmtId="0" fontId="6" fillId="0" borderId="51" xfId="55" applyFont="1" applyBorder="1" applyAlignment="1">
      <alignment horizontal="left" wrapText="1"/>
      <protection/>
    </xf>
    <xf numFmtId="0" fontId="10" fillId="0" borderId="51" xfId="55" applyFont="1" applyBorder="1" applyAlignment="1">
      <alignment horizontal="left" wrapText="1"/>
      <protection/>
    </xf>
    <xf numFmtId="0" fontId="10" fillId="0" borderId="35" xfId="55" applyFont="1" applyBorder="1" applyAlignment="1">
      <alignment horizontal="left" wrapText="1"/>
      <protection/>
    </xf>
    <xf numFmtId="0" fontId="6" fillId="0" borderId="35" xfId="55" applyFont="1" applyBorder="1" applyAlignment="1">
      <alignment horizontal="left" wrapText="1"/>
      <protection/>
    </xf>
    <xf numFmtId="0" fontId="0" fillId="0" borderId="66" xfId="55" applyFont="1" applyBorder="1" applyAlignment="1">
      <alignment horizontal="left" wrapText="1"/>
      <protection/>
    </xf>
    <xf numFmtId="0" fontId="0" fillId="0" borderId="51" xfId="55" applyFont="1" applyBorder="1" applyAlignment="1">
      <alignment horizontal="left" wrapText="1"/>
      <protection/>
    </xf>
    <xf numFmtId="2" fontId="6" fillId="0" borderId="59" xfId="55" applyNumberFormat="1" applyFont="1" applyBorder="1" applyAlignment="1">
      <alignment horizontal="center" wrapText="1"/>
      <protection/>
    </xf>
    <xf numFmtId="2" fontId="6" fillId="0" borderId="66" xfId="55" applyNumberFormat="1" applyFont="1" applyBorder="1" applyAlignment="1">
      <alignment horizontal="center" wrapText="1"/>
      <protection/>
    </xf>
    <xf numFmtId="2" fontId="6" fillId="0" borderId="51" xfId="55" applyNumberFormat="1" applyFont="1" applyBorder="1" applyAlignment="1">
      <alignment horizontal="center" wrapText="1"/>
      <protection/>
    </xf>
    <xf numFmtId="2" fontId="28" fillId="0" borderId="0" xfId="55" applyNumberFormat="1" applyFont="1" applyBorder="1" applyAlignment="1">
      <alignment horizontal="center" wrapText="1"/>
      <protection/>
    </xf>
    <xf numFmtId="2" fontId="28" fillId="0" borderId="23" xfId="55" applyNumberFormat="1" applyFont="1" applyBorder="1" applyAlignment="1">
      <alignment horizontal="center" wrapText="1"/>
      <protection/>
    </xf>
    <xf numFmtId="0" fontId="6" fillId="0" borderId="71" xfId="55" applyFont="1" applyBorder="1" applyAlignment="1">
      <alignment horizontal="left" wrapText="1"/>
      <protection/>
    </xf>
    <xf numFmtId="0" fontId="6" fillId="0" borderId="48" xfId="55" applyFont="1" applyBorder="1" applyAlignment="1">
      <alignment horizontal="left" wrapText="1"/>
      <protection/>
    </xf>
    <xf numFmtId="0" fontId="28" fillId="0" borderId="19" xfId="55" applyFont="1" applyBorder="1" applyAlignment="1">
      <alignment horizontal="center" wrapText="1"/>
      <protection/>
    </xf>
    <xf numFmtId="0" fontId="28" fillId="0" borderId="20" xfId="55" applyFont="1" applyBorder="1" applyAlignment="1">
      <alignment horizontal="center" wrapText="1"/>
      <protection/>
    </xf>
    <xf numFmtId="0" fontId="28" fillId="0" borderId="21" xfId="55" applyFont="1" applyBorder="1" applyAlignment="1">
      <alignment horizontal="center" wrapText="1"/>
      <protection/>
    </xf>
    <xf numFmtId="0" fontId="19" fillId="0" borderId="71" xfId="55" applyFont="1" applyBorder="1" applyAlignment="1">
      <alignment horizontal="left" wrapText="1"/>
      <protection/>
    </xf>
    <xf numFmtId="0" fontId="19" fillId="0" borderId="48" xfId="55" applyFont="1" applyBorder="1" applyAlignment="1">
      <alignment horizontal="left" wrapText="1"/>
      <protection/>
    </xf>
    <xf numFmtId="0" fontId="1" fillId="0" borderId="35" xfId="56" applyFont="1" applyFill="1" applyBorder="1" applyAlignment="1">
      <alignment horizontal="left" wrapText="1"/>
      <protection/>
    </xf>
    <xf numFmtId="0" fontId="19" fillId="0" borderId="35" xfId="56" applyFont="1" applyFill="1" applyBorder="1" applyAlignment="1">
      <alignment horizontal="left" wrapText="1"/>
      <protection/>
    </xf>
    <xf numFmtId="0" fontId="19" fillId="0" borderId="35" xfId="55" applyFont="1" applyBorder="1" applyAlignment="1">
      <alignment horizontal="left" wrapText="1"/>
      <protection/>
    </xf>
    <xf numFmtId="0" fontId="1" fillId="0" borderId="35" xfId="55" applyFont="1" applyBorder="1" applyAlignment="1">
      <alignment horizontal="left" wrapText="1"/>
      <protection/>
    </xf>
    <xf numFmtId="0" fontId="1" fillId="0" borderId="35" xfId="55" applyFont="1" applyBorder="1" applyAlignment="1">
      <alignment horizontal="left"/>
      <protection/>
    </xf>
    <xf numFmtId="0" fontId="29" fillId="0" borderId="35" xfId="56" applyFont="1" applyFill="1" applyBorder="1" applyAlignment="1">
      <alignment horizontal="left" wrapText="1"/>
      <protection/>
    </xf>
    <xf numFmtId="0" fontId="29" fillId="0" borderId="35" xfId="55" applyFont="1" applyBorder="1" applyAlignment="1">
      <alignment horizontal="left"/>
      <protection/>
    </xf>
    <xf numFmtId="0" fontId="29" fillId="0" borderId="57" xfId="55" applyFont="1" applyBorder="1" applyAlignment="1">
      <alignment horizontal="left"/>
      <protection/>
    </xf>
    <xf numFmtId="0" fontId="19" fillId="0" borderId="35" xfId="55" applyFont="1" applyBorder="1" applyAlignment="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sn_2009 Propozimet" xfId="55"/>
    <cellStyle name="Normal_Sheet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3"/>
  <sheetViews>
    <sheetView zoomScalePageLayoutView="0" workbookViewId="0" topLeftCell="A1">
      <selection activeCell="D29" sqref="D29"/>
    </sheetView>
  </sheetViews>
  <sheetFormatPr defaultColWidth="9.140625" defaultRowHeight="12.75"/>
  <cols>
    <col min="1" max="1" width="7.00390625" style="4" customWidth="1"/>
    <col min="2" max="2" width="47.28125" style="0" customWidth="1"/>
    <col min="3" max="3" width="11.57421875" style="0" customWidth="1"/>
    <col min="4" max="4" width="15.7109375" style="5" customWidth="1"/>
    <col min="5" max="5" width="15.28125" style="5" customWidth="1"/>
  </cols>
  <sheetData>
    <row r="1" spans="1:5" s="2" customFormat="1" ht="15.75">
      <c r="A1" s="249" t="s">
        <v>394</v>
      </c>
      <c r="D1" s="3"/>
      <c r="E1" s="3"/>
    </row>
    <row r="3" spans="1:5" s="7" customFormat="1" ht="15.75">
      <c r="A3" s="6"/>
      <c r="B3" s="2" t="s">
        <v>350</v>
      </c>
      <c r="D3" s="8"/>
      <c r="E3" s="8"/>
    </row>
    <row r="4" spans="1:5" s="7" customFormat="1" ht="16.5" thickBot="1">
      <c r="A4" s="6"/>
      <c r="B4" s="2"/>
      <c r="D4" s="8"/>
      <c r="E4" s="3" t="s">
        <v>0</v>
      </c>
    </row>
    <row r="5" spans="1:5" s="13" customFormat="1" ht="15.75" thickTop="1">
      <c r="A5" s="9"/>
      <c r="B5" s="10"/>
      <c r="C5" s="10" t="s">
        <v>1</v>
      </c>
      <c r="D5" s="11" t="s">
        <v>354</v>
      </c>
      <c r="E5" s="12" t="s">
        <v>353</v>
      </c>
    </row>
    <row r="6" spans="1:5" s="13" customFormat="1" ht="15">
      <c r="A6" s="14"/>
      <c r="B6" s="15" t="s">
        <v>2</v>
      </c>
      <c r="C6" s="16"/>
      <c r="D6" s="17"/>
      <c r="E6" s="18"/>
    </row>
    <row r="7" spans="1:5" s="22" customFormat="1" ht="15">
      <c r="A7" s="19" t="s">
        <v>3</v>
      </c>
      <c r="B7" s="20" t="s">
        <v>4</v>
      </c>
      <c r="C7" s="21" t="s">
        <v>323</v>
      </c>
      <c r="D7" s="17"/>
      <c r="E7" s="18"/>
    </row>
    <row r="8" spans="1:7" s="13" customFormat="1" ht="14.25">
      <c r="A8" s="23">
        <v>1</v>
      </c>
      <c r="B8" s="20" t="s">
        <v>5</v>
      </c>
      <c r="C8" s="21" t="s">
        <v>309</v>
      </c>
      <c r="D8" s="24">
        <f>1118.49-1010.76</f>
        <v>107.73000000000002</v>
      </c>
      <c r="E8" s="25"/>
      <c r="G8" s="13">
        <v>90611</v>
      </c>
    </row>
    <row r="9" spans="1:5" s="13" customFormat="1" ht="14.25">
      <c r="A9" s="23">
        <v>2</v>
      </c>
      <c r="B9" s="20" t="s">
        <v>6</v>
      </c>
      <c r="C9" s="21"/>
      <c r="D9" s="24"/>
      <c r="E9" s="25"/>
    </row>
    <row r="10" spans="1:5" s="13" customFormat="1" ht="14.25">
      <c r="A10" s="23" t="s">
        <v>7</v>
      </c>
      <c r="B10" s="26" t="s">
        <v>8</v>
      </c>
      <c r="C10" s="21"/>
      <c r="D10" s="24"/>
      <c r="E10" s="25"/>
    </row>
    <row r="11" spans="1:5" s="13" customFormat="1" ht="14.25">
      <c r="A11" s="23" t="s">
        <v>9</v>
      </c>
      <c r="B11" s="26" t="s">
        <v>10</v>
      </c>
      <c r="C11" s="21"/>
      <c r="D11" s="24"/>
      <c r="E11" s="25"/>
    </row>
    <row r="12" spans="1:5" s="13" customFormat="1" ht="14.25">
      <c r="A12" s="23"/>
      <c r="B12" s="20" t="s">
        <v>11</v>
      </c>
      <c r="C12" s="21"/>
      <c r="D12" s="24">
        <f>SUM(D10+D11)</f>
        <v>0</v>
      </c>
      <c r="E12" s="25">
        <f>SUM(E10+E11)</f>
        <v>0</v>
      </c>
    </row>
    <row r="13" spans="1:5" s="13" customFormat="1" ht="14.25">
      <c r="A13" s="23">
        <v>3</v>
      </c>
      <c r="B13" s="20" t="s">
        <v>12</v>
      </c>
      <c r="C13" s="21" t="s">
        <v>308</v>
      </c>
      <c r="D13" s="24"/>
      <c r="E13" s="25"/>
    </row>
    <row r="14" spans="1:5" s="13" customFormat="1" ht="14.25">
      <c r="A14" s="23" t="s">
        <v>7</v>
      </c>
      <c r="B14" s="26" t="s">
        <v>13</v>
      </c>
      <c r="C14" s="21" t="s">
        <v>307</v>
      </c>
      <c r="D14" s="111">
        <v>0</v>
      </c>
      <c r="E14" s="112">
        <v>0</v>
      </c>
    </row>
    <row r="15" spans="1:5" s="13" customFormat="1" ht="14.25">
      <c r="A15" s="23" t="s">
        <v>9</v>
      </c>
      <c r="B15" s="26" t="s">
        <v>14</v>
      </c>
      <c r="C15" s="21" t="s">
        <v>311</v>
      </c>
      <c r="D15" s="111">
        <v>490000</v>
      </c>
      <c r="E15" s="112">
        <v>0</v>
      </c>
    </row>
    <row r="16" spans="1:5" s="13" customFormat="1" ht="14.25">
      <c r="A16" s="23" t="s">
        <v>15</v>
      </c>
      <c r="B16" s="26" t="s">
        <v>16</v>
      </c>
      <c r="C16" s="21"/>
      <c r="D16" s="24"/>
      <c r="E16" s="25"/>
    </row>
    <row r="17" spans="1:5" s="13" customFormat="1" ht="14.25">
      <c r="A17" s="23" t="s">
        <v>17</v>
      </c>
      <c r="B17" s="26" t="s">
        <v>18</v>
      </c>
      <c r="C17" s="21"/>
      <c r="D17" s="24"/>
      <c r="E17" s="25"/>
    </row>
    <row r="18" spans="1:5" s="13" customFormat="1" ht="14.25">
      <c r="A18" s="23"/>
      <c r="B18" s="20" t="s">
        <v>19</v>
      </c>
      <c r="C18" s="21"/>
      <c r="D18" s="24">
        <f>+D14+D15+D16+D17</f>
        <v>490000</v>
      </c>
      <c r="E18" s="25">
        <f>+E14+E15+E16+E17</f>
        <v>0</v>
      </c>
    </row>
    <row r="19" spans="1:5" s="13" customFormat="1" ht="14.25">
      <c r="A19" s="23">
        <v>4</v>
      </c>
      <c r="B19" s="20" t="s">
        <v>20</v>
      </c>
      <c r="C19" s="21" t="s">
        <v>310</v>
      </c>
      <c r="D19" s="24"/>
      <c r="E19" s="25"/>
    </row>
    <row r="20" spans="1:5" s="13" customFormat="1" ht="14.25">
      <c r="A20" s="23" t="s">
        <v>7</v>
      </c>
      <c r="B20" s="26" t="s">
        <v>21</v>
      </c>
      <c r="C20" s="21" t="s">
        <v>312</v>
      </c>
      <c r="D20" s="24">
        <v>0</v>
      </c>
      <c r="E20" s="25"/>
    </row>
    <row r="21" spans="1:5" s="13" customFormat="1" ht="14.25">
      <c r="A21" s="23" t="s">
        <v>9</v>
      </c>
      <c r="B21" s="26" t="s">
        <v>22</v>
      </c>
      <c r="C21" s="21" t="s">
        <v>313</v>
      </c>
      <c r="D21" s="24"/>
      <c r="E21" s="25"/>
    </row>
    <row r="22" spans="1:5" s="13" customFormat="1" ht="14.25">
      <c r="A22" s="23" t="s">
        <v>15</v>
      </c>
      <c r="B22" s="26" t="s">
        <v>23</v>
      </c>
      <c r="C22" s="21" t="s">
        <v>314</v>
      </c>
      <c r="D22" s="24">
        <v>0</v>
      </c>
      <c r="E22" s="25">
        <v>0</v>
      </c>
    </row>
    <row r="23" spans="1:5" s="13" customFormat="1" ht="14.25">
      <c r="A23" s="23" t="s">
        <v>17</v>
      </c>
      <c r="B23" s="26" t="s">
        <v>24</v>
      </c>
      <c r="C23" s="21" t="s">
        <v>315</v>
      </c>
      <c r="D23" s="24">
        <v>0</v>
      </c>
      <c r="E23" s="25">
        <v>0</v>
      </c>
    </row>
    <row r="24" spans="1:5" s="13" customFormat="1" ht="14.25">
      <c r="A24" s="23" t="s">
        <v>25</v>
      </c>
      <c r="B24" s="26" t="s">
        <v>26</v>
      </c>
      <c r="C24" s="21"/>
      <c r="D24" s="24"/>
      <c r="E24" s="25"/>
    </row>
    <row r="25" spans="1:5" s="13" customFormat="1" ht="14.25">
      <c r="A25" s="23"/>
      <c r="B25" s="20" t="s">
        <v>27</v>
      </c>
      <c r="C25" s="21"/>
      <c r="D25" s="24">
        <f>+D20+D21+D22+D23+D24</f>
        <v>0</v>
      </c>
      <c r="E25" s="25">
        <f>+E20+E21+E22+E23+E24</f>
        <v>0</v>
      </c>
    </row>
    <row r="26" spans="1:5" s="13" customFormat="1" ht="14.25">
      <c r="A26" s="23">
        <v>5</v>
      </c>
      <c r="B26" s="20" t="s">
        <v>28</v>
      </c>
      <c r="C26" s="21"/>
      <c r="D26" s="24"/>
      <c r="E26" s="25"/>
    </row>
    <row r="27" spans="1:5" s="13" customFormat="1" ht="14.25">
      <c r="A27" s="23">
        <v>6</v>
      </c>
      <c r="B27" s="20" t="s">
        <v>29</v>
      </c>
      <c r="C27" s="21"/>
      <c r="D27" s="24"/>
      <c r="E27" s="25"/>
    </row>
    <row r="28" spans="1:5" s="13" customFormat="1" ht="14.25">
      <c r="A28" s="23">
        <v>7</v>
      </c>
      <c r="B28" s="20" t="s">
        <v>30</v>
      </c>
      <c r="C28" s="21"/>
      <c r="D28" s="24">
        <v>2782799.27</v>
      </c>
      <c r="E28" s="25">
        <v>0</v>
      </c>
    </row>
    <row r="29" spans="1:5" s="22" customFormat="1" ht="15">
      <c r="A29" s="19"/>
      <c r="B29" s="15" t="s">
        <v>31</v>
      </c>
      <c r="C29" s="16"/>
      <c r="D29" s="27">
        <f>SUM(D8+D12+D18+D25+D26+D27+D28)</f>
        <v>3272907</v>
      </c>
      <c r="E29" s="273">
        <f>SUM(E8+E12+E18+E25+E26+E27+E28)</f>
        <v>0</v>
      </c>
    </row>
    <row r="30" spans="1:5" s="22" customFormat="1" ht="15">
      <c r="A30" s="19"/>
      <c r="B30" s="15"/>
      <c r="C30" s="16"/>
      <c r="D30" s="24"/>
      <c r="E30" s="25"/>
    </row>
    <row r="31" spans="1:5" s="22" customFormat="1" ht="15">
      <c r="A31" s="19" t="s">
        <v>32</v>
      </c>
      <c r="B31" s="15" t="s">
        <v>33</v>
      </c>
      <c r="C31" s="16" t="s">
        <v>324</v>
      </c>
      <c r="D31" s="27"/>
      <c r="E31" s="28"/>
    </row>
    <row r="32" spans="1:5" s="13" customFormat="1" ht="14.25">
      <c r="A32" s="23">
        <v>1</v>
      </c>
      <c r="B32" s="20" t="s">
        <v>34</v>
      </c>
      <c r="C32" s="21"/>
      <c r="D32" s="24"/>
      <c r="E32" s="25"/>
    </row>
    <row r="33" spans="1:5" s="13" customFormat="1" ht="14.25">
      <c r="A33" s="23" t="s">
        <v>7</v>
      </c>
      <c r="B33" s="26" t="s">
        <v>35</v>
      </c>
      <c r="C33" s="21"/>
      <c r="D33" s="24">
        <v>0</v>
      </c>
      <c r="E33" s="25"/>
    </row>
    <row r="34" spans="1:5" s="13" customFormat="1" ht="14.25">
      <c r="A34" s="23" t="s">
        <v>9</v>
      </c>
      <c r="B34" s="26" t="s">
        <v>36</v>
      </c>
      <c r="C34" s="21"/>
      <c r="D34" s="24"/>
      <c r="E34" s="25"/>
    </row>
    <row r="35" spans="1:5" s="13" customFormat="1" ht="14.25">
      <c r="A35" s="23" t="s">
        <v>15</v>
      </c>
      <c r="B35" s="26" t="s">
        <v>37</v>
      </c>
      <c r="C35" s="21"/>
      <c r="D35" s="24"/>
      <c r="E35" s="25"/>
    </row>
    <row r="36" spans="1:5" s="13" customFormat="1" ht="14.25">
      <c r="A36" s="23" t="s">
        <v>17</v>
      </c>
      <c r="B36" s="26" t="s">
        <v>38</v>
      </c>
      <c r="C36" s="21"/>
      <c r="D36" s="24">
        <v>0</v>
      </c>
      <c r="E36" s="25">
        <v>0</v>
      </c>
    </row>
    <row r="37" spans="1:5" s="13" customFormat="1" ht="14.25">
      <c r="A37" s="23"/>
      <c r="B37" s="20" t="s">
        <v>39</v>
      </c>
      <c r="C37" s="21"/>
      <c r="D37" s="108">
        <f>SUM(D33:D36)</f>
        <v>0</v>
      </c>
      <c r="E37" s="274">
        <f>SUM(E33:E36)</f>
        <v>0</v>
      </c>
    </row>
    <row r="38" spans="1:5" s="13" customFormat="1" ht="14.25">
      <c r="A38" s="23">
        <v>2</v>
      </c>
      <c r="B38" s="20" t="s">
        <v>40</v>
      </c>
      <c r="C38" s="21" t="s">
        <v>316</v>
      </c>
      <c r="D38" s="24"/>
      <c r="E38" s="25"/>
    </row>
    <row r="39" spans="1:5" s="13" customFormat="1" ht="14.25">
      <c r="A39" s="23" t="s">
        <v>7</v>
      </c>
      <c r="B39" s="26" t="s">
        <v>41</v>
      </c>
      <c r="C39" s="21" t="s">
        <v>316</v>
      </c>
      <c r="D39" s="24">
        <v>0</v>
      </c>
      <c r="E39" s="25">
        <v>0</v>
      </c>
    </row>
    <row r="40" spans="1:5" s="13" customFormat="1" ht="14.25">
      <c r="A40" s="23" t="s">
        <v>9</v>
      </c>
      <c r="B40" s="26" t="s">
        <v>42</v>
      </c>
      <c r="C40" s="21" t="s">
        <v>316</v>
      </c>
      <c r="D40" s="24">
        <v>0</v>
      </c>
      <c r="E40" s="25"/>
    </row>
    <row r="41" spans="1:5" s="13" customFormat="1" ht="14.25">
      <c r="A41" s="23" t="s">
        <v>15</v>
      </c>
      <c r="B41" s="26" t="s">
        <v>43</v>
      </c>
      <c r="C41" s="21" t="s">
        <v>316</v>
      </c>
      <c r="D41" s="24">
        <v>0</v>
      </c>
      <c r="E41" s="25">
        <v>0</v>
      </c>
    </row>
    <row r="42" spans="1:5" s="13" customFormat="1" ht="14.25">
      <c r="A42" s="23" t="s">
        <v>17</v>
      </c>
      <c r="B42" s="26" t="s">
        <v>44</v>
      </c>
      <c r="C42" s="21" t="s">
        <v>316</v>
      </c>
      <c r="D42" s="24"/>
      <c r="E42" s="25">
        <v>0</v>
      </c>
    </row>
    <row r="43" spans="1:5" s="13" customFormat="1" ht="14.25">
      <c r="A43" s="23"/>
      <c r="B43" s="20" t="s">
        <v>11</v>
      </c>
      <c r="C43" s="21"/>
      <c r="D43" s="24">
        <f>+D39+D40+D41+D42</f>
        <v>0</v>
      </c>
      <c r="E43" s="25">
        <f>+E39+E40+E41+E42</f>
        <v>0</v>
      </c>
    </row>
    <row r="44" spans="1:5" s="13" customFormat="1" ht="14.25">
      <c r="A44" s="23">
        <v>3</v>
      </c>
      <c r="B44" s="20" t="s">
        <v>45</v>
      </c>
      <c r="C44" s="21"/>
      <c r="D44" s="24"/>
      <c r="E44" s="25"/>
    </row>
    <row r="45" spans="1:5" s="13" customFormat="1" ht="14.25">
      <c r="A45" s="23">
        <v>4</v>
      </c>
      <c r="B45" s="20" t="s">
        <v>46</v>
      </c>
      <c r="C45" s="21"/>
      <c r="D45" s="24"/>
      <c r="E45" s="25"/>
    </row>
    <row r="46" spans="1:5" s="13" customFormat="1" ht="14.25">
      <c r="A46" s="23" t="s">
        <v>7</v>
      </c>
      <c r="B46" s="26" t="s">
        <v>47</v>
      </c>
      <c r="C46" s="21"/>
      <c r="D46" s="24"/>
      <c r="E46" s="25"/>
    </row>
    <row r="47" spans="1:5" s="13" customFormat="1" ht="14.25">
      <c r="A47" s="23" t="s">
        <v>9</v>
      </c>
      <c r="B47" s="26" t="s">
        <v>48</v>
      </c>
      <c r="C47" s="21"/>
      <c r="D47" s="24"/>
      <c r="E47" s="25"/>
    </row>
    <row r="48" spans="1:5" s="13" customFormat="1" ht="14.25">
      <c r="A48" s="23" t="s">
        <v>15</v>
      </c>
      <c r="B48" s="26" t="s">
        <v>49</v>
      </c>
      <c r="C48" s="21"/>
      <c r="D48" s="24">
        <v>0</v>
      </c>
      <c r="E48" s="25"/>
    </row>
    <row r="49" spans="1:5" s="13" customFormat="1" ht="14.25">
      <c r="A49" s="23"/>
      <c r="B49" s="20" t="s">
        <v>27</v>
      </c>
      <c r="C49" s="21"/>
      <c r="D49" s="24">
        <f>+D46+D47+D48</f>
        <v>0</v>
      </c>
      <c r="E49" s="25">
        <f>+E46+E47+E48</f>
        <v>0</v>
      </c>
    </row>
    <row r="50" spans="1:5" s="13" customFormat="1" ht="14.25">
      <c r="A50" s="23">
        <v>5</v>
      </c>
      <c r="B50" s="20" t="s">
        <v>50</v>
      </c>
      <c r="C50" s="21"/>
      <c r="D50" s="24">
        <v>100000</v>
      </c>
      <c r="E50" s="25"/>
    </row>
    <row r="51" spans="1:5" s="13" customFormat="1" ht="14.25">
      <c r="A51" s="23">
        <v>6</v>
      </c>
      <c r="B51" s="20" t="s">
        <v>51</v>
      </c>
      <c r="C51" s="21"/>
      <c r="D51" s="24"/>
      <c r="E51" s="25"/>
    </row>
    <row r="52" spans="1:5" s="22" customFormat="1" ht="15">
      <c r="A52" s="19"/>
      <c r="B52" s="15" t="s">
        <v>52</v>
      </c>
      <c r="C52" s="16"/>
      <c r="D52" s="27">
        <f>+D37+D43+D44+D49+D50+D51</f>
        <v>100000</v>
      </c>
      <c r="E52" s="273">
        <f>+E37+E43+E44+E49+E50+E51</f>
        <v>0</v>
      </c>
    </row>
    <row r="53" spans="1:5" s="22" customFormat="1" ht="18.75" customHeight="1" thickBot="1">
      <c r="A53" s="29"/>
      <c r="B53" s="30" t="s">
        <v>53</v>
      </c>
      <c r="C53" s="31"/>
      <c r="D53" s="32">
        <f>+D29+D52</f>
        <v>3372907</v>
      </c>
      <c r="E53" s="33">
        <f>+E29+E52</f>
        <v>0</v>
      </c>
    </row>
    <row r="54" ht="13.5" thickTop="1"/>
  </sheetData>
  <sheetProtection/>
  <printOptions/>
  <pageMargins left="0.5905511811023623" right="0.3937007874015748" top="0.2755905511811024" bottom="0.5118110236220472" header="0.5118110236220472" footer="0.5118110236220472"/>
  <pageSetup horizontalDpi="300" verticalDpi="300" orientation="portrait" scale="95" r:id="rId1"/>
</worksheet>
</file>

<file path=xl/worksheets/sheet10.xml><?xml version="1.0" encoding="utf-8"?>
<worksheet xmlns="http://schemas.openxmlformats.org/spreadsheetml/2006/main" xmlns:r="http://schemas.openxmlformats.org/officeDocument/2006/relationships">
  <dimension ref="A1:D59"/>
  <sheetViews>
    <sheetView zoomScalePageLayoutView="0" workbookViewId="0" topLeftCell="A1">
      <selection activeCell="A59" sqref="A1:D59"/>
    </sheetView>
  </sheetViews>
  <sheetFormatPr defaultColWidth="9.140625" defaultRowHeight="12.75"/>
  <cols>
    <col min="1" max="1" width="3.00390625" style="0" bestFit="1" customWidth="1"/>
    <col min="2" max="2" width="24.28125" style="0" customWidth="1"/>
    <col min="3" max="3" width="33.8515625" style="0" bestFit="1" customWidth="1"/>
    <col min="4" max="4" width="24.28125" style="0" bestFit="1" customWidth="1"/>
  </cols>
  <sheetData>
    <row r="1" spans="2:3" ht="12.75">
      <c r="B1" s="291" t="s">
        <v>561</v>
      </c>
      <c r="C1" s="292"/>
    </row>
    <row r="2" spans="2:3" ht="12.75">
      <c r="B2" s="291" t="s">
        <v>562</v>
      </c>
      <c r="C2" s="292"/>
    </row>
    <row r="3" spans="2:4" ht="12.75">
      <c r="B3" s="291"/>
      <c r="D3" s="91" t="s">
        <v>439</v>
      </c>
    </row>
    <row r="5" spans="1:4" ht="12.75">
      <c r="A5" s="332"/>
      <c r="B5" s="332"/>
      <c r="C5" s="319" t="s">
        <v>440</v>
      </c>
      <c r="D5" s="319" t="s">
        <v>441</v>
      </c>
    </row>
    <row r="6" spans="1:4" ht="12.75">
      <c r="A6" s="332">
        <v>1</v>
      </c>
      <c r="B6" s="319" t="s">
        <v>442</v>
      </c>
      <c r="C6" s="333" t="s">
        <v>443</v>
      </c>
      <c r="D6" s="333"/>
    </row>
    <row r="7" spans="1:4" ht="12.75">
      <c r="A7" s="332">
        <v>2</v>
      </c>
      <c r="B7" s="319" t="s">
        <v>442</v>
      </c>
      <c r="C7" s="333" t="s">
        <v>444</v>
      </c>
      <c r="D7" s="332"/>
    </row>
    <row r="8" spans="1:4" ht="12.75">
      <c r="A8" s="332">
        <v>3</v>
      </c>
      <c r="B8" s="319" t="s">
        <v>442</v>
      </c>
      <c r="C8" s="333" t="s">
        <v>445</v>
      </c>
      <c r="D8" s="332"/>
    </row>
    <row r="9" spans="1:4" ht="12.75">
      <c r="A9" s="332">
        <v>4</v>
      </c>
      <c r="B9" s="319" t="s">
        <v>442</v>
      </c>
      <c r="C9" s="333" t="s">
        <v>446</v>
      </c>
      <c r="D9" s="332"/>
    </row>
    <row r="10" spans="1:4" ht="12.75">
      <c r="A10" s="332">
        <v>5</v>
      </c>
      <c r="B10" s="319" t="s">
        <v>442</v>
      </c>
      <c r="C10" s="333" t="s">
        <v>447</v>
      </c>
      <c r="D10" s="332"/>
    </row>
    <row r="11" spans="1:4" ht="12.75">
      <c r="A11" s="332">
        <v>6</v>
      </c>
      <c r="B11" s="319" t="s">
        <v>442</v>
      </c>
      <c r="C11" s="333" t="s">
        <v>448</v>
      </c>
      <c r="D11" s="332"/>
    </row>
    <row r="12" spans="1:4" ht="12.75">
      <c r="A12" s="332">
        <v>7</v>
      </c>
      <c r="B12" s="319" t="s">
        <v>442</v>
      </c>
      <c r="C12" s="333" t="s">
        <v>449</v>
      </c>
      <c r="D12" s="332"/>
    </row>
    <row r="13" spans="1:4" ht="12.75">
      <c r="A13" s="332">
        <v>8</v>
      </c>
      <c r="B13" s="319" t="s">
        <v>442</v>
      </c>
      <c r="C13" s="333" t="s">
        <v>450</v>
      </c>
      <c r="D13" s="332"/>
    </row>
    <row r="14" spans="1:4" ht="12.75">
      <c r="A14" s="319" t="s">
        <v>184</v>
      </c>
      <c r="B14" s="319"/>
      <c r="C14" s="319" t="s">
        <v>451</v>
      </c>
      <c r="D14" s="319"/>
    </row>
    <row r="15" spans="1:4" ht="12.75">
      <c r="A15" s="332">
        <v>9</v>
      </c>
      <c r="B15" s="319" t="s">
        <v>452</v>
      </c>
      <c r="C15" s="333" t="s">
        <v>453</v>
      </c>
      <c r="D15" s="332"/>
    </row>
    <row r="16" spans="1:4" ht="12.75">
      <c r="A16" s="332">
        <v>10</v>
      </c>
      <c r="B16" s="319" t="s">
        <v>452</v>
      </c>
      <c r="C16" s="333" t="s">
        <v>454</v>
      </c>
      <c r="D16" s="333"/>
    </row>
    <row r="17" spans="1:4" ht="12.75">
      <c r="A17" s="332">
        <v>11</v>
      </c>
      <c r="B17" s="319" t="s">
        <v>452</v>
      </c>
      <c r="C17" s="333" t="s">
        <v>455</v>
      </c>
      <c r="D17" s="332">
        <v>0</v>
      </c>
    </row>
    <row r="18" spans="1:4" ht="12.75">
      <c r="A18" s="319" t="s">
        <v>212</v>
      </c>
      <c r="B18" s="319"/>
      <c r="C18" s="319" t="s">
        <v>456</v>
      </c>
      <c r="D18" s="319"/>
    </row>
    <row r="19" spans="1:4" ht="12.75">
      <c r="A19" s="332">
        <v>12</v>
      </c>
      <c r="B19" s="319" t="s">
        <v>457</v>
      </c>
      <c r="C19" s="333" t="s">
        <v>458</v>
      </c>
      <c r="D19" s="332"/>
    </row>
    <row r="20" spans="1:4" ht="12.75">
      <c r="A20" s="332">
        <v>13</v>
      </c>
      <c r="B20" s="319" t="s">
        <v>457</v>
      </c>
      <c r="C20" s="319" t="s">
        <v>459</v>
      </c>
      <c r="D20" s="332"/>
    </row>
    <row r="21" spans="1:4" ht="12.75">
      <c r="A21" s="332">
        <v>14</v>
      </c>
      <c r="B21" s="319" t="s">
        <v>457</v>
      </c>
      <c r="C21" s="333" t="s">
        <v>460</v>
      </c>
      <c r="D21" s="332"/>
    </row>
    <row r="22" spans="1:4" ht="12.75">
      <c r="A22" s="332">
        <v>15</v>
      </c>
      <c r="B22" s="319" t="s">
        <v>457</v>
      </c>
      <c r="C22" s="333" t="s">
        <v>461</v>
      </c>
      <c r="D22" s="332"/>
    </row>
    <row r="23" spans="1:4" ht="12.75">
      <c r="A23" s="332">
        <v>16</v>
      </c>
      <c r="B23" s="319" t="s">
        <v>457</v>
      </c>
      <c r="C23" s="333" t="s">
        <v>462</v>
      </c>
      <c r="D23" s="332"/>
    </row>
    <row r="24" spans="1:4" ht="12.75">
      <c r="A24" s="332">
        <v>17</v>
      </c>
      <c r="B24" s="319" t="s">
        <v>457</v>
      </c>
      <c r="C24" s="333" t="s">
        <v>463</v>
      </c>
      <c r="D24" s="332">
        <v>0</v>
      </c>
    </row>
    <row r="25" spans="1:4" ht="12.75">
      <c r="A25" s="332">
        <v>18</v>
      </c>
      <c r="B25" s="319" t="s">
        <v>457</v>
      </c>
      <c r="C25" s="333" t="s">
        <v>464</v>
      </c>
      <c r="D25" s="332"/>
    </row>
    <row r="26" spans="1:4" ht="12.75">
      <c r="A26" s="332">
        <v>19</v>
      </c>
      <c r="B26" s="319" t="s">
        <v>457</v>
      </c>
      <c r="C26" s="333" t="s">
        <v>465</v>
      </c>
      <c r="D26" s="332"/>
    </row>
    <row r="27" spans="1:4" ht="12.75">
      <c r="A27" s="319" t="s">
        <v>229</v>
      </c>
      <c r="B27" s="319"/>
      <c r="C27" s="319" t="s">
        <v>466</v>
      </c>
      <c r="D27" s="332"/>
    </row>
    <row r="28" spans="1:4" ht="12.75">
      <c r="A28" s="332">
        <v>20</v>
      </c>
      <c r="B28" s="319" t="s">
        <v>467</v>
      </c>
      <c r="C28" s="333" t="s">
        <v>468</v>
      </c>
      <c r="D28" s="332"/>
    </row>
    <row r="29" spans="1:4" ht="12.75">
      <c r="A29" s="332">
        <v>21</v>
      </c>
      <c r="B29" s="319" t="s">
        <v>467</v>
      </c>
      <c r="C29" s="333" t="s">
        <v>469</v>
      </c>
      <c r="D29" s="333"/>
    </row>
    <row r="30" spans="1:4" ht="12.75">
      <c r="A30" s="332">
        <v>22</v>
      </c>
      <c r="B30" s="319" t="s">
        <v>467</v>
      </c>
      <c r="C30" s="333" t="s">
        <v>470</v>
      </c>
      <c r="D30" s="333"/>
    </row>
    <row r="31" spans="1:4" ht="12.75">
      <c r="A31" s="332">
        <v>23</v>
      </c>
      <c r="B31" s="319" t="s">
        <v>467</v>
      </c>
      <c r="C31" s="333" t="s">
        <v>471</v>
      </c>
      <c r="D31" s="332"/>
    </row>
    <row r="32" spans="1:4" ht="12.75">
      <c r="A32" s="319" t="s">
        <v>472</v>
      </c>
      <c r="B32" s="319"/>
      <c r="C32" s="319" t="s">
        <v>473</v>
      </c>
      <c r="D32" s="332"/>
    </row>
    <row r="33" spans="1:4" ht="12.75">
      <c r="A33" s="332">
        <v>24</v>
      </c>
      <c r="B33" s="319" t="s">
        <v>474</v>
      </c>
      <c r="C33" s="333" t="s">
        <v>475</v>
      </c>
      <c r="D33" s="332"/>
    </row>
    <row r="34" spans="1:4" ht="12.75">
      <c r="A34" s="332">
        <v>25</v>
      </c>
      <c r="B34" s="319" t="s">
        <v>474</v>
      </c>
      <c r="C34" s="333" t="s">
        <v>476</v>
      </c>
      <c r="D34" s="332"/>
    </row>
    <row r="35" spans="1:4" ht="12.75">
      <c r="A35" s="332">
        <v>26</v>
      </c>
      <c r="B35" s="319" t="s">
        <v>474</v>
      </c>
      <c r="C35" s="333" t="s">
        <v>477</v>
      </c>
      <c r="D35" s="332"/>
    </row>
    <row r="36" spans="1:4" ht="12.75">
      <c r="A36" s="332">
        <v>27</v>
      </c>
      <c r="B36" s="319" t="s">
        <v>474</v>
      </c>
      <c r="C36" s="333" t="s">
        <v>478</v>
      </c>
      <c r="D36" s="332"/>
    </row>
    <row r="37" spans="1:4" ht="12.75">
      <c r="A37" s="332">
        <v>28</v>
      </c>
      <c r="B37" s="319" t="s">
        <v>474</v>
      </c>
      <c r="C37" s="333" t="s">
        <v>479</v>
      </c>
      <c r="D37" s="333"/>
    </row>
    <row r="38" spans="1:4" ht="12.75">
      <c r="A38" s="332">
        <v>29</v>
      </c>
      <c r="B38" s="319" t="s">
        <v>474</v>
      </c>
      <c r="C38" s="334" t="s">
        <v>480</v>
      </c>
      <c r="D38" s="332"/>
    </row>
    <row r="39" spans="1:4" ht="12.75">
      <c r="A39" s="332">
        <v>30</v>
      </c>
      <c r="B39" s="319" t="s">
        <v>474</v>
      </c>
      <c r="C39" s="333" t="s">
        <v>481</v>
      </c>
      <c r="D39" s="332"/>
    </row>
    <row r="40" spans="1:4" ht="12.75">
      <c r="A40" s="332">
        <v>31</v>
      </c>
      <c r="B40" s="319" t="s">
        <v>474</v>
      </c>
      <c r="C40" s="333" t="s">
        <v>482</v>
      </c>
      <c r="D40" s="332"/>
    </row>
    <row r="41" spans="1:4" ht="12.75">
      <c r="A41" s="332">
        <v>32</v>
      </c>
      <c r="B41" s="319" t="s">
        <v>474</v>
      </c>
      <c r="C41" s="333" t="s">
        <v>483</v>
      </c>
      <c r="D41" s="332"/>
    </row>
    <row r="42" spans="1:4" ht="12.75">
      <c r="A42" s="332">
        <v>33</v>
      </c>
      <c r="B42" s="319" t="s">
        <v>474</v>
      </c>
      <c r="C42" s="333" t="s">
        <v>484</v>
      </c>
      <c r="D42" s="332"/>
    </row>
    <row r="43" spans="1:4" ht="12.75">
      <c r="A43" s="335">
        <v>34</v>
      </c>
      <c r="B43" s="319" t="s">
        <v>474</v>
      </c>
      <c r="C43" s="333" t="s">
        <v>485</v>
      </c>
      <c r="D43" s="332"/>
    </row>
    <row r="44" spans="1:4" ht="12.75">
      <c r="A44" s="319" t="s">
        <v>486</v>
      </c>
      <c r="B44" s="332"/>
      <c r="C44" s="319" t="s">
        <v>487</v>
      </c>
      <c r="D44" s="319"/>
    </row>
    <row r="45" spans="1:4" ht="12.75">
      <c r="A45" s="332"/>
      <c r="B45" s="332"/>
      <c r="C45" s="319" t="s">
        <v>488</v>
      </c>
      <c r="D45" s="336"/>
    </row>
    <row r="48" spans="2:4" ht="12.75">
      <c r="B48" s="337" t="s">
        <v>489</v>
      </c>
      <c r="C48" s="338"/>
      <c r="D48" s="319" t="s">
        <v>490</v>
      </c>
    </row>
    <row r="49" spans="2:4" ht="12.75">
      <c r="B49" s="339"/>
      <c r="C49" s="340"/>
      <c r="D49" s="340"/>
    </row>
    <row r="50" spans="2:4" ht="12.75">
      <c r="B50" s="290" t="s">
        <v>491</v>
      </c>
      <c r="C50" s="290"/>
      <c r="D50" s="332">
        <v>1</v>
      </c>
    </row>
    <row r="51" spans="2:4" ht="12.75">
      <c r="B51" s="332" t="s">
        <v>492</v>
      </c>
      <c r="C51" s="332"/>
      <c r="D51" s="332"/>
    </row>
    <row r="52" spans="2:4" ht="12.75">
      <c r="B52" s="332" t="s">
        <v>493</v>
      </c>
      <c r="C52" s="332"/>
      <c r="D52" s="332"/>
    </row>
    <row r="53" spans="2:4" ht="12.75">
      <c r="B53" s="332" t="s">
        <v>494</v>
      </c>
      <c r="C53" s="332"/>
      <c r="D53" s="332">
        <v>1</v>
      </c>
    </row>
    <row r="54" spans="2:4" ht="12.75">
      <c r="B54" s="341" t="s">
        <v>495</v>
      </c>
      <c r="C54" s="338"/>
      <c r="D54" s="332"/>
    </row>
    <row r="55" spans="2:4" ht="12.75">
      <c r="B55" s="342"/>
      <c r="C55" s="343" t="s">
        <v>129</v>
      </c>
      <c r="D55" s="343"/>
    </row>
    <row r="56" ht="12.75">
      <c r="B56" s="377" t="s">
        <v>560</v>
      </c>
    </row>
    <row r="57" ht="12.75">
      <c r="D57" s="91" t="s">
        <v>438</v>
      </c>
    </row>
    <row r="58" ht="12.75">
      <c r="D58" t="s">
        <v>559</v>
      </c>
    </row>
    <row r="59" ht="12.75">
      <c r="B59" s="91" t="s">
        <v>496</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50"/>
  <sheetViews>
    <sheetView zoomScalePageLayoutView="0" workbookViewId="0" topLeftCell="A28">
      <selection activeCell="G40" sqref="G40"/>
    </sheetView>
  </sheetViews>
  <sheetFormatPr defaultColWidth="9.140625" defaultRowHeight="12.75"/>
  <cols>
    <col min="1" max="1" width="7.140625" style="61" customWidth="1"/>
    <col min="2" max="2" width="47.28125" style="0" customWidth="1"/>
    <col min="3" max="3" width="12.421875" style="0" customWidth="1"/>
    <col min="4" max="5" width="17.00390625" style="0" customWidth="1"/>
  </cols>
  <sheetData>
    <row r="1" spans="1:5" s="2" customFormat="1" ht="15.75">
      <c r="A1" s="249" t="s">
        <v>394</v>
      </c>
      <c r="D1" s="3"/>
      <c r="E1" s="3"/>
    </row>
    <row r="2" spans="1:5" s="2" customFormat="1" ht="15.75">
      <c r="A2" s="1" t="s">
        <v>54</v>
      </c>
      <c r="D2" s="3"/>
      <c r="E2" s="3"/>
    </row>
    <row r="3" spans="1:5" s="7" customFormat="1" ht="15.75">
      <c r="A3" s="6"/>
      <c r="B3" s="2" t="s">
        <v>351</v>
      </c>
      <c r="D3" s="8"/>
      <c r="E3" s="8"/>
    </row>
    <row r="4" spans="1:5" s="7" customFormat="1" ht="15.75">
      <c r="A4" s="6"/>
      <c r="B4" s="2"/>
      <c r="D4" s="8"/>
      <c r="E4" s="8"/>
    </row>
    <row r="5" spans="1:5" s="7" customFormat="1" ht="16.5" thickBot="1">
      <c r="A5" s="6"/>
      <c r="B5" s="2"/>
      <c r="D5" s="8"/>
      <c r="E5" s="3" t="s">
        <v>0</v>
      </c>
    </row>
    <row r="6" spans="1:5" s="36" customFormat="1" ht="15.75" thickTop="1">
      <c r="A6" s="34"/>
      <c r="B6" s="35" t="s">
        <v>55</v>
      </c>
      <c r="C6" s="35" t="s">
        <v>1</v>
      </c>
      <c r="D6" s="251" t="s">
        <v>354</v>
      </c>
      <c r="E6" s="252" t="s">
        <v>353</v>
      </c>
    </row>
    <row r="7" spans="1:5" s="36" customFormat="1" ht="15">
      <c r="A7" s="37"/>
      <c r="B7" s="38"/>
      <c r="C7" s="39"/>
      <c r="D7" s="27"/>
      <c r="E7" s="28"/>
    </row>
    <row r="8" spans="1:5" s="43" customFormat="1" ht="15">
      <c r="A8" s="40" t="s">
        <v>3</v>
      </c>
      <c r="B8" s="38" t="s">
        <v>56</v>
      </c>
      <c r="C8" s="21" t="s">
        <v>321</v>
      </c>
      <c r="D8" s="41"/>
      <c r="E8" s="42"/>
    </row>
    <row r="9" spans="1:5" s="36" customFormat="1" ht="14.25">
      <c r="A9" s="37">
        <v>1</v>
      </c>
      <c r="B9" s="44" t="s">
        <v>57</v>
      </c>
      <c r="C9" s="45"/>
      <c r="D9" s="46"/>
      <c r="E9" s="47"/>
    </row>
    <row r="10" spans="1:5" s="36" customFormat="1" ht="14.25">
      <c r="A10" s="37">
        <v>2</v>
      </c>
      <c r="B10" s="44" t="s">
        <v>58</v>
      </c>
      <c r="C10" s="45"/>
      <c r="D10" s="46"/>
      <c r="E10" s="47"/>
    </row>
    <row r="11" spans="1:5" s="36" customFormat="1" ht="14.25">
      <c r="A11" s="37" t="s">
        <v>7</v>
      </c>
      <c r="B11" s="48" t="s">
        <v>59</v>
      </c>
      <c r="C11" s="45"/>
      <c r="D11" s="46"/>
      <c r="E11" s="47"/>
    </row>
    <row r="12" spans="1:5" s="36" customFormat="1" ht="14.25">
      <c r="A12" s="37" t="s">
        <v>9</v>
      </c>
      <c r="B12" s="48" t="s">
        <v>60</v>
      </c>
      <c r="C12" s="45"/>
      <c r="D12" s="46"/>
      <c r="E12" s="47"/>
    </row>
    <row r="13" spans="1:5" s="36" customFormat="1" ht="14.25">
      <c r="A13" s="37" t="s">
        <v>15</v>
      </c>
      <c r="B13" s="48" t="s">
        <v>61</v>
      </c>
      <c r="C13" s="45"/>
      <c r="D13" s="46"/>
      <c r="E13" s="47"/>
    </row>
    <row r="14" spans="1:5" s="36" customFormat="1" ht="14.25">
      <c r="A14" s="37"/>
      <c r="B14" s="44" t="s">
        <v>11</v>
      </c>
      <c r="C14" s="45"/>
      <c r="D14" s="46">
        <f>+D11+D12+D13</f>
        <v>0</v>
      </c>
      <c r="E14" s="47">
        <f>+E11+E12+E13</f>
        <v>0</v>
      </c>
    </row>
    <row r="15" spans="1:5" s="36" customFormat="1" ht="14.25">
      <c r="A15" s="37">
        <v>3</v>
      </c>
      <c r="B15" s="44" t="s">
        <v>62</v>
      </c>
      <c r="C15" s="45" t="s">
        <v>317</v>
      </c>
      <c r="D15" s="46"/>
      <c r="E15" s="47"/>
    </row>
    <row r="16" spans="1:5" s="36" customFormat="1" ht="14.25">
      <c r="A16" s="37" t="s">
        <v>7</v>
      </c>
      <c r="B16" s="48" t="s">
        <v>63</v>
      </c>
      <c r="C16" s="45" t="s">
        <v>318</v>
      </c>
      <c r="D16" s="46">
        <v>0</v>
      </c>
      <c r="E16" s="47"/>
    </row>
    <row r="17" spans="1:5" s="36" customFormat="1" ht="14.25">
      <c r="A17" s="37" t="s">
        <v>9</v>
      </c>
      <c r="B17" s="48" t="s">
        <v>64</v>
      </c>
      <c r="C17" s="45" t="s">
        <v>319</v>
      </c>
      <c r="D17" s="46">
        <v>650200</v>
      </c>
      <c r="E17" s="47"/>
    </row>
    <row r="18" spans="1:5" s="36" customFormat="1" ht="14.25">
      <c r="A18" s="37" t="s">
        <v>15</v>
      </c>
      <c r="B18" s="48" t="s">
        <v>65</v>
      </c>
      <c r="C18" s="45" t="s">
        <v>320</v>
      </c>
      <c r="D18" s="46">
        <v>9144</v>
      </c>
      <c r="E18" s="47"/>
    </row>
    <row r="19" spans="1:5" s="36" customFormat="1" ht="14.25">
      <c r="A19" s="37" t="s">
        <v>17</v>
      </c>
      <c r="B19" s="48" t="s">
        <v>395</v>
      </c>
      <c r="C19" s="45" t="s">
        <v>396</v>
      </c>
      <c r="D19" s="46"/>
      <c r="E19" s="47"/>
    </row>
    <row r="20" spans="1:5" s="36" customFormat="1" ht="14.25">
      <c r="A20" s="37" t="s">
        <v>25</v>
      </c>
      <c r="B20" s="48" t="s">
        <v>66</v>
      </c>
      <c r="C20" s="45"/>
      <c r="D20" s="46"/>
      <c r="E20" s="47">
        <v>0</v>
      </c>
    </row>
    <row r="21" spans="1:5" s="36" customFormat="1" ht="14.25">
      <c r="A21" s="37"/>
      <c r="B21" s="44" t="s">
        <v>19</v>
      </c>
      <c r="C21" s="45"/>
      <c r="D21" s="46">
        <f>+D16+D17+D18+D19+D20</f>
        <v>659344</v>
      </c>
      <c r="E21" s="47">
        <f>+E16+E17+E18+E19+E20</f>
        <v>0</v>
      </c>
    </row>
    <row r="22" spans="1:5" s="36" customFormat="1" ht="14.25">
      <c r="A22" s="37">
        <v>4</v>
      </c>
      <c r="B22" s="44" t="s">
        <v>67</v>
      </c>
      <c r="C22" s="45"/>
      <c r="D22" s="46"/>
      <c r="E22" s="47"/>
    </row>
    <row r="23" spans="1:5" s="36" customFormat="1" ht="14.25">
      <c r="A23" s="37">
        <v>5</v>
      </c>
      <c r="B23" s="44" t="s">
        <v>68</v>
      </c>
      <c r="C23" s="45"/>
      <c r="D23" s="46"/>
      <c r="E23" s="47"/>
    </row>
    <row r="24" spans="1:5" s="43" customFormat="1" ht="15">
      <c r="A24" s="40"/>
      <c r="B24" s="38" t="s">
        <v>69</v>
      </c>
      <c r="C24" s="39"/>
      <c r="D24" s="41">
        <f>+D14+D21+D22+D23+D9+D10</f>
        <v>659344</v>
      </c>
      <c r="E24" s="42">
        <f>+E14+E21+E22+E23+E9+E10</f>
        <v>0</v>
      </c>
    </row>
    <row r="25" spans="1:5" s="36" customFormat="1" ht="14.25">
      <c r="A25" s="37"/>
      <c r="B25" s="44"/>
      <c r="C25" s="45"/>
      <c r="D25" s="46"/>
      <c r="E25" s="47"/>
    </row>
    <row r="26" spans="1:5" s="43" customFormat="1" ht="15">
      <c r="A26" s="40" t="s">
        <v>32</v>
      </c>
      <c r="B26" s="38" t="s">
        <v>70</v>
      </c>
      <c r="C26" s="21" t="s">
        <v>322</v>
      </c>
      <c r="D26" s="41">
        <v>0</v>
      </c>
      <c r="E26" s="42">
        <v>0</v>
      </c>
    </row>
    <row r="27" spans="1:7" s="36" customFormat="1" ht="14.25">
      <c r="A27" s="37">
        <v>1</v>
      </c>
      <c r="B27" s="44" t="s">
        <v>71</v>
      </c>
      <c r="C27" s="45" t="s">
        <v>325</v>
      </c>
      <c r="D27" s="46">
        <v>2613563</v>
      </c>
      <c r="E27" s="47"/>
      <c r="G27" s="36">
        <v>909820</v>
      </c>
    </row>
    <row r="28" spans="1:5" s="36" customFormat="1" ht="14.25">
      <c r="A28" s="37" t="s">
        <v>7</v>
      </c>
      <c r="B28" s="48" t="s">
        <v>72</v>
      </c>
      <c r="C28" s="45" t="s">
        <v>326</v>
      </c>
      <c r="D28" s="46"/>
      <c r="E28" s="47"/>
    </row>
    <row r="29" spans="1:5" s="36" customFormat="1" ht="14.25">
      <c r="A29" s="37" t="s">
        <v>9</v>
      </c>
      <c r="B29" s="48" t="s">
        <v>73</v>
      </c>
      <c r="C29" s="45"/>
      <c r="D29" s="46"/>
      <c r="E29" s="47"/>
    </row>
    <row r="30" spans="1:5" s="36" customFormat="1" ht="14.25">
      <c r="A30" s="37"/>
      <c r="B30" s="44" t="s">
        <v>39</v>
      </c>
      <c r="C30" s="45"/>
      <c r="D30" s="46">
        <f>+D28+D29</f>
        <v>0</v>
      </c>
      <c r="E30" s="47">
        <f>+E28+E29</f>
        <v>0</v>
      </c>
    </row>
    <row r="31" spans="1:5" s="36" customFormat="1" ht="14.25">
      <c r="A31" s="37">
        <v>2</v>
      </c>
      <c r="B31" s="250" t="s">
        <v>352</v>
      </c>
      <c r="C31" s="45"/>
      <c r="D31" s="46">
        <v>0</v>
      </c>
      <c r="E31" s="47"/>
    </row>
    <row r="32" spans="1:5" s="36" customFormat="1" ht="14.25">
      <c r="A32" s="37">
        <v>3</v>
      </c>
      <c r="B32" s="44" t="s">
        <v>74</v>
      </c>
      <c r="C32" s="45"/>
      <c r="D32" s="46"/>
      <c r="E32" s="47"/>
    </row>
    <row r="33" spans="1:5" s="36" customFormat="1" ht="14.25">
      <c r="A33" s="37">
        <v>4</v>
      </c>
      <c r="B33" s="44" t="s">
        <v>67</v>
      </c>
      <c r="C33" s="45"/>
      <c r="D33" s="46"/>
      <c r="E33" s="47"/>
    </row>
    <row r="34" spans="1:5" s="36" customFormat="1" ht="15">
      <c r="A34" s="37"/>
      <c r="B34" s="38" t="s">
        <v>75</v>
      </c>
      <c r="C34" s="45"/>
      <c r="D34" s="46">
        <f>+D30+D31+D32</f>
        <v>0</v>
      </c>
      <c r="E34" s="47">
        <f>+E30+E31+E32</f>
        <v>0</v>
      </c>
    </row>
    <row r="35" spans="1:5" s="43" customFormat="1" ht="15">
      <c r="A35" s="40"/>
      <c r="B35" s="38" t="s">
        <v>76</v>
      </c>
      <c r="C35" s="39"/>
      <c r="D35" s="41">
        <f>+D24+D34+D27</f>
        <v>3272907</v>
      </c>
      <c r="E35" s="42">
        <f>+E24+E34</f>
        <v>0</v>
      </c>
    </row>
    <row r="36" spans="1:5" s="36" customFormat="1" ht="14.25">
      <c r="A36" s="37"/>
      <c r="B36" s="44"/>
      <c r="C36" s="45"/>
      <c r="D36" s="46"/>
      <c r="E36" s="47"/>
    </row>
    <row r="37" spans="1:5" s="43" customFormat="1" ht="15">
      <c r="A37" s="40" t="s">
        <v>77</v>
      </c>
      <c r="B37" s="38" t="s">
        <v>78</v>
      </c>
      <c r="C37" s="21" t="s">
        <v>327</v>
      </c>
      <c r="D37" s="41"/>
      <c r="E37" s="42"/>
    </row>
    <row r="38" spans="1:5" s="54" customFormat="1" ht="28.5">
      <c r="A38" s="49">
        <v>1</v>
      </c>
      <c r="B38" s="50" t="s">
        <v>79</v>
      </c>
      <c r="C38" s="51"/>
      <c r="D38" s="52"/>
      <c r="E38" s="53"/>
    </row>
    <row r="39" spans="1:5" s="54" customFormat="1" ht="35.25" customHeight="1">
      <c r="A39" s="49">
        <v>2</v>
      </c>
      <c r="B39" s="50" t="s">
        <v>80</v>
      </c>
      <c r="C39" s="55"/>
      <c r="D39" s="52"/>
      <c r="E39" s="53"/>
    </row>
    <row r="40" spans="1:5" s="36" customFormat="1" ht="14.25">
      <c r="A40" s="37">
        <v>3</v>
      </c>
      <c r="B40" s="44" t="s">
        <v>81</v>
      </c>
      <c r="C40" s="21" t="s">
        <v>328</v>
      </c>
      <c r="D40" s="46">
        <v>100000</v>
      </c>
      <c r="E40" s="47"/>
    </row>
    <row r="41" spans="1:5" s="36" customFormat="1" ht="14.25">
      <c r="A41" s="37">
        <v>4</v>
      </c>
      <c r="B41" s="44" t="s">
        <v>82</v>
      </c>
      <c r="C41" s="21"/>
      <c r="D41" s="46"/>
      <c r="E41" s="47"/>
    </row>
    <row r="42" spans="1:5" s="36" customFormat="1" ht="14.25">
      <c r="A42" s="37">
        <v>5</v>
      </c>
      <c r="B42" s="44" t="s">
        <v>83</v>
      </c>
      <c r="C42" s="21"/>
      <c r="D42" s="46"/>
      <c r="E42" s="47"/>
    </row>
    <row r="43" spans="1:5" s="36" customFormat="1" ht="14.25">
      <c r="A43" s="37">
        <v>6</v>
      </c>
      <c r="B43" s="44" t="s">
        <v>84</v>
      </c>
      <c r="C43" s="21"/>
      <c r="D43" s="46"/>
      <c r="E43" s="47"/>
    </row>
    <row r="44" spans="1:5" s="36" customFormat="1" ht="14.25">
      <c r="A44" s="37">
        <v>7</v>
      </c>
      <c r="B44" s="44" t="s">
        <v>85</v>
      </c>
      <c r="C44" s="21" t="s">
        <v>329</v>
      </c>
      <c r="D44" s="46">
        <v>0</v>
      </c>
      <c r="E44" s="47"/>
    </row>
    <row r="45" spans="1:5" s="36" customFormat="1" ht="14.25">
      <c r="A45" s="37">
        <v>8</v>
      </c>
      <c r="B45" s="44" t="s">
        <v>86</v>
      </c>
      <c r="C45" s="21" t="s">
        <v>330</v>
      </c>
      <c r="D45" s="46">
        <v>0</v>
      </c>
      <c r="E45" s="47"/>
    </row>
    <row r="46" spans="1:5" s="36" customFormat="1" ht="14.25">
      <c r="A46" s="37">
        <v>9</v>
      </c>
      <c r="B46" s="44" t="s">
        <v>87</v>
      </c>
      <c r="C46" s="21"/>
      <c r="D46" s="46">
        <v>0</v>
      </c>
      <c r="E46" s="47"/>
    </row>
    <row r="47" spans="1:5" s="36" customFormat="1" ht="14.25">
      <c r="A47" s="37">
        <v>10</v>
      </c>
      <c r="B47" s="44" t="s">
        <v>88</v>
      </c>
      <c r="C47" s="21" t="s">
        <v>331</v>
      </c>
      <c r="D47" s="46">
        <v>0</v>
      </c>
      <c r="E47" s="47">
        <v>0</v>
      </c>
    </row>
    <row r="48" spans="1:5" s="43" customFormat="1" ht="15">
      <c r="A48" s="40"/>
      <c r="B48" s="38" t="s">
        <v>89</v>
      </c>
      <c r="C48" s="16"/>
      <c r="D48" s="41">
        <f>+D38+D39+D40+D41+D42+D43+D44+D45+D46+D47</f>
        <v>100000</v>
      </c>
      <c r="E48" s="42">
        <f>+E38+E39+E40+E41+E42+E43+E44+E45+E46+E47</f>
        <v>0</v>
      </c>
    </row>
    <row r="49" spans="1:5" s="36" customFormat="1" ht="14.25">
      <c r="A49" s="37"/>
      <c r="B49" s="44"/>
      <c r="C49" s="21"/>
      <c r="D49" s="46"/>
      <c r="E49" s="47"/>
    </row>
    <row r="50" spans="1:5" s="43" customFormat="1" ht="15.75" thickBot="1">
      <c r="A50" s="56"/>
      <c r="B50" s="57" t="s">
        <v>90</v>
      </c>
      <c r="C50" s="58"/>
      <c r="D50" s="59">
        <f>+D35+D48</f>
        <v>3372907</v>
      </c>
      <c r="E50" s="60">
        <f>+E35+E48</f>
        <v>0</v>
      </c>
    </row>
    <row r="51" ht="13.5" thickTop="1"/>
  </sheetData>
  <sheetProtection/>
  <printOptions/>
  <pageMargins left="0.5" right="0.3" top="0.44" bottom="0.5" header="0.5" footer="0.5"/>
  <pageSetup horizontalDpi="300" verticalDpi="300" orientation="portrait" scale="95" r:id="rId1"/>
</worksheet>
</file>

<file path=xl/worksheets/sheet3.xml><?xml version="1.0" encoding="utf-8"?>
<worksheet xmlns="http://schemas.openxmlformats.org/spreadsheetml/2006/main" xmlns:r="http://schemas.openxmlformats.org/officeDocument/2006/relationships">
  <dimension ref="A1:E33"/>
  <sheetViews>
    <sheetView zoomScalePageLayoutView="0" workbookViewId="0" topLeftCell="A25">
      <selection activeCell="A33" sqref="A1:E33"/>
    </sheetView>
  </sheetViews>
  <sheetFormatPr defaultColWidth="9.140625" defaultRowHeight="12.75"/>
  <cols>
    <col min="1" max="1" width="5.8515625" style="0" customWidth="1"/>
    <col min="2" max="2" width="50.140625" style="0" customWidth="1"/>
    <col min="3" max="3" width="10.00390625" style="0" customWidth="1"/>
    <col min="4" max="4" width="16.7109375" style="0" customWidth="1"/>
    <col min="5" max="5" width="16.140625" style="0" customWidth="1"/>
  </cols>
  <sheetData>
    <row r="1" spans="1:5" s="2" customFormat="1" ht="15.75">
      <c r="A1" s="249" t="s">
        <v>394</v>
      </c>
      <c r="D1" s="3"/>
      <c r="E1" s="3"/>
    </row>
    <row r="2" s="7" customFormat="1" ht="15"/>
    <row r="3" s="2" customFormat="1" ht="15.75">
      <c r="B3" s="2" t="s">
        <v>91</v>
      </c>
    </row>
    <row r="4" s="2" customFormat="1" ht="15.75">
      <c r="B4" s="2" t="s">
        <v>355</v>
      </c>
    </row>
    <row r="5" s="2" customFormat="1" ht="15.75"/>
    <row r="6" s="2" customFormat="1" ht="16.5" thickBot="1">
      <c r="E6" s="3" t="s">
        <v>0</v>
      </c>
    </row>
    <row r="7" spans="1:5" s="22" customFormat="1" ht="24.75" customHeight="1" thickTop="1">
      <c r="A7" s="62" t="s">
        <v>92</v>
      </c>
      <c r="B7" s="10" t="s">
        <v>93</v>
      </c>
      <c r="C7" s="10"/>
      <c r="D7" s="63" t="s">
        <v>354</v>
      </c>
      <c r="E7" s="64" t="s">
        <v>353</v>
      </c>
    </row>
    <row r="8" spans="1:5" s="13" customFormat="1" ht="18.75" customHeight="1">
      <c r="A8" s="23"/>
      <c r="B8" s="20"/>
      <c r="C8" s="20"/>
      <c r="D8" s="46"/>
      <c r="E8" s="47"/>
    </row>
    <row r="9" spans="1:5" s="22" customFormat="1" ht="24.75" customHeight="1">
      <c r="A9" s="19">
        <v>1</v>
      </c>
      <c r="B9" s="15" t="s">
        <v>94</v>
      </c>
      <c r="C9" s="21" t="s">
        <v>98</v>
      </c>
      <c r="D9" s="41">
        <v>0</v>
      </c>
      <c r="E9" s="42">
        <v>0</v>
      </c>
    </row>
    <row r="10" spans="1:5" s="22" customFormat="1" ht="24.75" customHeight="1">
      <c r="A10" s="19">
        <v>2</v>
      </c>
      <c r="B10" s="15" t="s">
        <v>95</v>
      </c>
      <c r="C10" s="15"/>
      <c r="D10" s="41"/>
      <c r="E10" s="42"/>
    </row>
    <row r="11" spans="1:5" s="69" customFormat="1" ht="27" customHeight="1">
      <c r="A11" s="65">
        <v>3</v>
      </c>
      <c r="B11" s="66" t="s">
        <v>96</v>
      </c>
      <c r="C11" s="230" t="s">
        <v>104</v>
      </c>
      <c r="D11" s="67">
        <v>0</v>
      </c>
      <c r="E11" s="68">
        <v>0</v>
      </c>
    </row>
    <row r="12" spans="1:5" s="13" customFormat="1" ht="24.75" customHeight="1">
      <c r="A12" s="23">
        <v>4</v>
      </c>
      <c r="B12" s="20" t="s">
        <v>97</v>
      </c>
      <c r="C12" s="230" t="s">
        <v>106</v>
      </c>
      <c r="D12" s="46">
        <v>0</v>
      </c>
      <c r="E12" s="47">
        <v>0</v>
      </c>
    </row>
    <row r="13" spans="1:5" s="13" customFormat="1" ht="24.75" customHeight="1">
      <c r="A13" s="23">
        <v>5</v>
      </c>
      <c r="B13" s="20" t="s">
        <v>99</v>
      </c>
      <c r="C13" s="230" t="s">
        <v>116</v>
      </c>
      <c r="D13" s="46"/>
      <c r="E13" s="47"/>
    </row>
    <row r="14" spans="1:5" s="13" customFormat="1" ht="24.75" customHeight="1">
      <c r="A14" s="23"/>
      <c r="B14" s="20" t="s">
        <v>100</v>
      </c>
      <c r="C14" s="20"/>
      <c r="D14" s="46">
        <v>0</v>
      </c>
      <c r="E14" s="47">
        <v>0</v>
      </c>
    </row>
    <row r="15" spans="1:5" s="13" customFormat="1" ht="24.75" customHeight="1">
      <c r="A15" s="23"/>
      <c r="B15" s="20" t="s">
        <v>101</v>
      </c>
      <c r="C15" s="20"/>
      <c r="D15" s="46">
        <v>0</v>
      </c>
      <c r="E15" s="47">
        <v>0</v>
      </c>
    </row>
    <row r="16" spans="1:5" s="69" customFormat="1" ht="27" customHeight="1">
      <c r="A16" s="65"/>
      <c r="B16" s="66" t="s">
        <v>102</v>
      </c>
      <c r="C16" s="66"/>
      <c r="D16" s="67">
        <v>0</v>
      </c>
      <c r="E16" s="68">
        <v>0</v>
      </c>
    </row>
    <row r="17" spans="1:5" s="13" customFormat="1" ht="24.75" customHeight="1">
      <c r="A17" s="23">
        <v>6</v>
      </c>
      <c r="B17" s="20" t="s">
        <v>103</v>
      </c>
      <c r="C17" s="230" t="s">
        <v>118</v>
      </c>
      <c r="D17" s="46">
        <v>0</v>
      </c>
      <c r="E17" s="47">
        <v>0</v>
      </c>
    </row>
    <row r="18" spans="1:5" s="13" customFormat="1" ht="24.75" customHeight="1">
      <c r="A18" s="23">
        <v>7</v>
      </c>
      <c r="B18" s="20" t="s">
        <v>105</v>
      </c>
      <c r="C18" s="230" t="s">
        <v>121</v>
      </c>
      <c r="D18" s="46">
        <v>0</v>
      </c>
      <c r="E18" s="47">
        <v>0</v>
      </c>
    </row>
    <row r="19" spans="1:5" s="13" customFormat="1" ht="24.75" customHeight="1">
      <c r="A19" s="23">
        <v>8</v>
      </c>
      <c r="B19" s="20" t="s">
        <v>107</v>
      </c>
      <c r="C19" s="230"/>
      <c r="D19" s="46"/>
      <c r="E19" s="47"/>
    </row>
    <row r="20" spans="1:5" s="13" customFormat="1" ht="24.75" customHeight="1">
      <c r="A20" s="23">
        <v>8</v>
      </c>
      <c r="B20" s="20" t="s">
        <v>108</v>
      </c>
      <c r="C20" s="230"/>
      <c r="D20" s="46">
        <v>0</v>
      </c>
      <c r="E20" s="47">
        <f>SUM(E12:E19)</f>
        <v>0</v>
      </c>
    </row>
    <row r="21" spans="1:5" s="74" customFormat="1" ht="24.75" customHeight="1">
      <c r="A21" s="70">
        <v>9</v>
      </c>
      <c r="B21" s="71" t="s">
        <v>109</v>
      </c>
      <c r="C21" s="230"/>
      <c r="D21" s="72">
        <f>D9+D20+D11</f>
        <v>0</v>
      </c>
      <c r="E21" s="73">
        <f>E9+E20+E11</f>
        <v>0</v>
      </c>
    </row>
    <row r="22" spans="1:5" s="69" customFormat="1" ht="26.25" customHeight="1">
      <c r="A22" s="65">
        <v>10</v>
      </c>
      <c r="B22" s="66" t="s">
        <v>110</v>
      </c>
      <c r="C22" s="230"/>
      <c r="D22" s="67"/>
      <c r="E22" s="68"/>
    </row>
    <row r="23" spans="1:5" s="69" customFormat="1" ht="24.75" customHeight="1">
      <c r="A23" s="65">
        <v>11</v>
      </c>
      <c r="B23" s="66" t="s">
        <v>111</v>
      </c>
      <c r="C23" s="230"/>
      <c r="D23" s="67"/>
      <c r="E23" s="68"/>
    </row>
    <row r="24" spans="1:5" s="13" customFormat="1" ht="24.75" customHeight="1">
      <c r="A24" s="23">
        <v>12</v>
      </c>
      <c r="B24" s="20" t="s">
        <v>112</v>
      </c>
      <c r="C24" s="230" t="s">
        <v>332</v>
      </c>
      <c r="D24" s="46"/>
      <c r="E24" s="47"/>
    </row>
    <row r="25" spans="1:5" s="13" customFormat="1" ht="29.25" customHeight="1">
      <c r="A25" s="23">
        <v>12.1</v>
      </c>
      <c r="B25" s="66" t="s">
        <v>113</v>
      </c>
      <c r="C25" s="230"/>
      <c r="D25" s="46"/>
      <c r="E25" s="47"/>
    </row>
    <row r="26" spans="1:5" s="13" customFormat="1" ht="24.75" customHeight="1">
      <c r="A26" s="23">
        <v>12.2</v>
      </c>
      <c r="B26" s="20" t="s">
        <v>114</v>
      </c>
      <c r="C26" s="230" t="s">
        <v>332</v>
      </c>
      <c r="D26" s="46">
        <v>0</v>
      </c>
      <c r="E26" s="47">
        <v>0</v>
      </c>
    </row>
    <row r="27" spans="1:5" s="13" customFormat="1" ht="24.75" customHeight="1">
      <c r="A27" s="23">
        <v>12.3</v>
      </c>
      <c r="B27" s="20" t="s">
        <v>115</v>
      </c>
      <c r="C27" s="230" t="s">
        <v>332</v>
      </c>
      <c r="D27" s="46">
        <v>0</v>
      </c>
      <c r="E27" s="47">
        <v>0</v>
      </c>
    </row>
    <row r="28" spans="1:5" s="13" customFormat="1" ht="24.75" customHeight="1">
      <c r="A28" s="23">
        <v>12.4</v>
      </c>
      <c r="B28" s="20" t="s">
        <v>117</v>
      </c>
      <c r="C28" s="230"/>
      <c r="D28" s="46"/>
      <c r="E28" s="47"/>
    </row>
    <row r="29" spans="1:5" s="74" customFormat="1" ht="30" customHeight="1">
      <c r="A29" s="70">
        <v>13</v>
      </c>
      <c r="B29" s="71" t="s">
        <v>119</v>
      </c>
      <c r="C29" s="230"/>
      <c r="D29" s="72">
        <f>D310</f>
        <v>0</v>
      </c>
      <c r="E29" s="73">
        <f>SUM(E25:E28)</f>
        <v>0</v>
      </c>
    </row>
    <row r="30" spans="1:5" s="22" customFormat="1" ht="24.75" customHeight="1">
      <c r="A30" s="19">
        <v>14</v>
      </c>
      <c r="B30" s="15" t="s">
        <v>120</v>
      </c>
      <c r="C30" s="230"/>
      <c r="D30" s="41">
        <f>D21+D29</f>
        <v>0</v>
      </c>
      <c r="E30" s="42">
        <f>E21+E29</f>
        <v>0</v>
      </c>
    </row>
    <row r="31" spans="1:5" s="13" customFormat="1" ht="24.75" customHeight="1">
      <c r="A31" s="23">
        <v>15</v>
      </c>
      <c r="B31" s="20" t="s">
        <v>122</v>
      </c>
      <c r="C31" s="230"/>
      <c r="D31" s="46">
        <v>0</v>
      </c>
      <c r="E31" s="47">
        <v>0</v>
      </c>
    </row>
    <row r="32" spans="1:5" s="22" customFormat="1" ht="24.75" customHeight="1">
      <c r="A32" s="19">
        <v>16</v>
      </c>
      <c r="B32" s="15" t="s">
        <v>123</v>
      </c>
      <c r="C32" s="230" t="s">
        <v>333</v>
      </c>
      <c r="D32" s="41">
        <f>SUM(D30:D31)</f>
        <v>0</v>
      </c>
      <c r="E32" s="42">
        <f>SUM(E30:E31)</f>
        <v>0</v>
      </c>
    </row>
    <row r="33" spans="1:5" s="13" customFormat="1" ht="17.25" customHeight="1" thickBot="1">
      <c r="A33" s="75"/>
      <c r="B33" s="76"/>
      <c r="C33" s="76"/>
      <c r="D33" s="77"/>
      <c r="E33" s="78"/>
    </row>
    <row r="34" s="13" customFormat="1" ht="15" thickTop="1"/>
  </sheetData>
  <sheetProtection/>
  <printOptions/>
  <pageMargins left="0.48" right="0.32" top="0.29" bottom="0.53" header="0.5" footer="0.5"/>
  <pageSetup horizontalDpi="300" verticalDpi="300" orientation="portrait" scale="97" r:id="rId1"/>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B10">
      <selection activeCell="K17" sqref="K17"/>
    </sheetView>
  </sheetViews>
  <sheetFormatPr defaultColWidth="9.140625" defaultRowHeight="12.75"/>
  <cols>
    <col min="1" max="1" width="34.140625" style="0" customWidth="1"/>
    <col min="2" max="2" width="12.7109375" style="0" customWidth="1"/>
    <col min="3" max="3" width="12.28125" style="0" customWidth="1"/>
    <col min="4" max="4" width="11.421875" style="0" customWidth="1"/>
    <col min="5" max="5" width="13.28125" style="0" customWidth="1"/>
    <col min="6" max="6" width="14.28125" style="89" customWidth="1"/>
    <col min="7" max="7" width="13.140625" style="0" customWidth="1"/>
    <col min="8" max="8" width="13.28125" style="0" customWidth="1"/>
    <col min="9" max="9" width="13.7109375" style="89" customWidth="1"/>
  </cols>
  <sheetData>
    <row r="1" spans="1:5" s="2" customFormat="1" ht="15.75">
      <c r="A1" s="1" t="s">
        <v>394</v>
      </c>
      <c r="D1" s="3"/>
      <c r="E1" s="3"/>
    </row>
    <row r="2" s="7" customFormat="1" ht="15"/>
    <row r="3" s="2" customFormat="1" ht="15.75">
      <c r="B3" s="2" t="s">
        <v>124</v>
      </c>
    </row>
    <row r="4" s="2" customFormat="1" ht="15.75">
      <c r="B4" s="2" t="s">
        <v>358</v>
      </c>
    </row>
    <row r="5" s="2" customFormat="1" ht="16.5" thickBot="1"/>
    <row r="6" spans="1:9" s="74" customFormat="1" ht="48" customHeight="1" thickTop="1">
      <c r="A6" s="79"/>
      <c r="B6" s="80" t="s">
        <v>81</v>
      </c>
      <c r="C6" s="80" t="s">
        <v>125</v>
      </c>
      <c r="D6" s="80" t="s">
        <v>126</v>
      </c>
      <c r="E6" s="80" t="s">
        <v>127</v>
      </c>
      <c r="F6" s="80" t="s">
        <v>86</v>
      </c>
      <c r="G6" s="80" t="s">
        <v>128</v>
      </c>
      <c r="H6" s="231" t="s">
        <v>334</v>
      </c>
      <c r="I6" s="81" t="s">
        <v>129</v>
      </c>
    </row>
    <row r="7" spans="1:9" s="22" customFormat="1" ht="30" customHeight="1">
      <c r="A7" s="82" t="s">
        <v>134</v>
      </c>
      <c r="B7" s="41">
        <v>0</v>
      </c>
      <c r="C7" s="41"/>
      <c r="D7" s="41"/>
      <c r="E7" s="41">
        <v>0</v>
      </c>
      <c r="F7" s="41">
        <v>0</v>
      </c>
      <c r="G7" s="41">
        <v>0</v>
      </c>
      <c r="H7" s="232">
        <v>0</v>
      </c>
      <c r="I7" s="42">
        <v>0</v>
      </c>
    </row>
    <row r="8" spans="1:9" s="69" customFormat="1" ht="33" customHeight="1">
      <c r="A8" s="84" t="s">
        <v>166</v>
      </c>
      <c r="B8" s="67"/>
      <c r="C8" s="67"/>
      <c r="D8" s="67"/>
      <c r="E8" s="67"/>
      <c r="F8" s="67"/>
      <c r="G8" s="67"/>
      <c r="H8" s="233"/>
      <c r="I8" s="42">
        <f>SUM(B8:H8)</f>
        <v>0</v>
      </c>
    </row>
    <row r="9" spans="1:9" s="13" customFormat="1" ht="30" customHeight="1">
      <c r="A9" s="84" t="s">
        <v>130</v>
      </c>
      <c r="B9" s="46"/>
      <c r="C9" s="46"/>
      <c r="D9" s="46"/>
      <c r="E9" s="46"/>
      <c r="F9" s="46"/>
      <c r="G9" s="46"/>
      <c r="H9" s="234"/>
      <c r="I9" s="42">
        <f aca="true" t="shared" si="0" ref="I9:I18">SUM(B9:H9)</f>
        <v>0</v>
      </c>
    </row>
    <row r="10" spans="1:9" s="13" customFormat="1" ht="30" customHeight="1">
      <c r="A10" s="84" t="s">
        <v>132</v>
      </c>
      <c r="B10" s="46"/>
      <c r="C10" s="46"/>
      <c r="D10" s="46"/>
      <c r="E10" s="46"/>
      <c r="F10" s="46"/>
      <c r="G10" s="46"/>
      <c r="H10" s="234"/>
      <c r="I10" s="42">
        <f t="shared" si="0"/>
        <v>0</v>
      </c>
    </row>
    <row r="11" spans="1:9" s="13" customFormat="1" ht="30" customHeight="1">
      <c r="A11" s="85" t="s">
        <v>131</v>
      </c>
      <c r="B11" s="46"/>
      <c r="C11" s="46"/>
      <c r="D11" s="46"/>
      <c r="E11" s="46"/>
      <c r="F11" s="46"/>
      <c r="G11" s="46"/>
      <c r="H11" s="234"/>
      <c r="I11" s="42">
        <f t="shared" si="0"/>
        <v>0</v>
      </c>
    </row>
    <row r="12" spans="1:9" s="69" customFormat="1" ht="30" customHeight="1">
      <c r="A12" s="84" t="s">
        <v>133</v>
      </c>
      <c r="B12" s="67"/>
      <c r="C12" s="67"/>
      <c r="D12" s="67"/>
      <c r="E12" s="67"/>
      <c r="F12" s="67"/>
      <c r="G12" s="67"/>
      <c r="H12" s="233"/>
      <c r="I12" s="42">
        <f>SUM(B12:H12)</f>
        <v>0</v>
      </c>
    </row>
    <row r="13" spans="1:9" s="22" customFormat="1" ht="33" customHeight="1">
      <c r="A13" s="82" t="s">
        <v>356</v>
      </c>
      <c r="B13" s="41">
        <f>SUM(B7:B12)</f>
        <v>0</v>
      </c>
      <c r="C13" s="41"/>
      <c r="D13" s="41"/>
      <c r="E13" s="41">
        <f>SUM(E7:E12)</f>
        <v>0</v>
      </c>
      <c r="F13" s="41">
        <f>SUM(F7:F12)</f>
        <v>0</v>
      </c>
      <c r="G13" s="41">
        <f>SUM(G7:G12)</f>
        <v>0</v>
      </c>
      <c r="H13" s="41">
        <f>SUM(H7:H12)</f>
        <v>0</v>
      </c>
      <c r="I13" s="42">
        <f t="shared" si="0"/>
        <v>0</v>
      </c>
    </row>
    <row r="14" spans="1:9" s="13" customFormat="1" ht="33" customHeight="1">
      <c r="A14" s="84" t="s">
        <v>166</v>
      </c>
      <c r="B14" s="46"/>
      <c r="C14" s="46"/>
      <c r="D14" s="46"/>
      <c r="E14" s="46"/>
      <c r="F14" s="46"/>
      <c r="G14" s="46"/>
      <c r="H14" s="234"/>
      <c r="I14" s="42">
        <f t="shared" si="0"/>
        <v>0</v>
      </c>
    </row>
    <row r="15" spans="1:9" s="13" customFormat="1" ht="33" customHeight="1">
      <c r="A15" s="84" t="s">
        <v>130</v>
      </c>
      <c r="B15" s="46"/>
      <c r="C15" s="46"/>
      <c r="D15" s="46"/>
      <c r="E15" s="46"/>
      <c r="F15" s="46"/>
      <c r="G15" s="46"/>
      <c r="H15" s="234"/>
      <c r="I15" s="42">
        <f>SUM(B15:H15)</f>
        <v>0</v>
      </c>
    </row>
    <row r="16" spans="1:9" s="13" customFormat="1" ht="33" customHeight="1">
      <c r="A16" s="84" t="s">
        <v>405</v>
      </c>
      <c r="B16" s="46">
        <v>100000</v>
      </c>
      <c r="C16" s="46"/>
      <c r="D16" s="46"/>
      <c r="E16" s="46"/>
      <c r="F16" s="46"/>
      <c r="G16" s="46"/>
      <c r="H16" s="234"/>
      <c r="I16" s="42">
        <f t="shared" si="0"/>
        <v>100000</v>
      </c>
    </row>
    <row r="17" spans="1:9" s="69" customFormat="1" ht="30" customHeight="1">
      <c r="A17" s="85" t="s">
        <v>131</v>
      </c>
      <c r="B17" s="67"/>
      <c r="C17" s="67"/>
      <c r="D17" s="67"/>
      <c r="E17" s="67"/>
      <c r="F17" s="67"/>
      <c r="G17" s="67"/>
      <c r="H17" s="233"/>
      <c r="I17" s="42">
        <f t="shared" si="0"/>
        <v>0</v>
      </c>
    </row>
    <row r="18" spans="1:9" s="13" customFormat="1" ht="33" customHeight="1">
      <c r="A18" s="84" t="s">
        <v>133</v>
      </c>
      <c r="B18" s="46"/>
      <c r="C18" s="46"/>
      <c r="D18" s="46"/>
      <c r="E18" s="46"/>
      <c r="F18" s="46"/>
      <c r="G18" s="46"/>
      <c r="H18" s="234"/>
      <c r="I18" s="42">
        <f t="shared" si="0"/>
        <v>0</v>
      </c>
    </row>
    <row r="19" spans="1:9" s="22" customFormat="1" ht="33" customHeight="1" thickBot="1">
      <c r="A19" s="86" t="s">
        <v>357</v>
      </c>
      <c r="B19" s="87">
        <f>SUM(B13:B18)</f>
        <v>100000</v>
      </c>
      <c r="C19" s="87"/>
      <c r="D19" s="87"/>
      <c r="E19" s="87">
        <f>SUM(E13:E18)</f>
        <v>0</v>
      </c>
      <c r="F19" s="87">
        <f>SUM(F13:F18)</f>
        <v>0</v>
      </c>
      <c r="G19" s="87">
        <f>SUM(G13:G18)</f>
        <v>0</v>
      </c>
      <c r="H19" s="87">
        <f>SUM(H13:H18)</f>
        <v>0</v>
      </c>
      <c r="I19" s="88">
        <f>SUM(I13:I18)</f>
        <v>100000</v>
      </c>
    </row>
    <row r="20" ht="13.5" thickTop="1"/>
    <row r="24" s="90" customFormat="1" ht="12.75"/>
    <row r="25" s="91" customFormat="1" ht="12.75"/>
    <row r="27" s="91" customFormat="1" ht="12.75"/>
  </sheetData>
  <sheetProtection/>
  <printOptions/>
  <pageMargins left="0.31" right="0.5" top="0.29" bottom="0.41" header="0.5" footer="0.5"/>
  <pageSetup horizontalDpi="300" verticalDpi="300" orientation="landscape" scale="95" r:id="rId1"/>
</worksheet>
</file>

<file path=xl/worksheets/sheet5.xml><?xml version="1.0" encoding="utf-8"?>
<worksheet xmlns="http://schemas.openxmlformats.org/spreadsheetml/2006/main" xmlns:r="http://schemas.openxmlformats.org/officeDocument/2006/relationships">
  <dimension ref="A1:H41"/>
  <sheetViews>
    <sheetView zoomScalePageLayoutView="0" workbookViewId="0" topLeftCell="A31">
      <selection activeCell="C16" sqref="C16"/>
    </sheetView>
  </sheetViews>
  <sheetFormatPr defaultColWidth="9.140625" defaultRowHeight="12.75"/>
  <cols>
    <col min="1" max="1" width="4.00390625" style="13" customWidth="1"/>
    <col min="2" max="2" width="59.00390625" style="13" customWidth="1"/>
    <col min="3" max="3" width="16.7109375" style="13" customWidth="1"/>
    <col min="4" max="4" width="16.57421875" style="13" customWidth="1"/>
    <col min="5" max="5" width="8.28125" style="13" customWidth="1"/>
    <col min="6" max="6" width="17.57421875" style="13" customWidth="1"/>
    <col min="7" max="7" width="10.8515625" style="13" customWidth="1"/>
    <col min="8" max="8" width="11.421875" style="13" customWidth="1"/>
    <col min="9" max="9" width="9.140625" style="13" customWidth="1"/>
    <col min="10" max="10" width="10.28125" style="13" customWidth="1"/>
    <col min="11" max="11" width="11.28125" style="13" customWidth="1"/>
    <col min="12" max="16384" width="9.140625" style="13" customWidth="1"/>
  </cols>
  <sheetData>
    <row r="1" spans="1:5" s="2" customFormat="1" ht="15.75">
      <c r="A1" s="1" t="s">
        <v>394</v>
      </c>
      <c r="D1" s="3"/>
      <c r="E1" s="3"/>
    </row>
    <row r="2" spans="1:3" ht="16.5" customHeight="1">
      <c r="A2" s="7"/>
      <c r="B2" s="7"/>
      <c r="C2" s="7"/>
    </row>
    <row r="3" spans="1:3" s="22" customFormat="1" ht="16.5" customHeight="1">
      <c r="A3" s="2"/>
      <c r="B3" s="2" t="s">
        <v>135</v>
      </c>
      <c r="C3" s="2"/>
    </row>
    <row r="4" spans="1:3" s="22" customFormat="1" ht="16.5" customHeight="1">
      <c r="A4" s="2"/>
      <c r="B4" s="2" t="s">
        <v>359</v>
      </c>
      <c r="C4" s="2" t="s">
        <v>136</v>
      </c>
    </row>
    <row r="5" spans="1:4" ht="16.5" customHeight="1">
      <c r="A5" s="7"/>
      <c r="B5" s="7"/>
      <c r="C5" s="92" t="s">
        <v>148</v>
      </c>
      <c r="D5" s="93"/>
    </row>
    <row r="6" spans="3:4" ht="16.5" customHeight="1" thickBot="1">
      <c r="C6" s="93"/>
      <c r="D6" s="93"/>
    </row>
    <row r="7" spans="1:4" ht="19.5" customHeight="1" thickTop="1">
      <c r="A7" s="94"/>
      <c r="B7" s="10" t="s">
        <v>137</v>
      </c>
      <c r="C7" s="63" t="s">
        <v>354</v>
      </c>
      <c r="D7" s="64" t="s">
        <v>353</v>
      </c>
    </row>
    <row r="8" spans="1:4" ht="19.5" customHeight="1">
      <c r="A8" s="84"/>
      <c r="B8" s="20" t="s">
        <v>167</v>
      </c>
      <c r="C8" s="95">
        <v>0</v>
      </c>
      <c r="D8" s="96"/>
    </row>
    <row r="9" spans="1:4" ht="19.5" customHeight="1">
      <c r="A9" s="84"/>
      <c r="B9" s="20" t="s">
        <v>149</v>
      </c>
      <c r="C9" s="95"/>
      <c r="D9" s="96"/>
    </row>
    <row r="10" spans="1:6" s="69" customFormat="1" ht="19.5" customHeight="1">
      <c r="A10" s="83"/>
      <c r="B10" s="97" t="s">
        <v>150</v>
      </c>
      <c r="C10" s="98">
        <v>0</v>
      </c>
      <c r="D10" s="99">
        <v>0</v>
      </c>
      <c r="F10" s="254"/>
    </row>
    <row r="11" spans="1:4" ht="19.5" customHeight="1">
      <c r="A11" s="84"/>
      <c r="B11" s="100" t="s">
        <v>151</v>
      </c>
      <c r="C11" s="95"/>
      <c r="D11" s="96"/>
    </row>
    <row r="12" spans="1:4" ht="19.5" customHeight="1">
      <c r="A12" s="84"/>
      <c r="B12" s="100" t="s">
        <v>152</v>
      </c>
      <c r="C12" s="95"/>
      <c r="D12" s="96"/>
    </row>
    <row r="13" spans="1:6" ht="19.5" customHeight="1">
      <c r="A13" s="84"/>
      <c r="B13" s="100" t="s">
        <v>360</v>
      </c>
      <c r="C13" s="95">
        <f>-SUM(Aktivi!D28-Aktivi!E28)</f>
        <v>-2782799.27</v>
      </c>
      <c r="D13" s="96"/>
      <c r="F13" s="108"/>
    </row>
    <row r="14" spans="1:6" s="69" customFormat="1" ht="30" customHeight="1">
      <c r="A14" s="83"/>
      <c r="B14" s="66" t="s">
        <v>153</v>
      </c>
      <c r="C14" s="98">
        <f>-SUM(Aktivi!D18-Aktivi!E18)</f>
        <v>-490000</v>
      </c>
      <c r="D14" s="99">
        <v>0</v>
      </c>
      <c r="F14" s="254"/>
    </row>
    <row r="15" spans="1:6" ht="19.5" customHeight="1">
      <c r="A15" s="84"/>
      <c r="B15" s="20" t="s">
        <v>154</v>
      </c>
      <c r="C15" s="95">
        <f>SUM(Aktivi!D25-Aktivi!E25)</f>
        <v>0</v>
      </c>
      <c r="D15" s="96">
        <v>0</v>
      </c>
      <c r="F15" s="108"/>
    </row>
    <row r="16" spans="1:6" ht="19.5" customHeight="1">
      <c r="A16" s="84"/>
      <c r="B16" s="20" t="s">
        <v>155</v>
      </c>
      <c r="C16" s="95">
        <f>-SUM(Pasivi!E21-Pasivi!D21)</f>
        <v>659344</v>
      </c>
      <c r="D16" s="96"/>
      <c r="F16" s="108"/>
    </row>
    <row r="17" spans="1:4" ht="19.5" customHeight="1">
      <c r="A17" s="84"/>
      <c r="B17" s="20" t="s">
        <v>156</v>
      </c>
      <c r="C17" s="101"/>
      <c r="D17" s="96"/>
    </row>
    <row r="18" spans="1:4" ht="19.5" customHeight="1">
      <c r="A18" s="84"/>
      <c r="B18" s="20" t="s">
        <v>138</v>
      </c>
      <c r="C18" s="95"/>
      <c r="D18" s="96"/>
    </row>
    <row r="19" spans="1:4" ht="19.5" customHeight="1">
      <c r="A19" s="84"/>
      <c r="B19" s="20" t="s">
        <v>157</v>
      </c>
      <c r="C19" s="95">
        <v>0</v>
      </c>
      <c r="D19" s="96">
        <v>0</v>
      </c>
    </row>
    <row r="20" spans="1:6" s="105" customFormat="1" ht="19.5" customHeight="1">
      <c r="A20" s="102"/>
      <c r="B20" s="26" t="s">
        <v>158</v>
      </c>
      <c r="C20" s="103">
        <f>SUM(C8:C19)</f>
        <v>-2613455.27</v>
      </c>
      <c r="D20" s="104">
        <f>SUM(D7:D19)</f>
        <v>0</v>
      </c>
      <c r="F20" s="255"/>
    </row>
    <row r="21" spans="1:4" ht="19.5" customHeight="1">
      <c r="A21" s="84"/>
      <c r="B21" s="20"/>
      <c r="C21" s="95"/>
      <c r="D21" s="96"/>
    </row>
    <row r="22" spans="1:4" ht="19.5" customHeight="1">
      <c r="A22" s="84"/>
      <c r="B22" s="15" t="s">
        <v>139</v>
      </c>
      <c r="C22" s="95"/>
      <c r="D22" s="96"/>
    </row>
    <row r="23" spans="1:6" ht="19.5" customHeight="1">
      <c r="A23" s="84"/>
      <c r="B23" s="20" t="s">
        <v>159</v>
      </c>
      <c r="C23" s="95"/>
      <c r="D23" s="96"/>
      <c r="F23" s="108"/>
    </row>
    <row r="24" spans="1:6" ht="19.5" customHeight="1">
      <c r="A24" s="84"/>
      <c r="B24" s="20" t="s">
        <v>140</v>
      </c>
      <c r="C24" s="95">
        <f>-Aktivi!D42-C10</f>
        <v>0</v>
      </c>
      <c r="D24" s="96"/>
      <c r="F24" s="108"/>
    </row>
    <row r="25" spans="1:4" ht="19.5" customHeight="1">
      <c r="A25" s="84"/>
      <c r="B25" s="20" t="s">
        <v>160</v>
      </c>
      <c r="C25" s="95"/>
      <c r="D25" s="96"/>
    </row>
    <row r="26" spans="1:4" ht="19.5" customHeight="1">
      <c r="A26" s="84"/>
      <c r="B26" s="20" t="s">
        <v>141</v>
      </c>
      <c r="C26" s="95"/>
      <c r="D26" s="96"/>
    </row>
    <row r="27" spans="1:4" ht="19.5" customHeight="1">
      <c r="A27" s="84"/>
      <c r="B27" s="20" t="s">
        <v>142</v>
      </c>
      <c r="C27" s="95"/>
      <c r="D27" s="96"/>
    </row>
    <row r="28" spans="1:6" s="105" customFormat="1" ht="19.5" customHeight="1">
      <c r="A28" s="102"/>
      <c r="B28" s="26" t="s">
        <v>161</v>
      </c>
      <c r="C28" s="103">
        <f>SUM(C23:C27)</f>
        <v>0</v>
      </c>
      <c r="D28" s="104">
        <f>SUM(D24:D27)</f>
        <v>0</v>
      </c>
      <c r="F28" s="255"/>
    </row>
    <row r="29" spans="1:4" ht="19.5" customHeight="1">
      <c r="A29" s="84"/>
      <c r="B29" s="20"/>
      <c r="C29" s="95"/>
      <c r="D29" s="96"/>
    </row>
    <row r="30" spans="1:4" ht="19.5" customHeight="1">
      <c r="A30" s="84"/>
      <c r="B30" s="15" t="s">
        <v>162</v>
      </c>
      <c r="C30" s="95"/>
      <c r="D30" s="96"/>
    </row>
    <row r="31" spans="1:6" ht="19.5" customHeight="1">
      <c r="A31" s="84"/>
      <c r="B31" s="20" t="s">
        <v>143</v>
      </c>
      <c r="C31" s="95">
        <f>Pasivi!D40-Pasivi!E40</f>
        <v>100000</v>
      </c>
      <c r="D31" s="96"/>
      <c r="F31" s="108"/>
    </row>
    <row r="32" spans="1:6" ht="19.5" customHeight="1">
      <c r="A32" s="84"/>
      <c r="B32" s="20" t="s">
        <v>163</v>
      </c>
      <c r="C32" s="95">
        <f>Pasivi!D27</f>
        <v>2613563</v>
      </c>
      <c r="D32" s="96"/>
      <c r="F32" s="108"/>
    </row>
    <row r="33" spans="1:4" ht="19.5" customHeight="1">
      <c r="A33" s="84"/>
      <c r="B33" s="20" t="s">
        <v>144</v>
      </c>
      <c r="C33" s="95">
        <v>0</v>
      </c>
      <c r="D33" s="96"/>
    </row>
    <row r="34" spans="1:6" ht="19.5" customHeight="1">
      <c r="A34" s="84"/>
      <c r="B34" s="20" t="s">
        <v>361</v>
      </c>
      <c r="C34" s="95">
        <v>-100000</v>
      </c>
      <c r="D34" s="96"/>
      <c r="F34" s="108"/>
    </row>
    <row r="35" spans="1:4" ht="19.5" customHeight="1">
      <c r="A35" s="84"/>
      <c r="B35" s="20" t="s">
        <v>164</v>
      </c>
      <c r="C35" s="95"/>
      <c r="D35" s="96"/>
    </row>
    <row r="36" spans="1:6" ht="19.5" customHeight="1">
      <c r="A36" s="84"/>
      <c r="B36" s="26" t="s">
        <v>165</v>
      </c>
      <c r="C36" s="103">
        <f>SUM(C31:C35)</f>
        <v>2613563</v>
      </c>
      <c r="D36" s="104">
        <f>SUM(D31:D35)</f>
        <v>0</v>
      </c>
      <c r="F36" s="108"/>
    </row>
    <row r="37" spans="1:8" ht="19.5" customHeight="1">
      <c r="A37" s="84"/>
      <c r="B37" s="20"/>
      <c r="C37" s="106">
        <f>SUM(C36+C28+C20)</f>
        <v>107.72999999998137</v>
      </c>
      <c r="D37" s="107"/>
      <c r="F37" s="108"/>
      <c r="H37" s="108"/>
    </row>
    <row r="38" spans="1:6" ht="19.5" customHeight="1">
      <c r="A38" s="84"/>
      <c r="B38" s="15" t="s">
        <v>145</v>
      </c>
      <c r="C38" s="17">
        <f>SUM(C40-C39)</f>
        <v>107.73000000000002</v>
      </c>
      <c r="D38" s="18">
        <f>SUM(D20,D28,D36)</f>
        <v>0</v>
      </c>
      <c r="F38" s="108"/>
    </row>
    <row r="39" spans="1:6" ht="19.5" customHeight="1">
      <c r="A39" s="84"/>
      <c r="B39" s="15" t="s">
        <v>146</v>
      </c>
      <c r="C39" s="17">
        <v>0</v>
      </c>
      <c r="D39" s="18"/>
      <c r="F39" s="108"/>
    </row>
    <row r="40" spans="1:6" ht="19.5" customHeight="1" thickBot="1">
      <c r="A40" s="109"/>
      <c r="B40" s="30" t="s">
        <v>147</v>
      </c>
      <c r="C40" s="110">
        <f>SUM(Aktivi!D8)</f>
        <v>107.73000000000002</v>
      </c>
      <c r="D40" s="110"/>
      <c r="F40" s="108"/>
    </row>
    <row r="41" ht="15" thickTop="1">
      <c r="C41" s="108"/>
    </row>
  </sheetData>
  <sheetProtection/>
  <printOptions/>
  <pageMargins left="0.5" right="0.41" top="0.39" bottom="0.5" header="0.5" footer="0.5"/>
  <pageSetup horizontalDpi="300" verticalDpi="300" orientation="portrait" scale="95" r:id="rId1"/>
</worksheet>
</file>

<file path=xl/worksheets/sheet6.xml><?xml version="1.0" encoding="utf-8"?>
<worksheet xmlns="http://schemas.openxmlformats.org/spreadsheetml/2006/main" xmlns:r="http://schemas.openxmlformats.org/officeDocument/2006/relationships">
  <dimension ref="B2:E29"/>
  <sheetViews>
    <sheetView zoomScalePageLayoutView="0" workbookViewId="0" topLeftCell="A7">
      <selection activeCell="B3" sqref="B3:E29"/>
    </sheetView>
  </sheetViews>
  <sheetFormatPr defaultColWidth="4.7109375" defaultRowHeight="12.75"/>
  <cols>
    <col min="1" max="1" width="7.7109375" style="0" customWidth="1"/>
    <col min="2" max="2" width="0.13671875" style="0" customWidth="1"/>
    <col min="3" max="3" width="7.421875" style="0" customWidth="1"/>
    <col min="4" max="4" width="78.28125" style="0" customWidth="1"/>
    <col min="5" max="5" width="19.00390625" style="0" customWidth="1"/>
    <col min="6" max="6" width="1.57421875" style="0" customWidth="1"/>
  </cols>
  <sheetData>
    <row r="2" spans="2:5" ht="2.25" customHeight="1">
      <c r="B2" s="113"/>
      <c r="C2" s="114"/>
      <c r="D2" s="114"/>
      <c r="E2" s="115"/>
    </row>
    <row r="3" spans="2:5" s="119" customFormat="1" ht="27" customHeight="1">
      <c r="B3" s="378" t="s">
        <v>168</v>
      </c>
      <c r="C3" s="379"/>
      <c r="D3" s="379"/>
      <c r="E3" s="380"/>
    </row>
    <row r="4" spans="2:5" s="124" customFormat="1" ht="12.75">
      <c r="B4" s="120"/>
      <c r="C4" s="121" t="s">
        <v>169</v>
      </c>
      <c r="D4" s="122"/>
      <c r="E4" s="123"/>
    </row>
    <row r="5" spans="2:5" s="124" customFormat="1" ht="11.25">
      <c r="B5" s="120"/>
      <c r="C5" s="125"/>
      <c r="D5" s="126" t="s">
        <v>170</v>
      </c>
      <c r="E5" s="123"/>
    </row>
    <row r="6" spans="2:5" s="124" customFormat="1" ht="11.25">
      <c r="B6" s="120"/>
      <c r="C6" s="125"/>
      <c r="D6" s="126" t="s">
        <v>176</v>
      </c>
      <c r="E6" s="123"/>
    </row>
    <row r="7" spans="2:5" s="124" customFormat="1" ht="11.25">
      <c r="B7" s="120"/>
      <c r="C7" s="125" t="s">
        <v>177</v>
      </c>
      <c r="D7" s="127"/>
      <c r="E7" s="123"/>
    </row>
    <row r="8" spans="2:5" s="124" customFormat="1" ht="11.25">
      <c r="B8" s="120"/>
      <c r="C8" s="125"/>
      <c r="D8" s="126" t="s">
        <v>171</v>
      </c>
      <c r="E8" s="123"/>
    </row>
    <row r="9" spans="2:5" s="124" customFormat="1" ht="11.25">
      <c r="B9" s="120"/>
      <c r="C9" s="128"/>
      <c r="D9" s="126" t="s">
        <v>172</v>
      </c>
      <c r="E9" s="123"/>
    </row>
    <row r="10" spans="2:5" s="124" customFormat="1" ht="11.25">
      <c r="B10" s="120"/>
      <c r="C10" s="129"/>
      <c r="D10" s="130" t="s">
        <v>173</v>
      </c>
      <c r="E10" s="123"/>
    </row>
    <row r="11" spans="2:5" ht="5.25" customHeight="1">
      <c r="B11" s="131"/>
      <c r="C11" s="132"/>
      <c r="D11" s="132"/>
      <c r="E11" s="133"/>
    </row>
    <row r="12" spans="2:5" ht="15.75">
      <c r="B12" s="131"/>
      <c r="C12" s="134"/>
      <c r="D12" s="135" t="s">
        <v>174</v>
      </c>
      <c r="E12" s="133"/>
    </row>
    <row r="13" spans="2:5" ht="6" customHeight="1">
      <c r="B13" s="131"/>
      <c r="C13" s="136"/>
      <c r="E13" s="133"/>
    </row>
    <row r="14" spans="2:5" ht="12.75">
      <c r="B14" s="131"/>
      <c r="C14" s="137">
        <v>1</v>
      </c>
      <c r="D14" s="138" t="s">
        <v>175</v>
      </c>
      <c r="E14" s="133"/>
    </row>
    <row r="15" spans="2:5" ht="12.75">
      <c r="B15" s="131"/>
      <c r="C15" s="137">
        <v>2</v>
      </c>
      <c r="D15" s="139" t="s">
        <v>179</v>
      </c>
      <c r="E15" s="133"/>
    </row>
    <row r="16" spans="2:5" ht="12.75">
      <c r="B16" s="131"/>
      <c r="C16" s="140">
        <v>3</v>
      </c>
      <c r="D16" s="139" t="s">
        <v>178</v>
      </c>
      <c r="E16" s="133"/>
    </row>
    <row r="17" spans="2:5" ht="12.75" customHeight="1">
      <c r="B17" s="131"/>
      <c r="C17" s="140"/>
      <c r="D17" s="381" t="s">
        <v>397</v>
      </c>
      <c r="E17" s="133"/>
    </row>
    <row r="18" spans="2:5" ht="1.5" customHeight="1">
      <c r="B18" s="131"/>
      <c r="C18" s="140"/>
      <c r="D18" s="382"/>
      <c r="E18" s="133"/>
    </row>
    <row r="19" spans="2:5" ht="12.75">
      <c r="B19" s="131"/>
      <c r="C19" s="140"/>
      <c r="D19" s="381" t="s">
        <v>335</v>
      </c>
      <c r="E19" s="133"/>
    </row>
    <row r="20" spans="2:5" ht="12.75">
      <c r="B20" s="131"/>
      <c r="C20" s="140"/>
      <c r="D20" s="382"/>
      <c r="E20" s="133"/>
    </row>
    <row r="21" spans="2:5" ht="171" customHeight="1">
      <c r="B21" s="131"/>
      <c r="C21" s="140"/>
      <c r="D21" s="235" t="s">
        <v>399</v>
      </c>
      <c r="E21" s="133"/>
    </row>
    <row r="22" spans="2:5" ht="25.5">
      <c r="B22" s="131"/>
      <c r="C22" s="140"/>
      <c r="D22" s="150" t="s">
        <v>180</v>
      </c>
      <c r="E22" s="133"/>
    </row>
    <row r="23" spans="2:5" ht="177" customHeight="1">
      <c r="B23" s="131"/>
      <c r="C23" s="140"/>
      <c r="D23" s="235" t="s">
        <v>398</v>
      </c>
      <c r="E23" s="133"/>
    </row>
    <row r="24" spans="2:5" ht="154.5" customHeight="1">
      <c r="B24" s="131"/>
      <c r="C24" s="151"/>
      <c r="D24" s="235" t="s">
        <v>336</v>
      </c>
      <c r="E24" s="133"/>
    </row>
    <row r="25" spans="2:5" s="139" customFormat="1" ht="5.25" customHeight="1">
      <c r="B25" s="141"/>
      <c r="C25" s="140"/>
      <c r="D25" s="140"/>
      <c r="E25" s="142"/>
    </row>
    <row r="26" spans="2:5" ht="2.25" customHeight="1" hidden="1">
      <c r="B26" s="131"/>
      <c r="C26" s="139"/>
      <c r="D26" s="139"/>
      <c r="E26" s="133"/>
    </row>
    <row r="27" spans="2:5" ht="12.75" hidden="1">
      <c r="B27" s="131"/>
      <c r="C27" s="139"/>
      <c r="D27" s="139"/>
      <c r="E27" s="133"/>
    </row>
    <row r="28" spans="2:5" ht="15.75" customHeight="1">
      <c r="B28" s="131"/>
      <c r="C28" s="139"/>
      <c r="D28" s="139"/>
      <c r="E28" s="146">
        <v>1</v>
      </c>
    </row>
    <row r="29" spans="2:5" ht="20.25" customHeight="1">
      <c r="B29" s="147"/>
      <c r="C29" s="148"/>
      <c r="D29" s="148"/>
      <c r="E29" s="149"/>
    </row>
  </sheetData>
  <sheetProtection/>
  <mergeCells count="3">
    <mergeCell ref="B3:E3"/>
    <mergeCell ref="D17:D18"/>
    <mergeCell ref="D19:D20"/>
  </mergeCells>
  <printOptions/>
  <pageMargins left="0.2362204724409449" right="0.2362204724409449" top="0.15748031496062992" bottom="0.5118110236220472" header="0.1968503937007874" footer="0.5118110236220472"/>
  <pageSetup horizontalDpi="300" verticalDpi="300" orientation="portrait" scale="98" r:id="rId1"/>
</worksheet>
</file>

<file path=xl/worksheets/sheet7.xml><?xml version="1.0" encoding="utf-8"?>
<worksheet xmlns="http://schemas.openxmlformats.org/spreadsheetml/2006/main" xmlns:r="http://schemas.openxmlformats.org/officeDocument/2006/relationships">
  <dimension ref="A2:P275"/>
  <sheetViews>
    <sheetView zoomScalePageLayoutView="0" workbookViewId="0" topLeftCell="J122">
      <selection activeCell="Q104" sqref="Q1:Z16384"/>
    </sheetView>
  </sheetViews>
  <sheetFormatPr defaultColWidth="9.140625" defaultRowHeight="12.75"/>
  <cols>
    <col min="1" max="1" width="4.00390625" style="0" customWidth="1"/>
    <col min="2" max="2" width="3.7109375" style="0" customWidth="1"/>
    <col min="3" max="3" width="3.421875" style="61" customWidth="1"/>
    <col min="4" max="4" width="2.00390625" style="0" customWidth="1"/>
    <col min="5" max="5" width="3.421875" style="0" customWidth="1"/>
    <col min="6" max="6" width="13.7109375" style="0" customWidth="1"/>
    <col min="7" max="7" width="8.7109375" style="0" customWidth="1"/>
    <col min="8" max="8" width="7.7109375" style="0" customWidth="1"/>
    <col min="9" max="9" width="8.7109375" style="0" customWidth="1"/>
    <col min="10" max="10" width="20.421875" style="0" customWidth="1"/>
    <col min="11" max="11" width="9.7109375" style="0" customWidth="1"/>
    <col min="12" max="12" width="13.8515625" style="0" customWidth="1"/>
    <col min="13" max="13" width="12.140625" style="0" customWidth="1"/>
    <col min="14" max="14" width="5.140625" style="0" customWidth="1"/>
    <col min="15" max="15" width="2.140625" style="0" customWidth="1"/>
    <col min="16" max="16" width="12.28125" style="0" bestFit="1" customWidth="1"/>
  </cols>
  <sheetData>
    <row r="2" spans="2:14" ht="12.75">
      <c r="B2" s="113"/>
      <c r="C2" s="152"/>
      <c r="D2" s="114"/>
      <c r="E2" s="272" t="s">
        <v>375</v>
      </c>
      <c r="F2" s="271"/>
      <c r="G2" s="271"/>
      <c r="H2" s="271"/>
      <c r="I2" s="271"/>
      <c r="J2" s="271"/>
      <c r="K2" s="271"/>
      <c r="L2" s="271"/>
      <c r="M2" s="271"/>
      <c r="N2" s="115"/>
    </row>
    <row r="3" spans="2:14" ht="12.75">
      <c r="B3" s="131"/>
      <c r="C3" s="153"/>
      <c r="D3" s="132"/>
      <c r="E3" s="236" t="s">
        <v>378</v>
      </c>
      <c r="F3" s="236"/>
      <c r="G3" s="236"/>
      <c r="H3" s="236"/>
      <c r="I3" s="236"/>
      <c r="J3" s="236"/>
      <c r="K3" s="236"/>
      <c r="L3" s="236"/>
      <c r="M3" s="236"/>
      <c r="N3" s="133"/>
    </row>
    <row r="4" spans="2:14" ht="12.75">
      <c r="B4" s="131"/>
      <c r="C4" s="153"/>
      <c r="D4" s="132"/>
      <c r="E4" s="236" t="s">
        <v>377</v>
      </c>
      <c r="F4" s="236"/>
      <c r="G4" s="236"/>
      <c r="H4" s="236"/>
      <c r="I4" s="236"/>
      <c r="J4" s="236"/>
      <c r="K4" s="236"/>
      <c r="L4" s="236"/>
      <c r="M4" s="236"/>
      <c r="N4" s="133"/>
    </row>
    <row r="5" spans="2:14" ht="12.75">
      <c r="B5" s="131"/>
      <c r="C5" s="153"/>
      <c r="D5" s="132"/>
      <c r="E5" s="236" t="s">
        <v>379</v>
      </c>
      <c r="F5" s="236"/>
      <c r="G5" s="236"/>
      <c r="H5" s="236"/>
      <c r="I5" s="236"/>
      <c r="J5" s="236"/>
      <c r="K5" s="236"/>
      <c r="L5" s="236"/>
      <c r="M5" s="236"/>
      <c r="N5" s="133"/>
    </row>
    <row r="6" spans="2:14" ht="12.75">
      <c r="B6" s="131"/>
      <c r="C6" s="153"/>
      <c r="D6" s="132"/>
      <c r="E6" s="236" t="s">
        <v>385</v>
      </c>
      <c r="F6" s="236"/>
      <c r="G6" s="236"/>
      <c r="H6" s="236"/>
      <c r="I6" s="236"/>
      <c r="J6" s="236"/>
      <c r="K6" s="236"/>
      <c r="L6" s="236"/>
      <c r="M6" s="236"/>
      <c r="N6" s="133"/>
    </row>
    <row r="7" spans="2:14" ht="12.75">
      <c r="B7" s="131"/>
      <c r="C7" s="153"/>
      <c r="D7" s="132"/>
      <c r="E7" s="236" t="s">
        <v>389</v>
      </c>
      <c r="F7" s="236"/>
      <c r="G7" s="236"/>
      <c r="H7" s="236"/>
      <c r="I7" s="236"/>
      <c r="J7" s="236"/>
      <c r="K7" s="236"/>
      <c r="L7" s="236"/>
      <c r="M7" s="236"/>
      <c r="N7" s="133"/>
    </row>
    <row r="8" spans="2:14" ht="12.75">
      <c r="B8" s="131"/>
      <c r="C8" s="153"/>
      <c r="D8" s="132"/>
      <c r="E8" s="236" t="s">
        <v>380</v>
      </c>
      <c r="F8" s="236"/>
      <c r="G8" s="236"/>
      <c r="H8" s="236"/>
      <c r="I8" s="236"/>
      <c r="J8" s="236"/>
      <c r="K8" s="236"/>
      <c r="L8" s="236"/>
      <c r="M8" s="236"/>
      <c r="N8" s="133"/>
    </row>
    <row r="9" spans="2:14" ht="12.75">
      <c r="B9" s="131"/>
      <c r="C9" s="153"/>
      <c r="D9" s="132"/>
      <c r="E9" s="236" t="s">
        <v>386</v>
      </c>
      <c r="F9" s="236"/>
      <c r="G9" s="236"/>
      <c r="H9" s="236"/>
      <c r="I9" s="236"/>
      <c r="J9" s="236"/>
      <c r="K9" s="236"/>
      <c r="L9" s="236"/>
      <c r="M9" s="236"/>
      <c r="N9" s="133"/>
    </row>
    <row r="10" spans="2:14" ht="12.75">
      <c r="B10" s="131"/>
      <c r="C10" s="153"/>
      <c r="D10" s="132"/>
      <c r="E10" s="236" t="s">
        <v>381</v>
      </c>
      <c r="F10" s="236"/>
      <c r="G10" s="236"/>
      <c r="H10" s="236"/>
      <c r="I10" s="236"/>
      <c r="J10" s="236"/>
      <c r="K10" s="236"/>
      <c r="L10" s="236"/>
      <c r="M10" s="236"/>
      <c r="N10" s="133"/>
    </row>
    <row r="11" spans="2:14" ht="12.75">
      <c r="B11" s="131"/>
      <c r="C11" s="153"/>
      <c r="D11" s="132"/>
      <c r="E11" s="236" t="s">
        <v>382</v>
      </c>
      <c r="F11" s="236"/>
      <c r="G11" s="236"/>
      <c r="H11" s="236"/>
      <c r="I11" s="236"/>
      <c r="J11" s="236"/>
      <c r="K11" s="236"/>
      <c r="L11" s="236"/>
      <c r="M11" s="236"/>
      <c r="N11" s="133"/>
    </row>
    <row r="12" spans="2:14" ht="12.75">
      <c r="B12" s="131"/>
      <c r="C12" s="153"/>
      <c r="D12" s="132"/>
      <c r="E12" s="236" t="s">
        <v>383</v>
      </c>
      <c r="F12" s="236"/>
      <c r="G12" s="236"/>
      <c r="H12" s="236"/>
      <c r="I12" s="236"/>
      <c r="J12" s="236"/>
      <c r="K12" s="236"/>
      <c r="L12" s="236"/>
      <c r="M12" s="236"/>
      <c r="N12" s="133"/>
    </row>
    <row r="13" spans="2:14" ht="12.75">
      <c r="B13" s="131"/>
      <c r="C13" s="153"/>
      <c r="D13" s="132"/>
      <c r="E13" s="236" t="s">
        <v>384</v>
      </c>
      <c r="F13" s="236"/>
      <c r="G13" s="236"/>
      <c r="H13" s="236"/>
      <c r="I13" s="236"/>
      <c r="J13" s="236"/>
      <c r="K13" s="236"/>
      <c r="L13" s="236"/>
      <c r="M13" s="236"/>
      <c r="N13" s="133"/>
    </row>
    <row r="14" spans="2:14" ht="12.75">
      <c r="B14" s="131"/>
      <c r="C14" s="153"/>
      <c r="D14" s="132"/>
      <c r="E14" s="236" t="s">
        <v>376</v>
      </c>
      <c r="F14" s="236"/>
      <c r="G14" s="236"/>
      <c r="H14" s="236"/>
      <c r="I14" s="236"/>
      <c r="J14" s="236"/>
      <c r="K14" s="236"/>
      <c r="L14" s="236"/>
      <c r="M14" s="236"/>
      <c r="N14" s="133"/>
    </row>
    <row r="15" spans="2:14" ht="12.75">
      <c r="B15" s="131"/>
      <c r="C15" s="153" t="s">
        <v>181</v>
      </c>
      <c r="D15" s="132"/>
      <c r="E15" s="132"/>
      <c r="F15" s="132"/>
      <c r="G15" s="132"/>
      <c r="H15" s="132"/>
      <c r="I15" s="132"/>
      <c r="J15" s="132"/>
      <c r="K15" s="132"/>
      <c r="L15" s="132"/>
      <c r="M15" s="132"/>
      <c r="N15" s="133"/>
    </row>
    <row r="16" spans="2:14" s="119" customFormat="1" ht="33" customHeight="1">
      <c r="B16" s="378" t="s">
        <v>168</v>
      </c>
      <c r="C16" s="379"/>
      <c r="D16" s="379"/>
      <c r="E16" s="379"/>
      <c r="F16" s="379"/>
      <c r="G16" s="379"/>
      <c r="H16" s="379"/>
      <c r="I16" s="379"/>
      <c r="J16" s="379"/>
      <c r="K16" s="379"/>
      <c r="L16" s="379"/>
      <c r="M16" s="379"/>
      <c r="N16" s="380"/>
    </row>
    <row r="17" spans="2:14" s="119" customFormat="1" ht="12.75" customHeight="1">
      <c r="B17" s="116"/>
      <c r="C17" s="117"/>
      <c r="D17" s="117"/>
      <c r="E17" s="117"/>
      <c r="F17" s="117"/>
      <c r="G17" s="117"/>
      <c r="H17" s="117"/>
      <c r="I17" s="117"/>
      <c r="J17" s="117"/>
      <c r="K17" s="117"/>
      <c r="L17" s="117"/>
      <c r="M17" s="117"/>
      <c r="N17" s="118"/>
    </row>
    <row r="18" spans="2:14" ht="15.75">
      <c r="B18" s="131"/>
      <c r="C18" s="153"/>
      <c r="D18" s="413"/>
      <c r="E18" s="413"/>
      <c r="F18" s="154" t="s">
        <v>183</v>
      </c>
      <c r="G18" s="132"/>
      <c r="H18" s="132"/>
      <c r="I18" s="132"/>
      <c r="J18" s="132"/>
      <c r="K18" s="155"/>
      <c r="L18" s="155"/>
      <c r="M18" s="132"/>
      <c r="N18" s="133"/>
    </row>
    <row r="19" spans="2:14" ht="12.75">
      <c r="B19" s="131"/>
      <c r="C19" s="153"/>
      <c r="D19" s="132"/>
      <c r="E19" s="132"/>
      <c r="F19" s="132"/>
      <c r="G19" s="132"/>
      <c r="H19" s="132"/>
      <c r="I19" s="132"/>
      <c r="J19" s="132"/>
      <c r="K19" s="155"/>
      <c r="L19" s="155"/>
      <c r="M19" s="132"/>
      <c r="N19" s="133"/>
    </row>
    <row r="20" spans="2:14" ht="12.75">
      <c r="B20" s="195" t="s">
        <v>259</v>
      </c>
      <c r="C20" s="156" t="s">
        <v>184</v>
      </c>
      <c r="D20" s="132"/>
      <c r="F20" s="157" t="s">
        <v>185</v>
      </c>
      <c r="G20" s="157"/>
      <c r="H20" s="158"/>
      <c r="I20" s="132"/>
      <c r="J20" s="132"/>
      <c r="K20" s="132"/>
      <c r="L20" s="132"/>
      <c r="M20" s="132"/>
      <c r="N20" s="133"/>
    </row>
    <row r="21" spans="2:14" ht="12.75">
      <c r="B21" s="131"/>
      <c r="C21" s="153"/>
      <c r="D21" s="132"/>
      <c r="E21" s="156"/>
      <c r="F21" s="157"/>
      <c r="G21" s="157"/>
      <c r="H21" s="158"/>
      <c r="I21" s="132"/>
      <c r="J21" s="132"/>
      <c r="K21" s="132"/>
      <c r="L21" s="132"/>
      <c r="M21" s="132"/>
      <c r="N21" s="133"/>
    </row>
    <row r="22" spans="2:14" ht="12.75">
      <c r="B22" s="141"/>
      <c r="C22" s="159"/>
      <c r="D22" s="160">
        <v>1</v>
      </c>
      <c r="F22" s="161" t="s">
        <v>186</v>
      </c>
      <c r="G22" s="162"/>
      <c r="H22" s="132"/>
      <c r="I22" s="132"/>
      <c r="J22" s="132"/>
      <c r="K22" s="238" t="s">
        <v>204</v>
      </c>
      <c r="L22" s="282">
        <f>M28</f>
        <v>107.72620000000006</v>
      </c>
      <c r="M22" s="132"/>
      <c r="N22" s="133"/>
    </row>
    <row r="23" spans="2:14" ht="12.75">
      <c r="B23" s="131"/>
      <c r="C23" s="153"/>
      <c r="D23" s="132"/>
      <c r="E23" s="132"/>
      <c r="F23" s="153" t="s">
        <v>187</v>
      </c>
      <c r="G23" s="155"/>
      <c r="H23" s="155"/>
      <c r="I23" s="155"/>
      <c r="J23" s="155"/>
      <c r="K23" s="155"/>
      <c r="L23" s="155"/>
      <c r="M23" s="132"/>
      <c r="N23" s="133"/>
    </row>
    <row r="24" spans="2:14" ht="12.75">
      <c r="B24" s="131"/>
      <c r="C24" s="153"/>
      <c r="D24" s="132"/>
      <c r="E24" s="414" t="s">
        <v>92</v>
      </c>
      <c r="F24" s="414" t="s">
        <v>188</v>
      </c>
      <c r="G24" s="414"/>
      <c r="H24" s="414" t="s">
        <v>189</v>
      </c>
      <c r="I24" s="414" t="s">
        <v>190</v>
      </c>
      <c r="J24" s="414"/>
      <c r="K24" s="163" t="s">
        <v>191</v>
      </c>
      <c r="L24" s="163" t="s">
        <v>192</v>
      </c>
      <c r="M24" s="163" t="s">
        <v>191</v>
      </c>
      <c r="N24" s="133"/>
    </row>
    <row r="25" spans="2:14" ht="12.75">
      <c r="B25" s="131"/>
      <c r="C25" s="153"/>
      <c r="D25" s="132"/>
      <c r="E25" s="414"/>
      <c r="F25" s="414"/>
      <c r="G25" s="414"/>
      <c r="H25" s="414"/>
      <c r="I25" s="414"/>
      <c r="J25" s="414"/>
      <c r="K25" s="164" t="s">
        <v>193</v>
      </c>
      <c r="L25" s="164" t="s">
        <v>194</v>
      </c>
      <c r="M25" s="164" t="s">
        <v>195</v>
      </c>
      <c r="N25" s="133"/>
    </row>
    <row r="26" spans="2:14" ht="12.75">
      <c r="B26" s="131"/>
      <c r="C26" s="153"/>
      <c r="D26" s="132"/>
      <c r="E26" s="216"/>
      <c r="F26" s="385" t="s">
        <v>337</v>
      </c>
      <c r="G26" s="386"/>
      <c r="H26" s="278" t="s">
        <v>250</v>
      </c>
      <c r="I26" s="387">
        <v>20358335302</v>
      </c>
      <c r="J26" s="388"/>
      <c r="K26" s="278"/>
      <c r="L26" s="278"/>
      <c r="M26" s="277">
        <v>-1010.76</v>
      </c>
      <c r="N26" s="133"/>
    </row>
    <row r="27" spans="2:14" ht="12.75">
      <c r="B27" s="131"/>
      <c r="C27" s="153"/>
      <c r="D27" s="132"/>
      <c r="E27" s="219"/>
      <c r="F27" s="385" t="s">
        <v>337</v>
      </c>
      <c r="G27" s="386"/>
      <c r="H27" s="278" t="s">
        <v>251</v>
      </c>
      <c r="I27" s="387">
        <v>20358335301</v>
      </c>
      <c r="J27" s="388"/>
      <c r="K27" s="279">
        <v>8.06</v>
      </c>
      <c r="L27" s="278">
        <v>138.77</v>
      </c>
      <c r="M27" s="277">
        <f>K27*L27</f>
        <v>1118.4862</v>
      </c>
      <c r="N27" s="133"/>
    </row>
    <row r="28" spans="2:14" s="119" customFormat="1" ht="21" customHeight="1">
      <c r="B28" s="165"/>
      <c r="C28" s="166"/>
      <c r="D28" s="167"/>
      <c r="E28" s="280"/>
      <c r="F28" s="394" t="s">
        <v>129</v>
      </c>
      <c r="G28" s="395"/>
      <c r="H28" s="395"/>
      <c r="I28" s="395"/>
      <c r="J28" s="395"/>
      <c r="K28" s="395"/>
      <c r="L28" s="396"/>
      <c r="M28" s="281">
        <f>SUM(M26:M27)</f>
        <v>107.72620000000006</v>
      </c>
      <c r="N28" s="168"/>
    </row>
    <row r="29" spans="2:14" ht="12.75">
      <c r="B29" s="131"/>
      <c r="C29" s="153"/>
      <c r="D29" s="132"/>
      <c r="E29" s="169"/>
      <c r="F29" s="159" t="s">
        <v>196</v>
      </c>
      <c r="G29" s="169"/>
      <c r="H29" s="169"/>
      <c r="I29" s="169"/>
      <c r="J29" s="169"/>
      <c r="K29" s="169"/>
      <c r="L29" s="169"/>
      <c r="M29" s="132"/>
      <c r="N29" s="133"/>
    </row>
    <row r="30" spans="2:14" ht="12.75">
      <c r="B30" s="131"/>
      <c r="C30" s="153"/>
      <c r="D30" s="132"/>
      <c r="E30" s="414" t="s">
        <v>92</v>
      </c>
      <c r="F30" s="397" t="s">
        <v>197</v>
      </c>
      <c r="G30" s="398"/>
      <c r="H30" s="398"/>
      <c r="I30" s="398"/>
      <c r="J30" s="399"/>
      <c r="K30" s="163" t="s">
        <v>191</v>
      </c>
      <c r="L30" s="163" t="s">
        <v>192</v>
      </c>
      <c r="M30" s="163" t="s">
        <v>191</v>
      </c>
      <c r="N30" s="133"/>
    </row>
    <row r="31" spans="2:14" ht="12.75">
      <c r="B31" s="131"/>
      <c r="C31" s="153"/>
      <c r="D31" s="132"/>
      <c r="E31" s="414"/>
      <c r="F31" s="400"/>
      <c r="G31" s="401"/>
      <c r="H31" s="401"/>
      <c r="I31" s="401"/>
      <c r="J31" s="402"/>
      <c r="K31" s="164" t="s">
        <v>193</v>
      </c>
      <c r="L31" s="164" t="s">
        <v>194</v>
      </c>
      <c r="M31" s="164" t="s">
        <v>195</v>
      </c>
      <c r="N31" s="133"/>
    </row>
    <row r="32" spans="2:14" ht="12.75">
      <c r="B32" s="131"/>
      <c r="C32" s="153"/>
      <c r="D32" s="132"/>
      <c r="E32" s="216"/>
      <c r="F32" s="391" t="s">
        <v>198</v>
      </c>
      <c r="G32" s="392"/>
      <c r="H32" s="392"/>
      <c r="I32" s="392"/>
      <c r="J32" s="393"/>
      <c r="K32" s="217"/>
      <c r="L32" s="217"/>
      <c r="M32" s="218">
        <v>0</v>
      </c>
      <c r="N32" s="133"/>
    </row>
    <row r="33" spans="2:14" ht="12.75">
      <c r="B33" s="131"/>
      <c r="C33" s="153"/>
      <c r="D33" s="132"/>
      <c r="E33" s="220"/>
      <c r="F33" s="403" t="s">
        <v>199</v>
      </c>
      <c r="G33" s="404"/>
      <c r="H33" s="404"/>
      <c r="I33" s="404"/>
      <c r="J33" s="405"/>
      <c r="K33" s="220"/>
      <c r="L33" s="220"/>
      <c r="M33" s="220">
        <v>0</v>
      </c>
      <c r="N33" s="133"/>
    </row>
    <row r="34" spans="2:14" ht="12.75">
      <c r="B34" s="131"/>
      <c r="C34" s="153"/>
      <c r="D34" s="132"/>
      <c r="E34" s="220"/>
      <c r="F34" s="403" t="s">
        <v>200</v>
      </c>
      <c r="G34" s="404"/>
      <c r="H34" s="404"/>
      <c r="I34" s="404"/>
      <c r="J34" s="405"/>
      <c r="K34" s="220"/>
      <c r="L34" s="220"/>
      <c r="M34" s="220">
        <v>0</v>
      </c>
      <c r="N34" s="133"/>
    </row>
    <row r="35" spans="2:14" ht="12.75">
      <c r="B35" s="131"/>
      <c r="C35" s="153"/>
      <c r="D35" s="132"/>
      <c r="E35" s="221"/>
      <c r="F35" s="415"/>
      <c r="G35" s="416"/>
      <c r="H35" s="416"/>
      <c r="I35" s="416"/>
      <c r="J35" s="417"/>
      <c r="K35" s="221"/>
      <c r="L35" s="221"/>
      <c r="M35" s="221"/>
      <c r="N35" s="133"/>
    </row>
    <row r="36" spans="2:14" ht="18" customHeight="1">
      <c r="B36" s="131"/>
      <c r="C36" s="153"/>
      <c r="D36" s="132"/>
      <c r="E36" s="280"/>
      <c r="F36" s="394" t="s">
        <v>129</v>
      </c>
      <c r="G36" s="395"/>
      <c r="H36" s="395"/>
      <c r="I36" s="395"/>
      <c r="J36" s="395"/>
      <c r="K36" s="395"/>
      <c r="L36" s="396"/>
      <c r="M36" s="280">
        <f>SUM(M32:M35)</f>
        <v>0</v>
      </c>
      <c r="N36" s="133"/>
    </row>
    <row r="37" spans="2:14" ht="12.75">
      <c r="B37" s="131"/>
      <c r="C37" s="153"/>
      <c r="D37" s="132"/>
      <c r="E37" s="132"/>
      <c r="F37" s="132"/>
      <c r="G37" s="132"/>
      <c r="H37" s="132"/>
      <c r="I37" s="132"/>
      <c r="J37" s="132"/>
      <c r="K37" s="132"/>
      <c r="L37" s="132"/>
      <c r="M37" s="132"/>
      <c r="N37" s="133"/>
    </row>
    <row r="38" spans="2:14" ht="12.75">
      <c r="B38" s="131"/>
      <c r="C38" s="153"/>
      <c r="D38" s="170">
        <v>2</v>
      </c>
      <c r="F38" s="171" t="s">
        <v>201</v>
      </c>
      <c r="G38" s="172"/>
      <c r="H38" s="132"/>
      <c r="I38" s="132"/>
      <c r="J38" s="132"/>
      <c r="K38" s="132"/>
      <c r="L38" s="132"/>
      <c r="M38" s="132"/>
      <c r="N38" s="133"/>
    </row>
    <row r="39" spans="2:14" ht="12.75">
      <c r="B39" s="131"/>
      <c r="C39" s="153"/>
      <c r="D39" s="170"/>
      <c r="F39" s="171"/>
      <c r="G39" s="172"/>
      <c r="H39" s="132"/>
      <c r="I39" s="132"/>
      <c r="J39" s="132"/>
      <c r="K39" s="132"/>
      <c r="L39" s="132"/>
      <c r="M39" s="132"/>
      <c r="N39" s="133"/>
    </row>
    <row r="40" spans="2:14" ht="12.75">
      <c r="B40" s="131"/>
      <c r="C40" s="153"/>
      <c r="D40" s="132"/>
      <c r="E40" s="132"/>
      <c r="F40" s="132"/>
      <c r="G40" s="132" t="s">
        <v>202</v>
      </c>
      <c r="H40" s="132"/>
      <c r="I40" s="132"/>
      <c r="J40" s="132"/>
      <c r="K40" s="132"/>
      <c r="L40" s="132"/>
      <c r="M40" s="132"/>
      <c r="N40" s="133"/>
    </row>
    <row r="41" spans="2:14" ht="12.75">
      <c r="B41" s="131"/>
      <c r="C41" s="153"/>
      <c r="D41" s="132"/>
      <c r="E41" s="132"/>
      <c r="F41" s="132"/>
      <c r="G41" s="132"/>
      <c r="H41" s="132"/>
      <c r="I41" s="132"/>
      <c r="J41" s="132"/>
      <c r="K41" s="132"/>
      <c r="L41" s="132"/>
      <c r="M41" s="132"/>
      <c r="N41" s="133"/>
    </row>
    <row r="42" spans="2:14" ht="12.75">
      <c r="B42" s="131"/>
      <c r="C42" s="153"/>
      <c r="D42" s="170">
        <v>3</v>
      </c>
      <c r="F42" s="171" t="s">
        <v>12</v>
      </c>
      <c r="G42" s="172"/>
      <c r="H42" s="132"/>
      <c r="I42" s="132"/>
      <c r="J42" s="191"/>
      <c r="K42" s="132"/>
      <c r="L42" s="132"/>
      <c r="M42" s="132"/>
      <c r="N42" s="133"/>
    </row>
    <row r="43" spans="2:14" ht="12.75">
      <c r="B43" s="131"/>
      <c r="C43" s="153"/>
      <c r="D43" s="132"/>
      <c r="E43" s="173"/>
      <c r="F43" s="174"/>
      <c r="G43" s="172"/>
      <c r="H43" s="132"/>
      <c r="I43" s="132"/>
      <c r="J43" s="132"/>
      <c r="K43" s="132"/>
      <c r="L43" s="132"/>
      <c r="M43" s="132"/>
      <c r="N43" s="133"/>
    </row>
    <row r="44" spans="2:14" ht="12.75">
      <c r="B44" s="131"/>
      <c r="C44" s="153"/>
      <c r="D44" s="132"/>
      <c r="E44" s="175" t="s">
        <v>7</v>
      </c>
      <c r="F44" s="176" t="s">
        <v>13</v>
      </c>
      <c r="G44" s="132"/>
      <c r="H44" s="132"/>
      <c r="I44" s="132"/>
      <c r="J44" s="132"/>
      <c r="K44" s="239" t="s">
        <v>204</v>
      </c>
      <c r="L44" s="258">
        <f>L50+L54</f>
        <v>490000</v>
      </c>
      <c r="M44" s="132"/>
      <c r="N44" s="133"/>
    </row>
    <row r="45" spans="2:14" ht="12.75">
      <c r="B45" s="131"/>
      <c r="C45" s="153"/>
      <c r="D45" s="132"/>
      <c r="E45" s="175"/>
      <c r="F45" s="176"/>
      <c r="G45" s="132"/>
      <c r="H45" s="132"/>
      <c r="I45" s="132"/>
      <c r="J45" s="132"/>
      <c r="K45" s="239"/>
      <c r="L45" s="258"/>
      <c r="M45" s="132"/>
      <c r="N45" s="133"/>
    </row>
    <row r="46" spans="2:14" ht="12.75">
      <c r="B46" s="131"/>
      <c r="C46" s="153"/>
      <c r="D46" s="132"/>
      <c r="E46" s="132"/>
      <c r="F46" s="132"/>
      <c r="G46" s="132"/>
      <c r="H46" s="132"/>
      <c r="I46" s="132"/>
      <c r="J46" s="222"/>
      <c r="K46" s="132"/>
      <c r="L46" s="260"/>
      <c r="M46" s="132"/>
      <c r="N46" s="133"/>
    </row>
    <row r="47" spans="1:16" ht="15">
      <c r="A47" s="89"/>
      <c r="B47" s="143"/>
      <c r="C47" s="178"/>
      <c r="D47" s="144"/>
      <c r="E47" s="175" t="s">
        <v>9</v>
      </c>
      <c r="F47" s="237" t="s">
        <v>205</v>
      </c>
      <c r="G47" s="179"/>
      <c r="H47" s="179"/>
      <c r="I47" s="179"/>
      <c r="J47" s="179"/>
      <c r="K47" s="179"/>
      <c r="L47" s="261"/>
      <c r="M47" s="144"/>
      <c r="N47" s="145"/>
      <c r="O47" s="89"/>
      <c r="P47" s="89"/>
    </row>
    <row r="48" spans="1:16" ht="12.75">
      <c r="A48" s="89"/>
      <c r="B48" s="143"/>
      <c r="C48" s="178"/>
      <c r="D48" s="144"/>
      <c r="E48" s="144"/>
      <c r="F48" s="144"/>
      <c r="G48" s="144" t="s">
        <v>206</v>
      </c>
      <c r="H48" s="144"/>
      <c r="I48" s="144"/>
      <c r="J48" s="144"/>
      <c r="K48" s="153" t="s">
        <v>204</v>
      </c>
      <c r="L48" s="259">
        <v>0</v>
      </c>
      <c r="M48" s="144"/>
      <c r="N48" s="145"/>
      <c r="O48" s="89"/>
      <c r="P48" s="89"/>
    </row>
    <row r="49" spans="1:16" ht="12.75">
      <c r="A49" s="89"/>
      <c r="B49" s="143"/>
      <c r="C49" s="178"/>
      <c r="D49" s="144"/>
      <c r="E49" s="144"/>
      <c r="F49" s="144"/>
      <c r="G49" s="144" t="s">
        <v>207</v>
      </c>
      <c r="H49" s="144"/>
      <c r="I49" s="144"/>
      <c r="J49" s="144"/>
      <c r="K49" s="153" t="s">
        <v>204</v>
      </c>
      <c r="L49" s="262">
        <v>400000</v>
      </c>
      <c r="M49" s="144"/>
      <c r="N49" s="145"/>
      <c r="O49" s="89"/>
      <c r="P49" s="89"/>
    </row>
    <row r="50" spans="2:14" s="89" customFormat="1" ht="12.75">
      <c r="B50" s="143"/>
      <c r="C50" s="178"/>
      <c r="D50" s="144"/>
      <c r="E50" s="144"/>
      <c r="F50" s="144"/>
      <c r="G50" s="144" t="s">
        <v>208</v>
      </c>
      <c r="H50" s="144"/>
      <c r="I50" s="144"/>
      <c r="J50" s="144"/>
      <c r="K50" s="153" t="s">
        <v>204</v>
      </c>
      <c r="L50" s="275">
        <f>SUM(L48:L49)</f>
        <v>400000</v>
      </c>
      <c r="M50" s="144"/>
      <c r="N50" s="145">
        <v>2</v>
      </c>
    </row>
    <row r="51" spans="2:14" s="89" customFormat="1" ht="12.75">
      <c r="B51" s="143"/>
      <c r="C51" s="178"/>
      <c r="D51" s="144"/>
      <c r="E51" s="144" t="s">
        <v>9</v>
      </c>
      <c r="F51" s="237" t="s">
        <v>338</v>
      </c>
      <c r="G51" s="208"/>
      <c r="H51" s="144"/>
      <c r="I51" s="144"/>
      <c r="J51" s="144"/>
      <c r="K51" s="153"/>
      <c r="L51" s="260"/>
      <c r="M51" s="144"/>
      <c r="N51" s="145"/>
    </row>
    <row r="52" spans="2:14" s="89" customFormat="1" ht="12.75">
      <c r="B52" s="143"/>
      <c r="C52" s="178"/>
      <c r="D52" s="144"/>
      <c r="E52" s="144"/>
      <c r="F52" s="144"/>
      <c r="G52" s="208" t="s">
        <v>339</v>
      </c>
      <c r="H52" s="144"/>
      <c r="I52" s="144"/>
      <c r="J52" s="144"/>
      <c r="K52" s="153"/>
      <c r="L52" s="260">
        <v>0</v>
      </c>
      <c r="M52" s="144"/>
      <c r="N52" s="145"/>
    </row>
    <row r="53" spans="2:14" s="89" customFormat="1" ht="12.75">
      <c r="B53" s="143"/>
      <c r="C53" s="178"/>
      <c r="D53" s="144"/>
      <c r="E53" s="144"/>
      <c r="F53" s="144"/>
      <c r="G53" s="208" t="s">
        <v>340</v>
      </c>
      <c r="H53" s="144"/>
      <c r="I53" s="144"/>
      <c r="J53" s="144"/>
      <c r="K53" s="153" t="s">
        <v>204</v>
      </c>
      <c r="L53" s="260">
        <v>90000</v>
      </c>
      <c r="M53" s="144"/>
      <c r="N53" s="145"/>
    </row>
    <row r="54" spans="2:14" s="89" customFormat="1" ht="12.75">
      <c r="B54" s="143"/>
      <c r="C54" s="178"/>
      <c r="D54" s="144"/>
      <c r="E54" s="144"/>
      <c r="F54" s="144"/>
      <c r="G54" s="208" t="s">
        <v>341</v>
      </c>
      <c r="H54" s="144"/>
      <c r="I54" s="144"/>
      <c r="J54" s="144"/>
      <c r="K54" s="153" t="s">
        <v>204</v>
      </c>
      <c r="L54" s="276">
        <f>SUM(L52:L53)</f>
        <v>90000</v>
      </c>
      <c r="M54" s="144"/>
      <c r="N54" s="145"/>
    </row>
    <row r="55" spans="2:14" s="89" customFormat="1" ht="12.75">
      <c r="B55" s="143"/>
      <c r="C55" s="178"/>
      <c r="D55" s="144"/>
      <c r="E55" s="144"/>
      <c r="F55" s="144"/>
      <c r="G55" s="208"/>
      <c r="H55" s="144"/>
      <c r="I55" s="144"/>
      <c r="J55" s="144"/>
      <c r="K55" s="153"/>
      <c r="L55" s="263"/>
      <c r="M55" s="144"/>
      <c r="N55" s="145"/>
    </row>
    <row r="56" spans="1:16" s="89" customFormat="1" ht="12.75">
      <c r="A56"/>
      <c r="B56" s="143"/>
      <c r="C56" s="153"/>
      <c r="D56" s="160">
        <v>4</v>
      </c>
      <c r="F56" s="182" t="s">
        <v>20</v>
      </c>
      <c r="G56" s="181"/>
      <c r="H56" s="155"/>
      <c r="I56" s="155"/>
      <c r="J56"/>
      <c r="K56" s="153"/>
      <c r="L56" s="263"/>
      <c r="M56" s="144"/>
      <c r="N56" s="145"/>
      <c r="O56"/>
      <c r="P56"/>
    </row>
    <row r="57" spans="1:16" s="89" customFormat="1" ht="12.75">
      <c r="A57"/>
      <c r="B57" s="143"/>
      <c r="C57" s="153"/>
      <c r="D57" s="132"/>
      <c r="E57" s="132"/>
      <c r="F57" s="181"/>
      <c r="G57" s="181"/>
      <c r="H57" s="155"/>
      <c r="I57" s="155"/>
      <c r="J57"/>
      <c r="K57" s="153"/>
      <c r="L57" s="263"/>
      <c r="M57" s="144"/>
      <c r="N57" s="145"/>
      <c r="O57"/>
      <c r="P57"/>
    </row>
    <row r="58" spans="2:14" ht="12.75">
      <c r="B58" s="143"/>
      <c r="C58" s="153"/>
      <c r="D58" s="132"/>
      <c r="E58" s="167" t="s">
        <v>7</v>
      </c>
      <c r="F58" s="176" t="s">
        <v>390</v>
      </c>
      <c r="G58" s="181"/>
      <c r="H58" s="181"/>
      <c r="I58" s="181"/>
      <c r="K58" s="153" t="s">
        <v>209</v>
      </c>
      <c r="L58" s="264"/>
      <c r="M58" s="144"/>
      <c r="N58" s="145"/>
    </row>
    <row r="59" spans="2:14" ht="12.75">
      <c r="B59" s="143"/>
      <c r="C59" s="153"/>
      <c r="D59" s="132"/>
      <c r="E59" s="139"/>
      <c r="F59" s="183"/>
      <c r="G59" s="184"/>
      <c r="H59" s="184"/>
      <c r="I59" s="184"/>
      <c r="K59" s="153"/>
      <c r="L59" s="263"/>
      <c r="M59" s="144"/>
      <c r="N59" s="145"/>
    </row>
    <row r="60" spans="2:14" ht="12.75">
      <c r="B60" s="143"/>
      <c r="C60" s="153"/>
      <c r="D60" s="160">
        <v>5</v>
      </c>
      <c r="F60" s="182" t="s">
        <v>210</v>
      </c>
      <c r="G60" s="162"/>
      <c r="H60" s="132"/>
      <c r="I60" s="132"/>
      <c r="K60" s="153" t="s">
        <v>209</v>
      </c>
      <c r="L60" s="263"/>
      <c r="M60" s="144"/>
      <c r="N60" s="145"/>
    </row>
    <row r="61" spans="2:14" ht="12.75">
      <c r="B61" s="143"/>
      <c r="C61" s="153"/>
      <c r="D61" s="132"/>
      <c r="E61" s="132"/>
      <c r="F61" s="132"/>
      <c r="G61" s="132"/>
      <c r="H61" s="132"/>
      <c r="I61" s="132"/>
      <c r="K61" s="153"/>
      <c r="L61" s="263"/>
      <c r="M61" s="144"/>
      <c r="N61" s="145"/>
    </row>
    <row r="62" spans="2:14" ht="12.75">
      <c r="B62" s="143"/>
      <c r="C62" s="153"/>
      <c r="D62" s="160">
        <v>6</v>
      </c>
      <c r="F62" s="182" t="s">
        <v>211</v>
      </c>
      <c r="G62" s="162"/>
      <c r="H62" s="132"/>
      <c r="I62" s="132"/>
      <c r="K62" s="153" t="s">
        <v>209</v>
      </c>
      <c r="L62" s="263"/>
      <c r="M62" s="144"/>
      <c r="N62" s="145"/>
    </row>
    <row r="63" spans="2:14" ht="12.75">
      <c r="B63" s="143"/>
      <c r="C63" s="153"/>
      <c r="D63" s="132"/>
      <c r="H63" s="132"/>
      <c r="I63" s="132"/>
      <c r="K63" s="153"/>
      <c r="L63" s="263"/>
      <c r="M63" s="144"/>
      <c r="N63" s="145"/>
    </row>
    <row r="64" spans="2:14" ht="12.75">
      <c r="B64" s="143"/>
      <c r="C64" s="153"/>
      <c r="D64" s="160">
        <v>7</v>
      </c>
      <c r="F64" s="241" t="s">
        <v>342</v>
      </c>
      <c r="G64" s="162"/>
      <c r="H64" s="132"/>
      <c r="I64" s="132"/>
      <c r="K64" s="239" t="s">
        <v>204</v>
      </c>
      <c r="L64" s="265">
        <f>L78</f>
        <v>2782799.27</v>
      </c>
      <c r="M64" s="144"/>
      <c r="N64" s="145"/>
    </row>
    <row r="65" spans="2:14" ht="12.75">
      <c r="B65" s="143"/>
      <c r="C65" s="153"/>
      <c r="D65" s="160"/>
      <c r="F65" s="256" t="s">
        <v>363</v>
      </c>
      <c r="G65" s="245"/>
      <c r="H65" s="236"/>
      <c r="I65" s="236"/>
      <c r="K65" s="239"/>
      <c r="L65" s="258"/>
      <c r="M65" s="144"/>
      <c r="N65" s="145"/>
    </row>
    <row r="66" spans="2:14" ht="12.75">
      <c r="B66" s="143"/>
      <c r="C66" s="153"/>
      <c r="F66" s="240" t="s">
        <v>364</v>
      </c>
      <c r="H66" s="132"/>
      <c r="I66" s="153"/>
      <c r="K66" s="153"/>
      <c r="L66" s="263"/>
      <c r="M66" s="144"/>
      <c r="N66" s="145"/>
    </row>
    <row r="67" spans="2:14" ht="12.75">
      <c r="B67" s="143"/>
      <c r="C67" s="153"/>
      <c r="F67" s="240"/>
      <c r="H67" s="132"/>
      <c r="I67" s="153"/>
      <c r="K67" s="153"/>
      <c r="L67" s="263"/>
      <c r="M67" s="144"/>
      <c r="N67" s="145"/>
    </row>
    <row r="68" spans="2:14" ht="12.75">
      <c r="B68" s="143"/>
      <c r="C68" s="153"/>
      <c r="G68" s="240" t="s">
        <v>365</v>
      </c>
      <c r="H68" s="132"/>
      <c r="I68" s="153"/>
      <c r="K68" s="153" t="s">
        <v>204</v>
      </c>
      <c r="L68" s="263">
        <v>0</v>
      </c>
      <c r="M68" s="144"/>
      <c r="N68" s="145"/>
    </row>
    <row r="69" spans="2:14" ht="12.75">
      <c r="B69" s="143"/>
      <c r="C69" s="153"/>
      <c r="G69" s="240" t="s">
        <v>366</v>
      </c>
      <c r="H69" s="132"/>
      <c r="I69" s="153"/>
      <c r="K69" s="153" t="s">
        <v>204</v>
      </c>
      <c r="L69" s="263">
        <v>2001560</v>
      </c>
      <c r="M69" s="144"/>
      <c r="N69" s="145"/>
    </row>
    <row r="70" spans="2:14" ht="12.75">
      <c r="B70" s="143"/>
      <c r="C70" s="153"/>
      <c r="G70" s="240" t="s">
        <v>367</v>
      </c>
      <c r="H70" s="132"/>
      <c r="I70" s="153"/>
      <c r="K70" s="153" t="s">
        <v>204</v>
      </c>
      <c r="L70" s="266">
        <v>19134.57</v>
      </c>
      <c r="M70" s="144"/>
      <c r="N70" s="145"/>
    </row>
    <row r="71" spans="2:14" ht="12.75">
      <c r="B71" s="143"/>
      <c r="C71" s="153"/>
      <c r="G71" s="240" t="s">
        <v>368</v>
      </c>
      <c r="H71" s="132"/>
      <c r="I71" s="153"/>
      <c r="K71" s="153" t="s">
        <v>204</v>
      </c>
      <c r="L71" s="266">
        <v>0</v>
      </c>
      <c r="M71" s="144"/>
      <c r="N71" s="145"/>
    </row>
    <row r="72" spans="2:14" ht="12.75">
      <c r="B72" s="143"/>
      <c r="C72" s="153"/>
      <c r="G72" s="240" t="s">
        <v>369</v>
      </c>
      <c r="H72" s="132"/>
      <c r="I72" s="153"/>
      <c r="K72" s="153" t="s">
        <v>204</v>
      </c>
      <c r="L72" s="266">
        <v>728500</v>
      </c>
      <c r="M72" s="144"/>
      <c r="N72" s="145"/>
    </row>
    <row r="73" spans="2:14" ht="12.75">
      <c r="B73" s="143"/>
      <c r="C73" s="153"/>
      <c r="G73" s="240" t="s">
        <v>370</v>
      </c>
      <c r="H73" s="132"/>
      <c r="I73" s="153"/>
      <c r="K73" s="153" t="s">
        <v>204</v>
      </c>
      <c r="L73" s="266">
        <v>3420</v>
      </c>
      <c r="M73" s="144"/>
      <c r="N73" s="145"/>
    </row>
    <row r="74" spans="2:14" ht="12.75">
      <c r="B74" s="143"/>
      <c r="C74" s="153"/>
      <c r="G74" s="240" t="s">
        <v>400</v>
      </c>
      <c r="H74" s="132"/>
      <c r="I74" s="153"/>
      <c r="K74" s="153" t="s">
        <v>204</v>
      </c>
      <c r="L74" s="267">
        <v>30000</v>
      </c>
      <c r="M74" s="144"/>
      <c r="N74" s="145"/>
    </row>
    <row r="75" spans="2:14" ht="12.75">
      <c r="B75" s="143"/>
      <c r="C75" s="153"/>
      <c r="G75" s="240" t="s">
        <v>371</v>
      </c>
      <c r="H75" s="132"/>
      <c r="I75" s="153"/>
      <c r="K75" s="153" t="s">
        <v>204</v>
      </c>
      <c r="L75" s="266">
        <v>10.76</v>
      </c>
      <c r="M75" s="144"/>
      <c r="N75" s="145"/>
    </row>
    <row r="76" spans="2:14" ht="13.5" customHeight="1">
      <c r="B76" s="143"/>
      <c r="C76" s="153"/>
      <c r="G76" s="240" t="s">
        <v>372</v>
      </c>
      <c r="H76" s="132"/>
      <c r="I76" s="153"/>
      <c r="K76" s="153" t="s">
        <v>204</v>
      </c>
      <c r="L76" s="266">
        <v>0</v>
      </c>
      <c r="M76" s="144"/>
      <c r="N76" s="145"/>
    </row>
    <row r="77" spans="2:16" ht="12.75">
      <c r="B77" s="143"/>
      <c r="C77" s="153"/>
      <c r="G77" s="240" t="s">
        <v>373</v>
      </c>
      <c r="H77" s="132"/>
      <c r="I77" s="153"/>
      <c r="K77" s="153" t="s">
        <v>204</v>
      </c>
      <c r="L77" s="266">
        <v>173.94</v>
      </c>
      <c r="M77" s="144"/>
      <c r="N77" s="145"/>
      <c r="P77" s="240"/>
    </row>
    <row r="78" spans="2:14" ht="12.75">
      <c r="B78" s="143"/>
      <c r="C78" s="153"/>
      <c r="H78" s="132"/>
      <c r="I78" s="153"/>
      <c r="K78" s="153" t="s">
        <v>204</v>
      </c>
      <c r="L78" s="268">
        <f>SUM(L68:L77)</f>
        <v>2782799.27</v>
      </c>
      <c r="M78" s="144"/>
      <c r="N78" s="145"/>
    </row>
    <row r="79" spans="2:14" ht="12.75">
      <c r="B79" s="143"/>
      <c r="C79" s="153"/>
      <c r="E79" s="240" t="s">
        <v>343</v>
      </c>
      <c r="H79" s="132"/>
      <c r="I79" s="153"/>
      <c r="K79" s="153"/>
      <c r="L79" s="132"/>
      <c r="M79" s="144"/>
      <c r="N79" s="145"/>
    </row>
    <row r="80" spans="2:14" ht="12.75">
      <c r="B80" s="143"/>
      <c r="C80" s="153"/>
      <c r="E80" s="240" t="s">
        <v>344</v>
      </c>
      <c r="H80" s="132"/>
      <c r="I80" s="153"/>
      <c r="K80" s="153"/>
      <c r="L80" s="132"/>
      <c r="M80" s="144"/>
      <c r="N80" s="145"/>
    </row>
    <row r="81" spans="2:14" ht="12.75">
      <c r="B81" s="143"/>
      <c r="C81" s="153"/>
      <c r="E81" s="240" t="s">
        <v>374</v>
      </c>
      <c r="H81" s="132"/>
      <c r="I81" s="153"/>
      <c r="K81" s="153"/>
      <c r="L81" s="132"/>
      <c r="M81" s="144"/>
      <c r="N81" s="145"/>
    </row>
    <row r="82" spans="2:14" ht="12.75">
      <c r="B82" s="143"/>
      <c r="C82" s="153"/>
      <c r="D82" s="132"/>
      <c r="F82" s="162"/>
      <c r="G82" s="132"/>
      <c r="H82" s="132"/>
      <c r="I82" s="153"/>
      <c r="K82" s="153"/>
      <c r="L82" s="132"/>
      <c r="M82" s="144"/>
      <c r="N82" s="145">
        <v>3</v>
      </c>
    </row>
    <row r="83" spans="2:16" ht="12.75">
      <c r="B83" s="143"/>
      <c r="C83" s="180" t="s">
        <v>212</v>
      </c>
      <c r="D83" s="132"/>
      <c r="F83" s="180" t="s">
        <v>213</v>
      </c>
      <c r="G83" s="132"/>
      <c r="H83" s="132"/>
      <c r="I83" s="153"/>
      <c r="K83" s="153"/>
      <c r="L83" s="132"/>
      <c r="M83" s="144"/>
      <c r="N83" s="145"/>
      <c r="P83">
        <f>L82-M77-M78-M79-M80-M81</f>
        <v>0</v>
      </c>
    </row>
    <row r="84" spans="2:14" ht="12.75">
      <c r="B84" s="143"/>
      <c r="C84" s="153"/>
      <c r="D84" s="132"/>
      <c r="E84" s="132"/>
      <c r="F84" s="181"/>
      <c r="G84" s="181"/>
      <c r="H84" s="132"/>
      <c r="I84" s="153"/>
      <c r="K84" s="153"/>
      <c r="L84" s="132"/>
      <c r="M84" s="144"/>
      <c r="N84" s="145"/>
    </row>
    <row r="85" spans="2:14" ht="12.75">
      <c r="B85" s="143"/>
      <c r="C85" s="153"/>
      <c r="D85" s="192">
        <v>1</v>
      </c>
      <c r="F85" s="186" t="s">
        <v>214</v>
      </c>
      <c r="G85" s="132"/>
      <c r="H85" s="132"/>
      <c r="I85" s="153"/>
      <c r="K85" s="153"/>
      <c r="L85" s="132"/>
      <c r="M85" s="144"/>
      <c r="N85" s="145"/>
    </row>
    <row r="86" spans="2:14" ht="12.75">
      <c r="B86" s="143"/>
      <c r="C86" s="153"/>
      <c r="D86" s="192"/>
      <c r="E86" s="240" t="s">
        <v>7</v>
      </c>
      <c r="F86" s="242" t="s">
        <v>35</v>
      </c>
      <c r="G86" s="132"/>
      <c r="H86" s="132"/>
      <c r="I86" s="153"/>
      <c r="K86" s="153"/>
      <c r="L86" s="268"/>
      <c r="M86" s="144"/>
      <c r="N86" s="145"/>
    </row>
    <row r="87" spans="2:14" ht="12.75">
      <c r="B87" s="143"/>
      <c r="C87" s="153"/>
      <c r="D87" s="192"/>
      <c r="F87" s="186"/>
      <c r="G87" s="236"/>
      <c r="H87" s="132"/>
      <c r="I87" s="153"/>
      <c r="K87" s="153" t="s">
        <v>401</v>
      </c>
      <c r="L87" s="263"/>
      <c r="M87" s="144"/>
      <c r="N87" s="145"/>
    </row>
    <row r="88" spans="2:14" ht="12.75">
      <c r="B88" s="143"/>
      <c r="C88" s="153"/>
      <c r="D88" s="192"/>
      <c r="F88" s="186"/>
      <c r="G88" s="236"/>
      <c r="H88" s="132"/>
      <c r="I88" s="153"/>
      <c r="K88" s="153"/>
      <c r="L88" s="263"/>
      <c r="M88" s="144"/>
      <c r="N88" s="145"/>
    </row>
    <row r="89" spans="2:14" ht="12.75">
      <c r="B89" s="143"/>
      <c r="C89" s="153"/>
      <c r="D89" s="192">
        <v>2</v>
      </c>
      <c r="F89" s="180" t="s">
        <v>40</v>
      </c>
      <c r="G89" s="132"/>
      <c r="H89" s="132"/>
      <c r="I89" s="132"/>
      <c r="K89" s="153"/>
      <c r="L89" s="132"/>
      <c r="M89" s="144"/>
      <c r="N89" s="145"/>
    </row>
    <row r="90" spans="2:14" ht="12.75">
      <c r="B90" s="143"/>
      <c r="C90" s="153"/>
      <c r="D90" s="132"/>
      <c r="E90" s="132"/>
      <c r="F90" s="132"/>
      <c r="G90" s="132"/>
      <c r="H90" s="132"/>
      <c r="I90" s="132"/>
      <c r="J90" s="132"/>
      <c r="K90" s="132"/>
      <c r="L90" s="132"/>
      <c r="M90" s="144"/>
      <c r="N90" s="145"/>
    </row>
    <row r="91" spans="2:14" ht="12.75">
      <c r="B91" s="143"/>
      <c r="C91" s="153"/>
      <c r="D91" s="132"/>
      <c r="E91" s="132"/>
      <c r="F91" s="132"/>
      <c r="G91" s="132" t="s">
        <v>215</v>
      </c>
      <c r="H91" s="132"/>
      <c r="I91" s="132"/>
      <c r="J91" s="132"/>
      <c r="K91" s="132"/>
      <c r="L91" s="132"/>
      <c r="M91" s="144"/>
      <c r="N91" s="145"/>
    </row>
    <row r="92" spans="2:14" ht="12.75" customHeight="1">
      <c r="B92" s="143"/>
      <c r="C92" s="153"/>
      <c r="D92" s="132"/>
      <c r="E92" s="407" t="s">
        <v>252</v>
      </c>
      <c r="F92" s="407" t="s">
        <v>216</v>
      </c>
      <c r="G92" s="409" t="s">
        <v>41</v>
      </c>
      <c r="H92" s="409" t="s">
        <v>42</v>
      </c>
      <c r="I92" s="409" t="s">
        <v>255</v>
      </c>
      <c r="J92" s="409" t="s">
        <v>258</v>
      </c>
      <c r="K92" s="409" t="s">
        <v>253</v>
      </c>
      <c r="L92" s="409" t="s">
        <v>254</v>
      </c>
      <c r="M92" s="409" t="s">
        <v>129</v>
      </c>
      <c r="N92" s="145"/>
    </row>
    <row r="93" spans="2:14" ht="12.75">
      <c r="B93" s="143"/>
      <c r="C93" s="153"/>
      <c r="D93" s="132"/>
      <c r="E93" s="408"/>
      <c r="F93" s="408"/>
      <c r="G93" s="410"/>
      <c r="H93" s="410"/>
      <c r="I93" s="410"/>
      <c r="J93" s="410"/>
      <c r="K93" s="410"/>
      <c r="L93" s="410"/>
      <c r="M93" s="410"/>
      <c r="N93" s="145"/>
    </row>
    <row r="94" spans="2:14" ht="12.75">
      <c r="B94" s="143"/>
      <c r="C94" s="153"/>
      <c r="D94" s="132"/>
      <c r="E94" s="223" t="s">
        <v>184</v>
      </c>
      <c r="F94" s="224" t="s">
        <v>256</v>
      </c>
      <c r="G94" s="225"/>
      <c r="H94" s="225"/>
      <c r="I94" s="225"/>
      <c r="J94" s="225"/>
      <c r="K94" s="225"/>
      <c r="L94" s="225"/>
      <c r="M94" s="225"/>
      <c r="N94" s="145"/>
    </row>
    <row r="95" spans="2:14" ht="12.75">
      <c r="B95" s="143"/>
      <c r="C95" s="153"/>
      <c r="D95" s="132"/>
      <c r="E95" s="226">
        <v>1</v>
      </c>
      <c r="F95" s="243" t="s">
        <v>345</v>
      </c>
      <c r="G95" s="226">
        <v>0</v>
      </c>
      <c r="H95" s="226">
        <v>0</v>
      </c>
      <c r="I95" s="226">
        <v>0</v>
      </c>
      <c r="J95" s="226">
        <v>0</v>
      </c>
      <c r="K95" s="226">
        <v>0</v>
      </c>
      <c r="L95" s="226">
        <v>0</v>
      </c>
      <c r="M95" s="226">
        <f>SUM(G95:L95)</f>
        <v>0</v>
      </c>
      <c r="N95" s="145"/>
    </row>
    <row r="96" spans="2:14" ht="12.75">
      <c r="B96" s="143"/>
      <c r="C96" s="153"/>
      <c r="D96" s="132"/>
      <c r="E96" s="226">
        <v>2</v>
      </c>
      <c r="F96" s="243" t="s">
        <v>346</v>
      </c>
      <c r="G96" s="226">
        <v>0</v>
      </c>
      <c r="H96" s="226">
        <v>0</v>
      </c>
      <c r="I96" s="226">
        <v>0</v>
      </c>
      <c r="J96" s="226">
        <v>0</v>
      </c>
      <c r="K96" s="226">
        <v>0</v>
      </c>
      <c r="L96" s="226">
        <v>0</v>
      </c>
      <c r="M96" s="226">
        <f>SUM(G96:L96)</f>
        <v>0</v>
      </c>
      <c r="N96" s="145"/>
    </row>
    <row r="97" spans="2:14" ht="12.75">
      <c r="B97" s="143"/>
      <c r="C97" s="153"/>
      <c r="D97" s="132"/>
      <c r="E97" s="226">
        <v>3</v>
      </c>
      <c r="F97" s="243" t="s">
        <v>347</v>
      </c>
      <c r="G97" s="226">
        <v>0</v>
      </c>
      <c r="H97" s="226">
        <v>0</v>
      </c>
      <c r="I97" s="226">
        <v>0</v>
      </c>
      <c r="J97" s="226">
        <v>0</v>
      </c>
      <c r="K97" s="226">
        <v>0</v>
      </c>
      <c r="L97" s="226">
        <v>0</v>
      </c>
      <c r="M97" s="226">
        <f>SUM(G97:L97)</f>
        <v>0</v>
      </c>
      <c r="N97" s="145"/>
    </row>
    <row r="98" spans="2:14" ht="12.75">
      <c r="B98" s="143"/>
      <c r="C98" s="153"/>
      <c r="D98" s="132"/>
      <c r="E98" s="226">
        <v>4</v>
      </c>
      <c r="F98" s="227" t="s">
        <v>348</v>
      </c>
      <c r="G98" s="227">
        <f aca="true" t="shared" si="0" ref="G98:M98">G95+G96-G97</f>
        <v>0</v>
      </c>
      <c r="H98" s="227">
        <v>0</v>
      </c>
      <c r="I98" s="227">
        <f t="shared" si="0"/>
        <v>0</v>
      </c>
      <c r="J98" s="227">
        <f t="shared" si="0"/>
        <v>0</v>
      </c>
      <c r="K98" s="227">
        <f t="shared" si="0"/>
        <v>0</v>
      </c>
      <c r="L98" s="227">
        <f t="shared" si="0"/>
        <v>0</v>
      </c>
      <c r="M98" s="227">
        <f t="shared" si="0"/>
        <v>0</v>
      </c>
      <c r="N98" s="145"/>
    </row>
    <row r="99" spans="2:14" ht="12.75">
      <c r="B99" s="143"/>
      <c r="C99" s="153"/>
      <c r="D99" s="132"/>
      <c r="E99" s="226"/>
      <c r="F99" s="226"/>
      <c r="G99" s="226"/>
      <c r="H99" s="226"/>
      <c r="I99" s="226"/>
      <c r="J99" s="226"/>
      <c r="K99" s="226"/>
      <c r="L99" s="226"/>
      <c r="M99" s="226"/>
      <c r="N99" s="145"/>
    </row>
    <row r="100" spans="2:14" ht="12.75">
      <c r="B100" s="143"/>
      <c r="C100" s="153"/>
      <c r="D100" s="132"/>
      <c r="E100" s="228" t="s">
        <v>212</v>
      </c>
      <c r="F100" s="227" t="s">
        <v>257</v>
      </c>
      <c r="G100" s="226"/>
      <c r="H100" s="226"/>
      <c r="I100" s="226"/>
      <c r="J100" s="226"/>
      <c r="K100" s="226"/>
      <c r="L100" s="226"/>
      <c r="M100" s="226"/>
      <c r="N100" s="145"/>
    </row>
    <row r="101" spans="2:14" ht="12.75">
      <c r="B101" s="143"/>
      <c r="C101" s="153"/>
      <c r="D101" s="132"/>
      <c r="E101" s="226">
        <v>1</v>
      </c>
      <c r="F101" s="243" t="s">
        <v>345</v>
      </c>
      <c r="G101" s="226">
        <v>0</v>
      </c>
      <c r="H101" s="226">
        <v>0</v>
      </c>
      <c r="I101" s="226">
        <v>0</v>
      </c>
      <c r="J101" s="226">
        <v>0</v>
      </c>
      <c r="K101" s="226">
        <v>0</v>
      </c>
      <c r="L101" s="226">
        <v>0</v>
      </c>
      <c r="M101" s="226">
        <v>0</v>
      </c>
      <c r="N101" s="145"/>
    </row>
    <row r="102" spans="2:14" ht="12.75">
      <c r="B102" s="143"/>
      <c r="C102" s="153"/>
      <c r="D102" s="132"/>
      <c r="E102" s="226">
        <v>2</v>
      </c>
      <c r="F102" s="243" t="s">
        <v>346</v>
      </c>
      <c r="G102" s="226">
        <v>0</v>
      </c>
      <c r="H102" s="226">
        <v>0</v>
      </c>
      <c r="I102" s="226">
        <v>0</v>
      </c>
      <c r="J102" s="226">
        <v>0</v>
      </c>
      <c r="K102" s="226">
        <v>0</v>
      </c>
      <c r="L102" s="226">
        <v>0</v>
      </c>
      <c r="M102" s="226">
        <f>SUM(G102:L102)</f>
        <v>0</v>
      </c>
      <c r="N102" s="145"/>
    </row>
    <row r="103" spans="2:14" ht="12.75">
      <c r="B103" s="143"/>
      <c r="C103" s="153"/>
      <c r="D103" s="132"/>
      <c r="E103" s="226">
        <v>3</v>
      </c>
      <c r="F103" s="243" t="s">
        <v>347</v>
      </c>
      <c r="G103" s="226">
        <v>0</v>
      </c>
      <c r="H103" s="226">
        <v>0</v>
      </c>
      <c r="I103" s="226">
        <v>0</v>
      </c>
      <c r="J103" s="226">
        <v>0</v>
      </c>
      <c r="K103" s="226">
        <v>0</v>
      </c>
      <c r="L103" s="226">
        <v>0</v>
      </c>
      <c r="M103" s="226">
        <f>SUM(G103:L103)</f>
        <v>0</v>
      </c>
      <c r="N103" s="145"/>
    </row>
    <row r="104" spans="2:14" ht="12.75">
      <c r="B104" s="143"/>
      <c r="C104" s="153"/>
      <c r="D104" s="132"/>
      <c r="E104" s="226">
        <v>4</v>
      </c>
      <c r="F104" s="227" t="s">
        <v>348</v>
      </c>
      <c r="G104" s="227">
        <f aca="true" t="shared" si="1" ref="G104:M104">G101+G102-G103</f>
        <v>0</v>
      </c>
      <c r="H104" s="227">
        <f t="shared" si="1"/>
        <v>0</v>
      </c>
      <c r="I104" s="227">
        <f t="shared" si="1"/>
        <v>0</v>
      </c>
      <c r="J104" s="227">
        <f t="shared" si="1"/>
        <v>0</v>
      </c>
      <c r="K104" s="227">
        <f t="shared" si="1"/>
        <v>0</v>
      </c>
      <c r="L104" s="227">
        <f t="shared" si="1"/>
        <v>0</v>
      </c>
      <c r="M104" s="227">
        <f t="shared" si="1"/>
        <v>0</v>
      </c>
      <c r="N104" s="145"/>
    </row>
    <row r="105" spans="2:14" ht="12.75">
      <c r="B105" s="143"/>
      <c r="C105" s="153"/>
      <c r="D105" s="132"/>
      <c r="E105" s="229"/>
      <c r="F105" s="229"/>
      <c r="G105" s="229"/>
      <c r="H105" s="229"/>
      <c r="I105" s="229"/>
      <c r="J105" s="229"/>
      <c r="K105" s="229"/>
      <c r="L105" s="229"/>
      <c r="M105" s="229"/>
      <c r="N105" s="145"/>
    </row>
    <row r="106" spans="2:14" ht="12.75">
      <c r="B106" s="143"/>
      <c r="C106" s="178"/>
      <c r="D106" s="144"/>
      <c r="E106" s="193" t="s">
        <v>229</v>
      </c>
      <c r="F106" s="194" t="s">
        <v>349</v>
      </c>
      <c r="G106" s="194">
        <f aca="true" t="shared" si="2" ref="G106:L106">G98-G104</f>
        <v>0</v>
      </c>
      <c r="H106" s="194">
        <f t="shared" si="2"/>
        <v>0</v>
      </c>
      <c r="I106" s="194">
        <f t="shared" si="2"/>
        <v>0</v>
      </c>
      <c r="J106" s="194">
        <f>J98+J104</f>
        <v>0</v>
      </c>
      <c r="K106" s="194">
        <f t="shared" si="2"/>
        <v>0</v>
      </c>
      <c r="L106" s="194">
        <f t="shared" si="2"/>
        <v>0</v>
      </c>
      <c r="M106" s="194">
        <f>M98+M104</f>
        <v>0</v>
      </c>
      <c r="N106" s="145"/>
    </row>
    <row r="107" spans="2:14" ht="12.75">
      <c r="B107" s="143"/>
      <c r="C107" s="178"/>
      <c r="D107" s="144"/>
      <c r="E107" s="144"/>
      <c r="F107" s="180"/>
      <c r="G107" s="180"/>
      <c r="H107" s="180"/>
      <c r="I107" s="180"/>
      <c r="J107" s="180"/>
      <c r="K107" s="178"/>
      <c r="L107" s="180"/>
      <c r="M107" s="144"/>
      <c r="N107" s="145"/>
    </row>
    <row r="108" spans="2:14" ht="12.75">
      <c r="B108" s="143"/>
      <c r="C108" s="153"/>
      <c r="D108" s="192">
        <v>3</v>
      </c>
      <c r="F108" s="180" t="s">
        <v>217</v>
      </c>
      <c r="G108" s="132"/>
      <c r="H108" s="132"/>
      <c r="I108" s="132"/>
      <c r="K108" s="153" t="s">
        <v>209</v>
      </c>
      <c r="L108" s="180"/>
      <c r="M108" s="144"/>
      <c r="N108" s="145"/>
    </row>
    <row r="109" spans="2:14" ht="12.75">
      <c r="B109" s="143"/>
      <c r="C109" s="153"/>
      <c r="D109" s="132"/>
      <c r="E109" s="180"/>
      <c r="F109" s="180"/>
      <c r="G109" s="132"/>
      <c r="H109" s="132"/>
      <c r="I109" s="132"/>
      <c r="K109" s="153"/>
      <c r="L109" s="180"/>
      <c r="M109" s="144"/>
      <c r="N109" s="145"/>
    </row>
    <row r="110" spans="2:14" ht="12.75">
      <c r="B110" s="143"/>
      <c r="C110" s="153"/>
      <c r="D110" s="192">
        <v>4</v>
      </c>
      <c r="F110" s="180" t="s">
        <v>218</v>
      </c>
      <c r="G110" s="144"/>
      <c r="H110" s="144"/>
      <c r="I110" s="144"/>
      <c r="K110" s="178" t="s">
        <v>401</v>
      </c>
      <c r="L110" s="258"/>
      <c r="M110" s="144"/>
      <c r="N110" s="145"/>
    </row>
    <row r="111" spans="2:14" ht="12.75">
      <c r="B111" s="143"/>
      <c r="C111" s="153"/>
      <c r="D111" s="192"/>
      <c r="F111" s="180"/>
      <c r="G111" s="144"/>
      <c r="H111" s="144"/>
      <c r="I111" s="144"/>
      <c r="K111" s="178"/>
      <c r="L111" s="258"/>
      <c r="M111" s="144"/>
      <c r="N111" s="145"/>
    </row>
    <row r="112" spans="2:14" ht="15">
      <c r="B112" s="143"/>
      <c r="C112" s="153"/>
      <c r="D112" s="192">
        <v>5</v>
      </c>
      <c r="F112" s="180" t="s">
        <v>219</v>
      </c>
      <c r="G112" s="144"/>
      <c r="H112" s="179"/>
      <c r="I112" s="179"/>
      <c r="K112" s="178" t="s">
        <v>204</v>
      </c>
      <c r="L112" s="238">
        <v>100000</v>
      </c>
      <c r="M112" s="144"/>
      <c r="N112" s="145"/>
    </row>
    <row r="113" spans="2:14" ht="15">
      <c r="B113" s="143"/>
      <c r="C113" s="153"/>
      <c r="D113" s="192"/>
      <c r="F113" s="180"/>
      <c r="G113" s="144"/>
      <c r="H113" s="179"/>
      <c r="I113" s="179"/>
      <c r="K113" s="178"/>
      <c r="L113" s="180"/>
      <c r="M113" s="144"/>
      <c r="N113" s="145"/>
    </row>
    <row r="114" spans="2:14" ht="15">
      <c r="B114" s="143"/>
      <c r="C114" s="153"/>
      <c r="D114" s="192">
        <v>6</v>
      </c>
      <c r="F114" s="180" t="s">
        <v>51</v>
      </c>
      <c r="G114" s="179"/>
      <c r="H114" s="179"/>
      <c r="I114" s="179"/>
      <c r="K114" s="178" t="s">
        <v>209</v>
      </c>
      <c r="L114" s="180"/>
      <c r="M114" s="144"/>
      <c r="N114" s="145"/>
    </row>
    <row r="115" spans="2:14" ht="15">
      <c r="B115" s="143"/>
      <c r="C115" s="153"/>
      <c r="D115" s="144"/>
      <c r="E115" s="180"/>
      <c r="F115" s="180"/>
      <c r="G115" s="179"/>
      <c r="H115" s="179"/>
      <c r="I115" s="179"/>
      <c r="J115" s="144"/>
      <c r="K115" s="178"/>
      <c r="L115" s="180"/>
      <c r="M115" s="144"/>
      <c r="N115" s="145"/>
    </row>
    <row r="116" spans="2:14" ht="12.75">
      <c r="B116" s="195" t="s">
        <v>182</v>
      </c>
      <c r="C116" s="187" t="s">
        <v>184</v>
      </c>
      <c r="D116" s="140"/>
      <c r="F116" s="157" t="s">
        <v>220</v>
      </c>
      <c r="G116" s="157"/>
      <c r="H116" s="188"/>
      <c r="I116" s="188"/>
      <c r="J116" s="144"/>
      <c r="K116" s="178"/>
      <c r="L116" s="180"/>
      <c r="M116" s="144"/>
      <c r="N116" s="145"/>
    </row>
    <row r="117" spans="2:14" ht="12.75">
      <c r="B117" s="143"/>
      <c r="C117" s="178"/>
      <c r="D117" s="140"/>
      <c r="E117" s="187"/>
      <c r="F117" s="157"/>
      <c r="G117" s="157"/>
      <c r="H117" s="188"/>
      <c r="I117" s="188"/>
      <c r="J117" s="144"/>
      <c r="K117" s="178"/>
      <c r="L117" s="180"/>
      <c r="M117" s="144"/>
      <c r="N117" s="145"/>
    </row>
    <row r="118" spans="2:14" ht="12.75">
      <c r="B118" s="143"/>
      <c r="C118" s="178"/>
      <c r="D118" s="160">
        <v>1</v>
      </c>
      <c r="F118" s="182" t="s">
        <v>57</v>
      </c>
      <c r="G118" s="162"/>
      <c r="H118" s="189"/>
      <c r="I118" s="189"/>
      <c r="J118" s="132"/>
      <c r="K118" s="178" t="s">
        <v>209</v>
      </c>
      <c r="L118" s="180"/>
      <c r="M118" s="144"/>
      <c r="N118" s="145"/>
    </row>
    <row r="119" spans="2:14" ht="12.75">
      <c r="B119" s="143"/>
      <c r="C119" s="178"/>
      <c r="D119" s="140"/>
      <c r="E119" s="156"/>
      <c r="F119" s="182"/>
      <c r="G119" s="162"/>
      <c r="H119" s="189"/>
      <c r="I119" s="189"/>
      <c r="J119" s="132"/>
      <c r="K119" s="178"/>
      <c r="L119" s="180"/>
      <c r="M119" s="144"/>
      <c r="N119" s="145"/>
    </row>
    <row r="120" spans="2:14" ht="12.75">
      <c r="B120" s="131"/>
      <c r="C120" s="178"/>
      <c r="D120" s="160">
        <v>2</v>
      </c>
      <c r="F120" s="182" t="s">
        <v>221</v>
      </c>
      <c r="G120" s="162"/>
      <c r="H120" s="140"/>
      <c r="I120" s="140"/>
      <c r="J120" s="132"/>
      <c r="K120" s="178" t="s">
        <v>209</v>
      </c>
      <c r="L120" s="132"/>
      <c r="M120" s="132"/>
      <c r="N120" s="133"/>
    </row>
    <row r="121" spans="2:14" ht="12.75">
      <c r="B121" s="131"/>
      <c r="C121" s="178"/>
      <c r="D121" s="140"/>
      <c r="E121" s="156"/>
      <c r="F121" s="182"/>
      <c r="G121" s="162"/>
      <c r="H121" s="140"/>
      <c r="I121" s="140"/>
      <c r="J121" s="132"/>
      <c r="K121" s="144"/>
      <c r="L121" s="132"/>
      <c r="M121" s="132"/>
      <c r="N121" s="133"/>
    </row>
    <row r="122" spans="2:14" ht="12.75">
      <c r="B122" s="131"/>
      <c r="C122" s="178"/>
      <c r="D122" s="160">
        <v>3</v>
      </c>
      <c r="F122" s="182" t="s">
        <v>222</v>
      </c>
      <c r="G122" s="162"/>
      <c r="H122" s="140"/>
      <c r="I122" s="140"/>
      <c r="J122" s="132"/>
      <c r="K122" s="144"/>
      <c r="L122" s="132"/>
      <c r="M122" s="132"/>
      <c r="N122" s="133"/>
    </row>
    <row r="123" spans="2:14" ht="12.75">
      <c r="B123" s="131"/>
      <c r="C123" s="178"/>
      <c r="D123" s="140"/>
      <c r="E123" s="175"/>
      <c r="F123" s="177"/>
      <c r="G123" s="132"/>
      <c r="H123" s="132"/>
      <c r="I123" s="153"/>
      <c r="J123" s="132"/>
      <c r="K123" s="153"/>
      <c r="L123" s="132"/>
      <c r="M123" s="132"/>
      <c r="N123" s="133"/>
    </row>
    <row r="124" spans="2:14" ht="12.75">
      <c r="B124" s="131"/>
      <c r="C124" s="178"/>
      <c r="D124" s="140"/>
      <c r="E124" s="175" t="s">
        <v>7</v>
      </c>
      <c r="F124" s="285" t="s">
        <v>402</v>
      </c>
      <c r="G124" s="132"/>
      <c r="H124" s="132"/>
      <c r="I124" s="153"/>
      <c r="J124" s="132"/>
      <c r="K124" s="244" t="s">
        <v>401</v>
      </c>
      <c r="L124" s="238"/>
      <c r="M124" s="132"/>
      <c r="N124" s="133"/>
    </row>
    <row r="125" spans="2:14" ht="12.75">
      <c r="B125" s="131"/>
      <c r="C125" s="178"/>
      <c r="D125" s="236"/>
      <c r="E125" s="175"/>
      <c r="F125" s="177"/>
      <c r="G125" s="132"/>
      <c r="H125" s="132"/>
      <c r="I125" s="153"/>
      <c r="J125" s="132"/>
      <c r="K125" s="153"/>
      <c r="L125" s="132"/>
      <c r="M125" s="132"/>
      <c r="N125" s="133"/>
    </row>
    <row r="126" spans="2:14" ht="12.75">
      <c r="B126" s="131"/>
      <c r="C126" s="178"/>
      <c r="D126" s="236"/>
      <c r="E126" s="175"/>
      <c r="F126" s="176"/>
      <c r="G126" s="132"/>
      <c r="H126" s="140"/>
      <c r="I126" s="140"/>
      <c r="J126" s="132"/>
      <c r="K126" s="153"/>
      <c r="L126" s="132"/>
      <c r="M126" s="132"/>
      <c r="N126" s="133"/>
    </row>
    <row r="127" spans="2:14" ht="12.75">
      <c r="B127" s="131"/>
      <c r="C127" s="178"/>
      <c r="D127" s="236"/>
      <c r="E127" s="175"/>
      <c r="F127" s="176"/>
      <c r="G127" s="140"/>
      <c r="H127" s="140"/>
      <c r="I127" s="140"/>
      <c r="J127" s="132"/>
      <c r="K127" s="144"/>
      <c r="L127" s="132"/>
      <c r="M127" s="132"/>
      <c r="N127" s="133"/>
    </row>
    <row r="128" spans="2:14" ht="12.75">
      <c r="B128" s="131"/>
      <c r="C128" s="178"/>
      <c r="D128" s="140"/>
      <c r="E128" s="175" t="s">
        <v>9</v>
      </c>
      <c r="F128" s="176" t="s">
        <v>64</v>
      </c>
      <c r="G128" s="140"/>
      <c r="H128" s="140"/>
      <c r="I128" s="140"/>
      <c r="J128" s="132"/>
      <c r="K128" s="257" t="s">
        <v>204</v>
      </c>
      <c r="L128" s="284">
        <f>L130+L133</f>
        <v>659344</v>
      </c>
      <c r="M128" s="132"/>
      <c r="N128" s="133"/>
    </row>
    <row r="129" spans="2:14" ht="12.75">
      <c r="B129" s="131"/>
      <c r="C129" s="178"/>
      <c r="D129" s="140"/>
      <c r="E129" s="175"/>
      <c r="F129" s="176"/>
      <c r="G129" s="140"/>
      <c r="H129" s="140"/>
      <c r="I129" s="140"/>
      <c r="J129" s="132"/>
      <c r="K129" s="144"/>
      <c r="L129" s="263"/>
      <c r="M129" s="132"/>
      <c r="N129" s="133"/>
    </row>
    <row r="130" spans="2:14" ht="12.75">
      <c r="B130" s="131"/>
      <c r="C130" s="178"/>
      <c r="D130" s="140"/>
      <c r="F130" s="209" t="s">
        <v>203</v>
      </c>
      <c r="G130" s="176" t="s">
        <v>260</v>
      </c>
      <c r="H130" s="140"/>
      <c r="I130" s="140"/>
      <c r="J130" s="132"/>
      <c r="K130" s="178" t="s">
        <v>204</v>
      </c>
      <c r="L130" s="263">
        <v>650200</v>
      </c>
      <c r="M130" s="132"/>
      <c r="N130" s="133"/>
    </row>
    <row r="131" spans="2:14" ht="12.75">
      <c r="B131" s="131"/>
      <c r="C131" s="178"/>
      <c r="D131" s="236" t="s">
        <v>388</v>
      </c>
      <c r="F131" s="209"/>
      <c r="G131" s="176"/>
      <c r="H131" s="140"/>
      <c r="I131" s="140"/>
      <c r="J131" s="132"/>
      <c r="K131" s="178"/>
      <c r="L131" s="263"/>
      <c r="M131" s="132"/>
      <c r="N131" s="133"/>
    </row>
    <row r="132" spans="2:14" ht="12.75">
      <c r="B132" s="131"/>
      <c r="C132" s="178"/>
      <c r="D132" s="140"/>
      <c r="E132" s="175"/>
      <c r="F132" s="176"/>
      <c r="G132" s="140"/>
      <c r="H132" s="140"/>
      <c r="I132" s="140"/>
      <c r="J132" s="132"/>
      <c r="K132" s="178"/>
      <c r="L132" s="263"/>
      <c r="M132" s="132"/>
      <c r="N132" s="133"/>
    </row>
    <row r="133" spans="2:14" ht="12.75">
      <c r="B133" s="131"/>
      <c r="C133" s="178"/>
      <c r="D133" s="140"/>
      <c r="E133" s="175" t="s">
        <v>15</v>
      </c>
      <c r="F133" s="176" t="s">
        <v>261</v>
      </c>
      <c r="G133" s="140"/>
      <c r="H133" s="140"/>
      <c r="I133" s="140"/>
      <c r="J133" s="132"/>
      <c r="K133" s="178"/>
      <c r="L133" s="283">
        <f>L135+L137+L139</f>
        <v>9144</v>
      </c>
      <c r="M133" s="132"/>
      <c r="N133" s="133"/>
    </row>
    <row r="134" spans="2:14" ht="12.75">
      <c r="B134" s="131"/>
      <c r="C134" s="178"/>
      <c r="D134" s="140"/>
      <c r="E134" s="175"/>
      <c r="F134" s="176"/>
      <c r="G134" s="140"/>
      <c r="H134" s="140"/>
      <c r="I134" s="140"/>
      <c r="J134" s="132"/>
      <c r="K134" s="178"/>
      <c r="L134" s="263"/>
      <c r="M134" s="132"/>
      <c r="N134" s="133"/>
    </row>
    <row r="135" spans="2:14" ht="12.75">
      <c r="B135" s="131"/>
      <c r="C135" s="178"/>
      <c r="D135" s="140"/>
      <c r="F135" s="209" t="s">
        <v>203</v>
      </c>
      <c r="G135" s="176" t="s">
        <v>223</v>
      </c>
      <c r="H135" s="140"/>
      <c r="I135" s="140"/>
      <c r="J135" s="132"/>
      <c r="K135" s="178" t="s">
        <v>204</v>
      </c>
      <c r="L135" s="263">
        <v>1144</v>
      </c>
      <c r="M135" s="132"/>
      <c r="N135" s="133"/>
    </row>
    <row r="136" spans="2:14" ht="12.75">
      <c r="B136" s="131"/>
      <c r="C136" s="178"/>
      <c r="D136" s="140"/>
      <c r="F136" s="270"/>
      <c r="G136" s="237" t="s">
        <v>563</v>
      </c>
      <c r="H136" s="140"/>
      <c r="I136" s="140"/>
      <c r="J136" s="132"/>
      <c r="K136" s="178"/>
      <c r="L136" s="263"/>
      <c r="M136" s="132"/>
      <c r="N136" s="133"/>
    </row>
    <row r="137" spans="2:14" ht="12.75">
      <c r="B137" s="131"/>
      <c r="C137" s="178"/>
      <c r="D137" s="140"/>
      <c r="F137" s="209" t="s">
        <v>203</v>
      </c>
      <c r="G137" s="176" t="s">
        <v>224</v>
      </c>
      <c r="H137" s="140"/>
      <c r="I137" s="140"/>
      <c r="J137" s="132"/>
      <c r="K137" s="178" t="s">
        <v>204</v>
      </c>
      <c r="L137" s="263">
        <v>8000</v>
      </c>
      <c r="M137" s="132"/>
      <c r="N137" s="133"/>
    </row>
    <row r="138" spans="2:14" ht="12.75">
      <c r="B138" s="131"/>
      <c r="C138" s="178"/>
      <c r="D138" s="140"/>
      <c r="F138" s="209"/>
      <c r="G138" s="237" t="s">
        <v>564</v>
      </c>
      <c r="H138" s="140"/>
      <c r="I138" s="140"/>
      <c r="J138" s="132"/>
      <c r="K138" s="178"/>
      <c r="L138" s="263"/>
      <c r="M138" s="132"/>
      <c r="N138" s="133"/>
    </row>
    <row r="139" spans="2:14" ht="12.75">
      <c r="B139" s="131"/>
      <c r="C139" s="178"/>
      <c r="D139" s="140"/>
      <c r="F139" s="209" t="s">
        <v>203</v>
      </c>
      <c r="G139" s="242" t="s">
        <v>391</v>
      </c>
      <c r="H139" s="140"/>
      <c r="I139" s="140"/>
      <c r="J139" s="132"/>
      <c r="K139" s="244" t="s">
        <v>204</v>
      </c>
      <c r="L139" s="264">
        <v>0</v>
      </c>
      <c r="M139" s="132"/>
      <c r="N139" s="133"/>
    </row>
    <row r="140" spans="2:14" ht="12.75">
      <c r="B140" s="131"/>
      <c r="C140" s="178"/>
      <c r="D140" s="140"/>
      <c r="F140" s="209"/>
      <c r="G140" s="242"/>
      <c r="H140" s="140"/>
      <c r="I140" s="140"/>
      <c r="J140" s="132"/>
      <c r="K140" s="244"/>
      <c r="L140" s="264"/>
      <c r="M140" s="132"/>
      <c r="N140" s="133"/>
    </row>
    <row r="141" spans="2:14" ht="12.75">
      <c r="B141" s="131"/>
      <c r="C141" s="178"/>
      <c r="D141" s="160">
        <v>4</v>
      </c>
      <c r="F141" s="182" t="s">
        <v>67</v>
      </c>
      <c r="G141" s="162"/>
      <c r="H141" s="140"/>
      <c r="I141" s="140"/>
      <c r="J141" s="132"/>
      <c r="K141" s="178" t="s">
        <v>209</v>
      </c>
      <c r="L141" s="132"/>
      <c r="M141" s="132"/>
      <c r="N141" s="133"/>
    </row>
    <row r="142" spans="2:14" ht="12.75">
      <c r="B142" s="131"/>
      <c r="C142" s="178"/>
      <c r="D142" s="140"/>
      <c r="E142" s="156"/>
      <c r="F142" s="182"/>
      <c r="G142" s="162"/>
      <c r="H142" s="140"/>
      <c r="I142" s="140"/>
      <c r="J142" s="132"/>
      <c r="K142" s="178"/>
      <c r="L142" s="266"/>
      <c r="M142" s="132"/>
      <c r="N142" s="133"/>
    </row>
    <row r="143" spans="2:14" ht="12.75">
      <c r="B143" s="131"/>
      <c r="C143" s="178"/>
      <c r="D143" s="160">
        <v>5</v>
      </c>
      <c r="F143" s="182" t="s">
        <v>68</v>
      </c>
      <c r="G143" s="162"/>
      <c r="H143" s="140"/>
      <c r="I143" s="140"/>
      <c r="J143" s="132"/>
      <c r="K143" s="178" t="s">
        <v>209</v>
      </c>
      <c r="L143" s="132"/>
      <c r="M143" s="132"/>
      <c r="N143" s="133"/>
    </row>
    <row r="144" spans="2:14" ht="12.75">
      <c r="B144" s="131"/>
      <c r="C144" s="178"/>
      <c r="D144" s="140"/>
      <c r="E144" s="156"/>
      <c r="F144" s="182"/>
      <c r="G144" s="162"/>
      <c r="H144" s="140"/>
      <c r="I144" s="140"/>
      <c r="J144" s="132"/>
      <c r="K144" s="178"/>
      <c r="L144" s="132"/>
      <c r="M144" s="132"/>
      <c r="N144" s="133"/>
    </row>
    <row r="145" spans="2:14" ht="12.75">
      <c r="B145" s="131"/>
      <c r="C145" s="187" t="s">
        <v>212</v>
      </c>
      <c r="D145" s="140"/>
      <c r="F145" s="157" t="s">
        <v>225</v>
      </c>
      <c r="G145" s="157"/>
      <c r="H145" s="140"/>
      <c r="I145" s="140"/>
      <c r="J145" s="132"/>
      <c r="K145" s="178"/>
      <c r="L145" s="132"/>
      <c r="M145" s="132"/>
      <c r="N145" s="133"/>
    </row>
    <row r="146" spans="2:14" ht="12.75">
      <c r="B146" s="131"/>
      <c r="C146" s="178"/>
      <c r="D146" s="140"/>
      <c r="E146" s="189"/>
      <c r="F146" s="157"/>
      <c r="G146" s="157"/>
      <c r="H146" s="140"/>
      <c r="I146" s="140"/>
      <c r="J146" s="132"/>
      <c r="K146" s="178"/>
      <c r="L146" s="132"/>
      <c r="M146" s="132"/>
      <c r="N146" s="133"/>
    </row>
    <row r="147" spans="2:14" ht="12.75">
      <c r="B147" s="131"/>
      <c r="C147" s="178"/>
      <c r="D147" s="160">
        <v>1</v>
      </c>
      <c r="F147" s="182" t="s">
        <v>226</v>
      </c>
      <c r="G147" s="157"/>
      <c r="H147" s="140"/>
      <c r="I147" s="140"/>
      <c r="J147" s="132"/>
      <c r="K147" s="178"/>
      <c r="L147" s="132"/>
      <c r="M147" s="132"/>
      <c r="N147" s="133"/>
    </row>
    <row r="148" spans="2:14" ht="12.75">
      <c r="B148" s="131"/>
      <c r="C148" s="178"/>
      <c r="D148" s="140"/>
      <c r="E148" s="156"/>
      <c r="F148" s="182"/>
      <c r="G148" s="157"/>
      <c r="H148" s="140"/>
      <c r="I148" s="140"/>
      <c r="J148" s="132"/>
      <c r="K148" s="178"/>
      <c r="L148" s="132"/>
      <c r="M148" s="132"/>
      <c r="N148" s="133"/>
    </row>
    <row r="149" spans="2:14" ht="15">
      <c r="B149" s="131"/>
      <c r="C149" s="178"/>
      <c r="D149" s="140"/>
      <c r="E149" s="175" t="s">
        <v>7</v>
      </c>
      <c r="F149" s="176" t="s">
        <v>227</v>
      </c>
      <c r="G149" s="140"/>
      <c r="H149" s="140"/>
      <c r="I149" s="140"/>
      <c r="J149" s="132"/>
      <c r="K149" s="257" t="s">
        <v>204</v>
      </c>
      <c r="L149" s="287">
        <f>L151+L152</f>
        <v>2613563</v>
      </c>
      <c r="M149" s="132"/>
      <c r="N149" s="133"/>
    </row>
    <row r="150" spans="2:14" ht="12.75">
      <c r="B150" s="131"/>
      <c r="C150" s="178"/>
      <c r="D150" s="140"/>
      <c r="E150" s="175"/>
      <c r="F150" s="176"/>
      <c r="G150" s="140"/>
      <c r="H150" s="140"/>
      <c r="I150" s="140"/>
      <c r="J150" s="132"/>
      <c r="K150" s="178"/>
      <c r="L150" s="132"/>
      <c r="M150" s="132"/>
      <c r="N150" s="133"/>
    </row>
    <row r="151" spans="2:14" ht="12.75">
      <c r="B151" s="131"/>
      <c r="C151" s="178"/>
      <c r="D151" s="140"/>
      <c r="F151" s="209" t="s">
        <v>203</v>
      </c>
      <c r="G151" s="242" t="s">
        <v>403</v>
      </c>
      <c r="H151" s="140"/>
      <c r="I151" s="140"/>
      <c r="J151" s="132"/>
      <c r="K151" s="244" t="s">
        <v>204</v>
      </c>
      <c r="L151" s="286">
        <v>2400000</v>
      </c>
      <c r="M151" s="132"/>
      <c r="N151" s="133"/>
    </row>
    <row r="152" spans="2:14" ht="12.75">
      <c r="B152" s="131"/>
      <c r="C152" s="178"/>
      <c r="D152" s="140"/>
      <c r="F152" s="270"/>
      <c r="G152" s="242" t="s">
        <v>406</v>
      </c>
      <c r="H152" s="140"/>
      <c r="I152" s="140"/>
      <c r="J152" s="132"/>
      <c r="K152" s="244" t="s">
        <v>204</v>
      </c>
      <c r="L152" s="263">
        <v>213563</v>
      </c>
      <c r="M152" s="132"/>
      <c r="N152" s="133"/>
    </row>
    <row r="153" spans="2:14" ht="12.75">
      <c r="B153" s="131"/>
      <c r="C153" s="178"/>
      <c r="D153" s="140"/>
      <c r="E153" s="175"/>
      <c r="F153" s="176"/>
      <c r="G153" s="132"/>
      <c r="H153" s="140"/>
      <c r="I153" s="140"/>
      <c r="J153" s="132"/>
      <c r="K153" s="178"/>
      <c r="L153" s="263"/>
      <c r="M153" s="132"/>
      <c r="N153" s="133"/>
    </row>
    <row r="154" spans="2:14" ht="12.75">
      <c r="B154" s="131"/>
      <c r="C154" s="178"/>
      <c r="D154" s="140"/>
      <c r="E154" s="175" t="s">
        <v>9</v>
      </c>
      <c r="F154" s="176" t="s">
        <v>61</v>
      </c>
      <c r="G154" s="140"/>
      <c r="H154" s="140"/>
      <c r="I154" s="140"/>
      <c r="J154" s="132"/>
      <c r="K154" s="178" t="s">
        <v>209</v>
      </c>
      <c r="L154" s="263"/>
      <c r="M154" s="132"/>
      <c r="N154" s="133"/>
    </row>
    <row r="155" spans="2:14" ht="12.75">
      <c r="B155" s="131"/>
      <c r="C155" s="178"/>
      <c r="D155" s="140"/>
      <c r="E155" s="175"/>
      <c r="F155" s="176"/>
      <c r="G155" s="140"/>
      <c r="H155" s="140"/>
      <c r="I155" s="140"/>
      <c r="J155" s="132"/>
      <c r="K155" s="178"/>
      <c r="L155" s="263"/>
      <c r="M155" s="132"/>
      <c r="N155" s="133"/>
    </row>
    <row r="156" spans="2:14" ht="12.75">
      <c r="B156" s="131"/>
      <c r="C156" s="178"/>
      <c r="D156" s="160">
        <v>2</v>
      </c>
      <c r="F156" s="182" t="s">
        <v>228</v>
      </c>
      <c r="G156" s="162"/>
      <c r="H156" s="140"/>
      <c r="I156" s="132"/>
      <c r="J156" s="268"/>
      <c r="K156" s="178" t="s">
        <v>209</v>
      </c>
      <c r="L156" s="268"/>
      <c r="M156" s="132"/>
      <c r="N156" s="133"/>
    </row>
    <row r="157" spans="2:14" ht="12.75">
      <c r="B157" s="131"/>
      <c r="C157" s="178"/>
      <c r="D157" s="160"/>
      <c r="F157" s="182"/>
      <c r="G157" s="162"/>
      <c r="H157" s="140"/>
      <c r="I157" s="140"/>
      <c r="J157" s="263"/>
      <c r="K157" s="178"/>
      <c r="L157" s="263"/>
      <c r="M157" s="132"/>
      <c r="N157" s="133"/>
    </row>
    <row r="158" spans="2:14" ht="12.75">
      <c r="B158" s="131"/>
      <c r="C158" s="178"/>
      <c r="D158" s="160">
        <v>3</v>
      </c>
      <c r="F158" s="182" t="s">
        <v>74</v>
      </c>
      <c r="G158" s="162"/>
      <c r="H158" s="140"/>
      <c r="I158" s="140"/>
      <c r="J158" s="132"/>
      <c r="K158" s="178" t="s">
        <v>209</v>
      </c>
      <c r="L158" s="263"/>
      <c r="M158" s="132"/>
      <c r="N158" s="133"/>
    </row>
    <row r="159" spans="2:14" ht="12.75">
      <c r="B159" s="131"/>
      <c r="C159" s="178"/>
      <c r="D159" s="160"/>
      <c r="F159" s="182"/>
      <c r="G159" s="162"/>
      <c r="H159" s="140"/>
      <c r="I159" s="140"/>
      <c r="J159" s="132"/>
      <c r="K159" s="178"/>
      <c r="L159" s="263"/>
      <c r="M159" s="132"/>
      <c r="N159" s="133"/>
    </row>
    <row r="160" spans="2:14" ht="12.75">
      <c r="B160" s="131"/>
      <c r="C160" s="178"/>
      <c r="D160" s="160">
        <v>4</v>
      </c>
      <c r="F160" s="182" t="s">
        <v>67</v>
      </c>
      <c r="G160" s="162"/>
      <c r="H160" s="140"/>
      <c r="I160" s="140"/>
      <c r="J160" s="132"/>
      <c r="K160" s="178" t="s">
        <v>209</v>
      </c>
      <c r="L160" s="132"/>
      <c r="M160" s="132"/>
      <c r="N160" s="133"/>
    </row>
    <row r="161" spans="2:14" ht="12.75">
      <c r="B161" s="131"/>
      <c r="C161" s="178"/>
      <c r="D161" s="140"/>
      <c r="E161" s="156"/>
      <c r="F161" s="182"/>
      <c r="G161" s="162"/>
      <c r="H161" s="140"/>
      <c r="I161" s="140"/>
      <c r="J161" s="132"/>
      <c r="K161" s="178"/>
      <c r="L161" s="132"/>
      <c r="M161" s="132"/>
      <c r="N161" s="133"/>
    </row>
    <row r="162" spans="2:14" ht="12.75">
      <c r="B162" s="131"/>
      <c r="C162" s="187" t="s">
        <v>229</v>
      </c>
      <c r="D162" s="140"/>
      <c r="F162" s="157" t="s">
        <v>230</v>
      </c>
      <c r="G162" s="157"/>
      <c r="H162" s="140"/>
      <c r="I162" s="140"/>
      <c r="J162" s="132"/>
      <c r="K162" s="178"/>
      <c r="L162" s="132"/>
      <c r="M162" s="132"/>
      <c r="N162" s="133"/>
    </row>
    <row r="163" spans="2:14" ht="12.75">
      <c r="B163" s="131"/>
      <c r="C163" s="178"/>
      <c r="D163" s="140"/>
      <c r="E163" s="189"/>
      <c r="F163" s="157"/>
      <c r="G163" s="157"/>
      <c r="H163" s="140"/>
      <c r="I163" s="140"/>
      <c r="J163" s="132"/>
      <c r="K163" s="178"/>
      <c r="L163" s="132"/>
      <c r="M163" s="132"/>
      <c r="N163" s="133"/>
    </row>
    <row r="164" spans="2:14" ht="12.75">
      <c r="B164" s="131"/>
      <c r="C164" s="178"/>
      <c r="D164" s="160">
        <v>1</v>
      </c>
      <c r="F164" s="182" t="s">
        <v>231</v>
      </c>
      <c r="G164" s="162"/>
      <c r="H164" s="140"/>
      <c r="I164" s="140"/>
      <c r="J164" s="132"/>
      <c r="K164" s="178" t="s">
        <v>209</v>
      </c>
      <c r="L164" s="132"/>
      <c r="M164" s="132"/>
      <c r="N164" s="133"/>
    </row>
    <row r="165" spans="2:14" ht="12.75">
      <c r="B165" s="131"/>
      <c r="C165" s="178"/>
      <c r="D165" s="160"/>
      <c r="F165" s="182"/>
      <c r="G165" s="162"/>
      <c r="H165" s="140"/>
      <c r="I165" s="140"/>
      <c r="J165" s="132"/>
      <c r="K165" s="178"/>
      <c r="L165" s="132"/>
      <c r="M165" s="132"/>
      <c r="N165" s="133"/>
    </row>
    <row r="166" spans="2:14" ht="12.75">
      <c r="B166" s="131"/>
      <c r="C166" s="178"/>
      <c r="D166" s="160">
        <v>2</v>
      </c>
      <c r="F166" s="182" t="s">
        <v>232</v>
      </c>
      <c r="G166" s="162"/>
      <c r="H166" s="140"/>
      <c r="I166" s="140"/>
      <c r="J166" s="132"/>
      <c r="K166" s="178" t="s">
        <v>209</v>
      </c>
      <c r="L166" s="132"/>
      <c r="M166" s="132"/>
      <c r="N166" s="133"/>
    </row>
    <row r="167" spans="2:14" ht="12.75">
      <c r="B167" s="131"/>
      <c r="C167" s="178"/>
      <c r="D167" s="160"/>
      <c r="F167" s="182"/>
      <c r="G167" s="162"/>
      <c r="H167" s="140"/>
      <c r="I167" s="140"/>
      <c r="J167" s="132"/>
      <c r="K167" s="178"/>
      <c r="L167" s="263"/>
      <c r="M167" s="132"/>
      <c r="N167" s="133"/>
    </row>
    <row r="168" spans="2:14" ht="15">
      <c r="B168" s="131"/>
      <c r="C168" s="178"/>
      <c r="D168" s="160">
        <v>3</v>
      </c>
      <c r="F168" s="182" t="s">
        <v>81</v>
      </c>
      <c r="G168" s="162"/>
      <c r="H168" s="140"/>
      <c r="I168" s="140"/>
      <c r="J168" s="132"/>
      <c r="K168" s="178" t="s">
        <v>204</v>
      </c>
      <c r="L168" s="289">
        <v>100000</v>
      </c>
      <c r="M168" s="132"/>
      <c r="N168" s="133"/>
    </row>
    <row r="169" spans="2:14" ht="12.75">
      <c r="B169" s="131"/>
      <c r="C169" s="178"/>
      <c r="D169" s="160"/>
      <c r="F169" s="182"/>
      <c r="G169" s="167" t="s">
        <v>407</v>
      </c>
      <c r="H169" s="140"/>
      <c r="I169" s="140"/>
      <c r="J169" s="132"/>
      <c r="K169" s="178"/>
      <c r="L169" s="263"/>
      <c r="M169" s="132"/>
      <c r="N169" s="133"/>
    </row>
    <row r="170" spans="2:14" ht="12.75">
      <c r="B170" s="131"/>
      <c r="C170" s="178"/>
      <c r="D170" s="160">
        <v>4</v>
      </c>
      <c r="F170" s="182" t="s">
        <v>233</v>
      </c>
      <c r="G170" s="162"/>
      <c r="H170" s="140"/>
      <c r="I170" s="140"/>
      <c r="J170" s="132"/>
      <c r="K170" s="178" t="s">
        <v>209</v>
      </c>
      <c r="L170" s="263"/>
      <c r="M170" s="132"/>
      <c r="N170" s="133"/>
    </row>
    <row r="171" spans="2:14" ht="12.75">
      <c r="B171" s="131"/>
      <c r="C171" s="178"/>
      <c r="D171" s="160"/>
      <c r="F171" s="182"/>
      <c r="G171" s="162"/>
      <c r="H171" s="140"/>
      <c r="I171" s="140"/>
      <c r="J171" s="132"/>
      <c r="K171" s="178"/>
      <c r="L171" s="132"/>
      <c r="M171" s="132"/>
      <c r="N171" s="133"/>
    </row>
    <row r="172" spans="2:14" ht="12.75">
      <c r="B172" s="131"/>
      <c r="C172" s="178"/>
      <c r="D172" s="160">
        <v>5</v>
      </c>
      <c r="F172" s="182" t="s">
        <v>234</v>
      </c>
      <c r="G172" s="162"/>
      <c r="H172" s="140"/>
      <c r="I172" s="140"/>
      <c r="J172" s="132"/>
      <c r="K172" s="178" t="s">
        <v>209</v>
      </c>
      <c r="L172" s="132"/>
      <c r="M172" s="132"/>
      <c r="N172" s="133"/>
    </row>
    <row r="173" spans="2:14" ht="12.75">
      <c r="B173" s="131"/>
      <c r="C173" s="178"/>
      <c r="D173" s="160"/>
      <c r="F173" s="182"/>
      <c r="G173" s="162"/>
      <c r="H173" s="140"/>
      <c r="I173" s="140"/>
      <c r="J173" s="132"/>
      <c r="K173" s="178"/>
      <c r="L173" s="132"/>
      <c r="M173" s="132"/>
      <c r="N173" s="133"/>
    </row>
    <row r="174" spans="2:14" ht="12.75">
      <c r="B174" s="131"/>
      <c r="C174" s="178"/>
      <c r="D174" s="160">
        <v>6</v>
      </c>
      <c r="F174" s="182" t="s">
        <v>235</v>
      </c>
      <c r="G174" s="162"/>
      <c r="H174" s="140"/>
      <c r="I174" s="140"/>
      <c r="J174" s="132"/>
      <c r="K174" s="178" t="s">
        <v>209</v>
      </c>
      <c r="L174" s="132"/>
      <c r="M174" s="132"/>
      <c r="N174" s="133"/>
    </row>
    <row r="175" spans="2:14" ht="12.75">
      <c r="B175" s="131"/>
      <c r="C175" s="178"/>
      <c r="D175" s="160"/>
      <c r="F175" s="182"/>
      <c r="G175" s="162"/>
      <c r="H175" s="140"/>
      <c r="I175" s="140"/>
      <c r="J175" s="132"/>
      <c r="K175" s="178"/>
      <c r="L175" s="132"/>
      <c r="M175" s="132"/>
      <c r="N175" s="133"/>
    </row>
    <row r="176" spans="2:14" ht="12.75">
      <c r="B176" s="131"/>
      <c r="C176" s="178"/>
      <c r="D176" s="160">
        <v>7</v>
      </c>
      <c r="F176" s="182" t="s">
        <v>236</v>
      </c>
      <c r="G176" s="162"/>
      <c r="H176" s="140"/>
      <c r="I176" s="140"/>
      <c r="J176" s="132"/>
      <c r="K176" s="178" t="s">
        <v>209</v>
      </c>
      <c r="L176" s="288"/>
      <c r="M176" s="132"/>
      <c r="N176" s="133"/>
    </row>
    <row r="177" spans="2:14" ht="12.75">
      <c r="B177" s="131"/>
      <c r="C177" s="178"/>
      <c r="D177" s="160"/>
      <c r="F177" s="182"/>
      <c r="G177" s="162"/>
      <c r="H177" s="140"/>
      <c r="I177" s="140"/>
      <c r="J177" s="132"/>
      <c r="K177" s="178"/>
      <c r="L177" s="132"/>
      <c r="M177" s="132"/>
      <c r="N177" s="133"/>
    </row>
    <row r="178" spans="2:14" ht="12.75">
      <c r="B178" s="131"/>
      <c r="C178" s="178"/>
      <c r="D178" s="160"/>
      <c r="F178" s="209" t="s">
        <v>203</v>
      </c>
      <c r="G178" s="176" t="s">
        <v>392</v>
      </c>
      <c r="H178" s="140"/>
      <c r="I178" s="140"/>
      <c r="J178" s="132"/>
      <c r="K178" s="178"/>
      <c r="L178" s="132"/>
      <c r="M178" s="132"/>
      <c r="N178" s="133"/>
    </row>
    <row r="179" spans="2:14" ht="12.75">
      <c r="B179" s="131"/>
      <c r="C179" s="178"/>
      <c r="D179" s="160"/>
      <c r="F179" s="182"/>
      <c r="G179" s="162"/>
      <c r="H179" s="140"/>
      <c r="I179" s="140"/>
      <c r="J179" s="132"/>
      <c r="K179" s="178"/>
      <c r="L179" s="132"/>
      <c r="M179" s="132"/>
      <c r="N179" s="133"/>
    </row>
    <row r="180" spans="2:14" ht="12.75">
      <c r="B180" s="131"/>
      <c r="C180" s="178"/>
      <c r="D180" s="160">
        <v>8</v>
      </c>
      <c r="F180" s="182" t="s">
        <v>237</v>
      </c>
      <c r="G180" s="162"/>
      <c r="H180" s="140"/>
      <c r="I180" s="140"/>
      <c r="J180" s="132"/>
      <c r="K180" s="178" t="s">
        <v>209</v>
      </c>
      <c r="L180" s="238"/>
      <c r="M180" s="132"/>
      <c r="N180" s="133"/>
    </row>
    <row r="181" spans="2:14" ht="12.75">
      <c r="B181" s="131"/>
      <c r="C181" s="178"/>
      <c r="D181" s="160"/>
      <c r="F181" s="182"/>
      <c r="G181" s="162"/>
      <c r="H181" s="140"/>
      <c r="I181" s="140"/>
      <c r="J181" s="132"/>
      <c r="K181" s="178"/>
      <c r="L181" s="132"/>
      <c r="M181" s="132"/>
      <c r="N181" s="133"/>
    </row>
    <row r="182" spans="2:14" ht="12.75">
      <c r="B182" s="131"/>
      <c r="C182" s="178"/>
      <c r="D182" s="160">
        <v>9</v>
      </c>
      <c r="F182" s="182" t="s">
        <v>393</v>
      </c>
      <c r="G182" s="162"/>
      <c r="H182" s="140"/>
      <c r="I182" s="140"/>
      <c r="J182" s="132"/>
      <c r="K182" s="178" t="s">
        <v>209</v>
      </c>
      <c r="L182" s="288"/>
      <c r="M182" s="132"/>
      <c r="N182" s="133"/>
    </row>
    <row r="183" spans="2:14" ht="12.75">
      <c r="B183" s="131"/>
      <c r="C183" s="178"/>
      <c r="D183" s="160"/>
      <c r="F183" s="182"/>
      <c r="G183" s="162"/>
      <c r="H183" s="140"/>
      <c r="I183" s="140"/>
      <c r="J183" s="132"/>
      <c r="K183" s="178"/>
      <c r="L183" s="132"/>
      <c r="M183" s="132"/>
      <c r="N183" s="133"/>
    </row>
    <row r="184" spans="2:14" ht="12.75">
      <c r="B184" s="131"/>
      <c r="C184" s="178"/>
      <c r="E184" s="196">
        <v>10</v>
      </c>
      <c r="F184" s="182" t="s">
        <v>88</v>
      </c>
      <c r="G184" s="162"/>
      <c r="H184" s="140"/>
      <c r="I184" s="140"/>
      <c r="J184" s="132"/>
      <c r="K184" s="144"/>
      <c r="L184" s="132"/>
      <c r="M184" s="132"/>
      <c r="N184" s="133"/>
    </row>
    <row r="185" spans="2:14" ht="12.75">
      <c r="B185" s="131"/>
      <c r="C185" s="153"/>
      <c r="D185" s="132"/>
      <c r="E185" s="132"/>
      <c r="F185" s="132"/>
      <c r="G185" s="132"/>
      <c r="H185" s="132"/>
      <c r="I185" s="132"/>
      <c r="J185" s="132"/>
      <c r="K185" s="132"/>
      <c r="L185" s="132"/>
      <c r="M185" s="132"/>
      <c r="N185" s="133"/>
    </row>
    <row r="186" spans="2:14" ht="12.75">
      <c r="B186" s="131"/>
      <c r="C186" s="153"/>
      <c r="D186" s="132"/>
      <c r="E186" s="132"/>
      <c r="F186" s="190" t="s">
        <v>238</v>
      </c>
      <c r="G186" s="155" t="s">
        <v>239</v>
      </c>
      <c r="H186" s="132"/>
      <c r="I186" s="132"/>
      <c r="J186" s="132"/>
      <c r="K186" s="178" t="s">
        <v>209</v>
      </c>
      <c r="L186" s="132"/>
      <c r="M186" s="132"/>
      <c r="N186" s="133"/>
    </row>
    <row r="187" spans="2:14" ht="12.75">
      <c r="B187" s="131"/>
      <c r="C187" s="153"/>
      <c r="D187" s="132"/>
      <c r="E187" s="132"/>
      <c r="F187" s="190" t="s">
        <v>238</v>
      </c>
      <c r="G187" s="132" t="s">
        <v>240</v>
      </c>
      <c r="H187" s="132"/>
      <c r="I187" s="132"/>
      <c r="J187" s="132"/>
      <c r="K187" s="178" t="s">
        <v>209</v>
      </c>
      <c r="L187" s="132"/>
      <c r="M187" s="132"/>
      <c r="N187" s="133"/>
    </row>
    <row r="188" spans="2:14" ht="12.75">
      <c r="B188" s="131"/>
      <c r="C188" s="153"/>
      <c r="D188" s="132"/>
      <c r="E188" s="132"/>
      <c r="F188" s="190" t="s">
        <v>238</v>
      </c>
      <c r="G188" s="132" t="s">
        <v>241</v>
      </c>
      <c r="H188" s="132"/>
      <c r="I188" s="132"/>
      <c r="J188" s="132"/>
      <c r="K188" s="178" t="s">
        <v>209</v>
      </c>
      <c r="L188" s="132"/>
      <c r="M188" s="132"/>
      <c r="N188" s="133"/>
    </row>
    <row r="189" spans="2:14" ht="12.75">
      <c r="B189" s="131"/>
      <c r="C189" s="153"/>
      <c r="D189" s="132"/>
      <c r="E189" s="132"/>
      <c r="F189" s="190" t="s">
        <v>238</v>
      </c>
      <c r="G189" s="177" t="s">
        <v>242</v>
      </c>
      <c r="H189" s="132"/>
      <c r="I189" s="132"/>
      <c r="J189" s="132"/>
      <c r="K189" s="178" t="s">
        <v>209</v>
      </c>
      <c r="L189" s="132"/>
      <c r="M189" s="132"/>
      <c r="N189" s="133"/>
    </row>
    <row r="190" spans="2:14" ht="12.75">
      <c r="B190" s="131"/>
      <c r="C190" s="153"/>
      <c r="D190" s="132"/>
      <c r="E190" s="132"/>
      <c r="F190" s="132"/>
      <c r="G190" s="132"/>
      <c r="H190" s="132"/>
      <c r="I190" s="132"/>
      <c r="J190" s="132"/>
      <c r="K190" s="132"/>
      <c r="L190" s="132"/>
      <c r="M190" s="132"/>
      <c r="N190" s="133">
        <v>5</v>
      </c>
    </row>
    <row r="191" spans="2:14" ht="12.75">
      <c r="B191" s="195" t="s">
        <v>243</v>
      </c>
      <c r="C191" s="197" t="s">
        <v>184</v>
      </c>
      <c r="D191" s="132"/>
      <c r="E191" s="132"/>
      <c r="F191" s="157" t="s">
        <v>262</v>
      </c>
      <c r="G191" s="132"/>
      <c r="H191" s="132"/>
      <c r="I191" s="132"/>
      <c r="J191" s="132"/>
      <c r="K191" s="132"/>
      <c r="L191" s="132"/>
      <c r="M191" s="132"/>
      <c r="N191" s="133"/>
    </row>
    <row r="192" spans="2:14" ht="12.75">
      <c r="B192" s="131"/>
      <c r="C192" s="153"/>
      <c r="D192" s="132"/>
      <c r="E192" s="132"/>
      <c r="F192" s="132"/>
      <c r="G192" s="132"/>
      <c r="H192" s="132"/>
      <c r="I192" s="132"/>
      <c r="J192" s="132"/>
      <c r="K192" s="132"/>
      <c r="L192" s="132"/>
      <c r="M192" s="132"/>
      <c r="N192" s="133"/>
    </row>
    <row r="193" spans="2:14" ht="12.75">
      <c r="B193" s="131"/>
      <c r="C193" s="153"/>
      <c r="D193" s="192">
        <v>1</v>
      </c>
      <c r="E193" s="132"/>
      <c r="F193" s="180" t="s">
        <v>94</v>
      </c>
      <c r="G193" s="132"/>
      <c r="H193" s="132"/>
      <c r="I193" s="132"/>
      <c r="J193" s="132"/>
      <c r="K193" s="132"/>
      <c r="L193" s="132"/>
      <c r="M193" s="132"/>
      <c r="N193" s="133"/>
    </row>
    <row r="194" spans="2:14" ht="12.75">
      <c r="B194" s="131"/>
      <c r="C194" s="153"/>
      <c r="D194" s="192"/>
      <c r="E194" s="132"/>
      <c r="F194" s="180"/>
      <c r="G194" s="132"/>
      <c r="H194" s="132"/>
      <c r="I194" s="132"/>
      <c r="J194" s="132"/>
      <c r="K194" s="132"/>
      <c r="L194" s="132"/>
      <c r="M194" s="132"/>
      <c r="N194" s="133"/>
    </row>
    <row r="195" spans="2:14" ht="12.75">
      <c r="B195" s="131"/>
      <c r="C195" s="153"/>
      <c r="D195" s="132"/>
      <c r="F195" s="209" t="s">
        <v>203</v>
      </c>
      <c r="G195" s="176" t="s">
        <v>263</v>
      </c>
      <c r="H195" s="132"/>
      <c r="I195" s="132"/>
      <c r="J195" s="132"/>
      <c r="K195" s="178" t="s">
        <v>209</v>
      </c>
      <c r="L195" s="132"/>
      <c r="M195" s="132"/>
      <c r="N195" s="133"/>
    </row>
    <row r="196" spans="2:14" ht="12.75">
      <c r="B196" s="131"/>
      <c r="C196" s="153"/>
      <c r="D196" s="132"/>
      <c r="F196" s="209" t="s">
        <v>203</v>
      </c>
      <c r="G196" s="176" t="s">
        <v>264</v>
      </c>
      <c r="H196" s="132"/>
      <c r="I196" s="132"/>
      <c r="J196" s="132"/>
      <c r="K196" s="178" t="s">
        <v>209</v>
      </c>
      <c r="L196" s="132"/>
      <c r="M196" s="132"/>
      <c r="N196" s="133"/>
    </row>
    <row r="197" spans="2:14" ht="12.75">
      <c r="B197" s="131"/>
      <c r="C197" s="153"/>
      <c r="D197" s="132"/>
      <c r="F197" s="175"/>
      <c r="G197" s="176" t="s">
        <v>129</v>
      </c>
      <c r="H197" s="132"/>
      <c r="I197" s="132"/>
      <c r="J197" s="132"/>
      <c r="K197" s="132"/>
      <c r="L197" s="132"/>
      <c r="M197" s="132"/>
      <c r="N197" s="133"/>
    </row>
    <row r="198" spans="2:14" ht="12.75">
      <c r="B198" s="131"/>
      <c r="C198" s="153"/>
      <c r="D198" s="132"/>
      <c r="E198" s="132"/>
      <c r="F198" s="132"/>
      <c r="G198" s="132"/>
      <c r="H198" s="132"/>
      <c r="I198" s="132"/>
      <c r="J198" s="132"/>
      <c r="K198" s="132"/>
      <c r="L198" s="132"/>
      <c r="M198" s="132"/>
      <c r="N198" s="133"/>
    </row>
    <row r="199" spans="2:14" ht="12.75">
      <c r="B199" s="131"/>
      <c r="C199" s="153"/>
      <c r="D199" s="192">
        <v>3</v>
      </c>
      <c r="E199" s="132"/>
      <c r="F199" s="180" t="s">
        <v>96</v>
      </c>
      <c r="G199" s="132"/>
      <c r="H199" s="132"/>
      <c r="I199" s="132"/>
      <c r="J199" s="132"/>
      <c r="K199" s="132"/>
      <c r="L199" s="132"/>
      <c r="M199" s="132"/>
      <c r="N199" s="133"/>
    </row>
    <row r="200" spans="2:14" ht="12.75">
      <c r="B200" s="131"/>
      <c r="C200" s="153"/>
      <c r="D200" s="192"/>
      <c r="E200" s="132"/>
      <c r="F200" s="180"/>
      <c r="G200" s="132"/>
      <c r="H200" s="132"/>
      <c r="I200" s="132"/>
      <c r="J200" s="132"/>
      <c r="K200" s="132"/>
      <c r="L200" s="132"/>
      <c r="M200" s="132"/>
      <c r="N200" s="133"/>
    </row>
    <row r="201" spans="2:14" ht="12.75">
      <c r="B201" s="131"/>
      <c r="C201" s="153"/>
      <c r="D201" s="132"/>
      <c r="F201" s="209" t="s">
        <v>203</v>
      </c>
      <c r="G201" s="176" t="s">
        <v>265</v>
      </c>
      <c r="H201" s="132"/>
      <c r="I201" s="132"/>
      <c r="J201" s="132"/>
      <c r="K201" s="178" t="s">
        <v>209</v>
      </c>
      <c r="L201" s="132"/>
      <c r="M201" s="132"/>
      <c r="N201" s="133"/>
    </row>
    <row r="202" spans="2:14" ht="12.75">
      <c r="B202" s="131"/>
      <c r="C202" s="153"/>
      <c r="D202" s="132"/>
      <c r="E202" s="132"/>
      <c r="F202" s="132"/>
      <c r="G202" s="132"/>
      <c r="H202" s="132"/>
      <c r="I202" s="132"/>
      <c r="J202" s="132"/>
      <c r="K202" s="132"/>
      <c r="L202" s="132"/>
      <c r="M202" s="132"/>
      <c r="N202" s="133"/>
    </row>
    <row r="203" spans="2:14" ht="12.75">
      <c r="B203" s="131"/>
      <c r="C203" s="153"/>
      <c r="D203" s="192">
        <v>4</v>
      </c>
      <c r="E203" s="132"/>
      <c r="F203" s="180" t="s">
        <v>97</v>
      </c>
      <c r="G203" s="132"/>
      <c r="H203" s="132"/>
      <c r="I203" s="132"/>
      <c r="J203" s="132"/>
      <c r="K203" s="132"/>
      <c r="L203" s="132"/>
      <c r="M203" s="132"/>
      <c r="N203" s="133"/>
    </row>
    <row r="204" spans="2:14" ht="12.75">
      <c r="B204" s="131"/>
      <c r="C204" s="153"/>
      <c r="D204" s="132"/>
      <c r="E204" s="132"/>
      <c r="F204" s="132"/>
      <c r="G204" s="132"/>
      <c r="H204" s="132"/>
      <c r="I204" s="132"/>
      <c r="J204" s="132"/>
      <c r="K204" s="132"/>
      <c r="L204" s="132"/>
      <c r="M204" s="132"/>
      <c r="N204" s="133"/>
    </row>
    <row r="205" spans="2:14" ht="12.75">
      <c r="B205" s="131"/>
      <c r="C205" s="153"/>
      <c r="D205" s="132"/>
      <c r="F205" s="209" t="s">
        <v>203</v>
      </c>
      <c r="G205" s="176" t="s">
        <v>266</v>
      </c>
      <c r="H205" s="132"/>
      <c r="I205" s="132"/>
      <c r="J205" s="132"/>
      <c r="K205" s="178" t="s">
        <v>209</v>
      </c>
      <c r="L205" s="132"/>
      <c r="M205" s="132"/>
      <c r="N205" s="133"/>
    </row>
    <row r="206" spans="2:14" ht="12.75">
      <c r="B206" s="131"/>
      <c r="C206" s="153"/>
      <c r="D206" s="132"/>
      <c r="F206" s="209" t="s">
        <v>203</v>
      </c>
      <c r="G206" s="176" t="s">
        <v>267</v>
      </c>
      <c r="H206" s="132"/>
      <c r="I206" s="132"/>
      <c r="J206" s="132"/>
      <c r="K206" s="178" t="s">
        <v>209</v>
      </c>
      <c r="L206" s="132"/>
      <c r="M206" s="132"/>
      <c r="N206" s="133"/>
    </row>
    <row r="207" spans="2:14" ht="12.75">
      <c r="B207" s="131"/>
      <c r="C207" s="153"/>
      <c r="D207" s="132"/>
      <c r="F207" s="209" t="s">
        <v>203</v>
      </c>
      <c r="G207" s="176" t="s">
        <v>268</v>
      </c>
      <c r="H207" s="132"/>
      <c r="I207" s="132"/>
      <c r="J207" s="132"/>
      <c r="K207" s="178" t="s">
        <v>209</v>
      </c>
      <c r="L207" s="132"/>
      <c r="M207" s="132"/>
      <c r="N207" s="133"/>
    </row>
    <row r="208" spans="2:14" ht="12.75">
      <c r="B208" s="131"/>
      <c r="C208" s="153"/>
      <c r="D208" s="132"/>
      <c r="F208" s="209" t="s">
        <v>203</v>
      </c>
      <c r="G208" s="185" t="s">
        <v>269</v>
      </c>
      <c r="H208" s="132"/>
      <c r="I208" s="132"/>
      <c r="J208" s="132"/>
      <c r="K208" s="178" t="s">
        <v>209</v>
      </c>
      <c r="L208" s="198"/>
      <c r="M208" s="132"/>
      <c r="N208" s="133"/>
    </row>
    <row r="209" spans="2:14" ht="12.75">
      <c r="B209" s="131"/>
      <c r="C209" s="153"/>
      <c r="D209" s="132"/>
      <c r="F209" s="175"/>
      <c r="G209" s="185" t="s">
        <v>129</v>
      </c>
      <c r="H209" s="132"/>
      <c r="I209" s="132"/>
      <c r="J209" s="132"/>
      <c r="K209" s="177"/>
      <c r="L209" s="177"/>
      <c r="M209" s="132"/>
      <c r="N209" s="133"/>
    </row>
    <row r="210" spans="2:14" ht="12.75">
      <c r="B210" s="131"/>
      <c r="C210" s="153"/>
      <c r="D210" s="132"/>
      <c r="E210" s="132"/>
      <c r="F210" s="132"/>
      <c r="G210" s="132"/>
      <c r="H210" s="132"/>
      <c r="I210" s="132"/>
      <c r="J210" s="132"/>
      <c r="K210" s="132"/>
      <c r="L210" s="132"/>
      <c r="M210" s="132"/>
      <c r="N210" s="133"/>
    </row>
    <row r="211" spans="2:14" ht="12.75">
      <c r="B211" s="131"/>
      <c r="C211" s="153"/>
      <c r="D211" s="192">
        <v>5</v>
      </c>
      <c r="E211" s="132"/>
      <c r="F211" s="180" t="s">
        <v>99</v>
      </c>
      <c r="G211" s="132"/>
      <c r="H211" s="132"/>
      <c r="I211" s="132"/>
      <c r="J211" s="132"/>
      <c r="K211" s="132"/>
      <c r="L211" s="132"/>
      <c r="M211" s="132"/>
      <c r="N211" s="133"/>
    </row>
    <row r="212" spans="2:14" ht="12.75">
      <c r="B212" s="131"/>
      <c r="C212" s="153"/>
      <c r="D212" s="192"/>
      <c r="E212" s="132"/>
      <c r="F212" s="180"/>
      <c r="G212" s="132"/>
      <c r="H212" s="132"/>
      <c r="I212" s="132"/>
      <c r="J212" s="132"/>
      <c r="K212" s="132"/>
      <c r="L212" s="132"/>
      <c r="M212" s="132"/>
      <c r="N212" s="133"/>
    </row>
    <row r="213" spans="2:14" ht="12.75">
      <c r="B213" s="131"/>
      <c r="C213" s="153"/>
      <c r="D213" s="192"/>
      <c r="F213" s="209" t="s">
        <v>203</v>
      </c>
      <c r="G213" s="176" t="s">
        <v>270</v>
      </c>
      <c r="H213" s="132"/>
      <c r="I213" s="132"/>
      <c r="J213" s="132"/>
      <c r="K213" s="178" t="s">
        <v>209</v>
      </c>
      <c r="L213" s="132"/>
      <c r="M213" s="132"/>
      <c r="N213" s="133"/>
    </row>
    <row r="214" spans="2:14" ht="12.75">
      <c r="B214" s="131"/>
      <c r="C214" s="153"/>
      <c r="D214" s="192"/>
      <c r="F214" s="209" t="s">
        <v>203</v>
      </c>
      <c r="G214" s="176" t="s">
        <v>271</v>
      </c>
      <c r="H214" s="132"/>
      <c r="I214" s="132"/>
      <c r="J214" s="132"/>
      <c r="K214" s="178" t="s">
        <v>209</v>
      </c>
      <c r="L214" s="132"/>
      <c r="M214" s="132"/>
      <c r="N214" s="133"/>
    </row>
    <row r="215" spans="2:14" ht="12.75">
      <c r="B215" s="131"/>
      <c r="C215" s="153"/>
      <c r="D215" s="192"/>
      <c r="F215" s="209" t="s">
        <v>203</v>
      </c>
      <c r="G215" s="176" t="s">
        <v>272</v>
      </c>
      <c r="H215" s="132"/>
      <c r="I215" s="132"/>
      <c r="J215" s="132"/>
      <c r="K215" s="178" t="s">
        <v>209</v>
      </c>
      <c r="L215" s="148"/>
      <c r="M215" s="132"/>
      <c r="N215" s="133"/>
    </row>
    <row r="216" spans="2:14" ht="12.75">
      <c r="B216" s="131"/>
      <c r="C216" s="153"/>
      <c r="D216" s="192"/>
      <c r="F216" s="210"/>
      <c r="G216" s="185" t="s">
        <v>129</v>
      </c>
      <c r="H216" s="132"/>
      <c r="I216" s="132"/>
      <c r="J216" s="132"/>
      <c r="K216" s="132"/>
      <c r="L216" s="132"/>
      <c r="M216" s="132"/>
      <c r="N216" s="133"/>
    </row>
    <row r="217" spans="2:14" ht="12.75">
      <c r="B217" s="131"/>
      <c r="C217" s="153"/>
      <c r="D217" s="192"/>
      <c r="E217" s="132"/>
      <c r="F217" s="185"/>
      <c r="G217" s="132"/>
      <c r="H217" s="132"/>
      <c r="I217" s="132"/>
      <c r="J217" s="132"/>
      <c r="K217" s="132"/>
      <c r="L217" s="132"/>
      <c r="M217" s="132"/>
      <c r="N217" s="133"/>
    </row>
    <row r="218" spans="2:14" ht="12.75">
      <c r="B218" s="131"/>
      <c r="C218" s="153"/>
      <c r="D218" s="192">
        <v>6</v>
      </c>
      <c r="E218" s="132"/>
      <c r="F218" s="199" t="s">
        <v>103</v>
      </c>
      <c r="G218" s="132"/>
      <c r="H218" s="132"/>
      <c r="I218" s="132"/>
      <c r="J218" s="132"/>
      <c r="K218" s="132"/>
      <c r="L218" s="132"/>
      <c r="M218" s="132"/>
      <c r="N218" s="133"/>
    </row>
    <row r="219" spans="2:14" ht="12.75">
      <c r="B219" s="131"/>
      <c r="C219" s="153"/>
      <c r="D219" s="192"/>
      <c r="E219" s="132"/>
      <c r="F219" s="185"/>
      <c r="G219" s="132"/>
      <c r="H219" s="132"/>
      <c r="I219" s="132"/>
      <c r="J219" s="132"/>
      <c r="K219" s="132"/>
      <c r="L219" s="132"/>
      <c r="M219" s="132"/>
      <c r="N219" s="133"/>
    </row>
    <row r="220" spans="2:14" ht="12.75">
      <c r="B220" s="131"/>
      <c r="C220" s="153"/>
      <c r="D220" s="192"/>
      <c r="E220" s="411" t="s">
        <v>252</v>
      </c>
      <c r="F220" s="411" t="s">
        <v>273</v>
      </c>
      <c r="G220" s="389" t="s">
        <v>387</v>
      </c>
      <c r="H220" s="389" t="s">
        <v>274</v>
      </c>
      <c r="I220" s="389" t="s">
        <v>275</v>
      </c>
      <c r="J220" s="389" t="s">
        <v>276</v>
      </c>
      <c r="K220" s="389" t="s">
        <v>277</v>
      </c>
      <c r="L220" s="389" t="s">
        <v>278</v>
      </c>
      <c r="M220" s="132"/>
      <c r="N220" s="133"/>
    </row>
    <row r="221" spans="2:14" ht="18" customHeight="1">
      <c r="B221" s="131"/>
      <c r="C221" s="153"/>
      <c r="D221" s="192"/>
      <c r="E221" s="412"/>
      <c r="F221" s="412"/>
      <c r="G221" s="390"/>
      <c r="H221" s="390"/>
      <c r="I221" s="390"/>
      <c r="J221" s="390"/>
      <c r="K221" s="390"/>
      <c r="L221" s="390"/>
      <c r="M221" s="132"/>
      <c r="N221" s="133"/>
    </row>
    <row r="222" spans="2:14" ht="12.75">
      <c r="B222" s="131"/>
      <c r="C222" s="153"/>
      <c r="D222" s="192"/>
      <c r="E222" s="211"/>
      <c r="F222" s="246" t="s">
        <v>41</v>
      </c>
      <c r="G222" s="212"/>
      <c r="H222" s="212"/>
      <c r="I222" s="212"/>
      <c r="J222" s="212"/>
      <c r="K222" s="212"/>
      <c r="L222" s="212"/>
      <c r="M222" s="132"/>
      <c r="N222" s="133"/>
    </row>
    <row r="223" spans="2:14" ht="12.75">
      <c r="B223" s="131"/>
      <c r="C223" s="153"/>
      <c r="D223" s="192"/>
      <c r="E223" s="213"/>
      <c r="F223" s="247" t="s">
        <v>42</v>
      </c>
      <c r="G223" s="213"/>
      <c r="H223" s="213"/>
      <c r="I223" s="213"/>
      <c r="J223" s="213"/>
      <c r="K223" s="213"/>
      <c r="L223" s="213"/>
      <c r="M223" s="132"/>
      <c r="N223" s="133"/>
    </row>
    <row r="224" spans="2:14" ht="12.75">
      <c r="B224" s="131"/>
      <c r="C224" s="153"/>
      <c r="D224" s="192"/>
      <c r="E224" s="213"/>
      <c r="F224" s="247" t="s">
        <v>279</v>
      </c>
      <c r="G224" s="213"/>
      <c r="H224" s="213"/>
      <c r="I224" s="213"/>
      <c r="J224" s="213"/>
      <c r="K224" s="213"/>
      <c r="L224" s="213"/>
      <c r="M224" s="132"/>
      <c r="N224" s="133"/>
    </row>
    <row r="225" spans="2:14" ht="12.75">
      <c r="B225" s="131"/>
      <c r="C225" s="153"/>
      <c r="D225" s="192"/>
      <c r="E225" s="213"/>
      <c r="F225" s="247" t="s">
        <v>258</v>
      </c>
      <c r="G225" s="213"/>
      <c r="H225" s="213"/>
      <c r="I225" s="213"/>
      <c r="J225" s="213"/>
      <c r="K225" s="213"/>
      <c r="L225" s="213"/>
      <c r="M225" s="132"/>
      <c r="N225" s="133"/>
    </row>
    <row r="226" spans="2:14" ht="12.75">
      <c r="B226" s="131"/>
      <c r="C226" s="153"/>
      <c r="D226" s="192"/>
      <c r="E226" s="213"/>
      <c r="F226" s="247" t="s">
        <v>280</v>
      </c>
      <c r="G226" s="226"/>
      <c r="H226" s="226"/>
      <c r="I226" s="213">
        <f>G226-H226</f>
        <v>0</v>
      </c>
      <c r="J226" s="269"/>
      <c r="K226" s="213"/>
      <c r="L226" s="213">
        <f>H226</f>
        <v>0</v>
      </c>
      <c r="M226" s="132"/>
      <c r="N226" s="133"/>
    </row>
    <row r="227" spans="2:14" ht="12.75">
      <c r="B227" s="131"/>
      <c r="C227" s="153"/>
      <c r="D227" s="192"/>
      <c r="E227" s="213"/>
      <c r="F227" s="247" t="s">
        <v>283</v>
      </c>
      <c r="G227" s="213"/>
      <c r="H227" s="213"/>
      <c r="I227" s="213"/>
      <c r="J227" s="213"/>
      <c r="K227" s="213"/>
      <c r="L227" s="213"/>
      <c r="M227" s="132"/>
      <c r="N227" s="133"/>
    </row>
    <row r="228" spans="2:14" ht="12.75">
      <c r="B228" s="131"/>
      <c r="C228" s="153"/>
      <c r="D228" s="192"/>
      <c r="E228" s="214"/>
      <c r="F228" s="247" t="s">
        <v>281</v>
      </c>
      <c r="G228" s="213"/>
      <c r="H228" s="213"/>
      <c r="I228" s="213"/>
      <c r="J228" s="213"/>
      <c r="K228" s="213"/>
      <c r="L228" s="213"/>
      <c r="M228" s="132"/>
      <c r="N228" s="133"/>
    </row>
    <row r="229" spans="2:14" ht="12.75">
      <c r="B229" s="131"/>
      <c r="C229" s="153"/>
      <c r="D229" s="192"/>
      <c r="E229" s="215"/>
      <c r="F229" s="248" t="s">
        <v>282</v>
      </c>
      <c r="G229" s="215"/>
      <c r="H229" s="215"/>
      <c r="I229" s="215"/>
      <c r="J229" s="215"/>
      <c r="K229" s="215"/>
      <c r="L229" s="215"/>
      <c r="M229" s="132"/>
      <c r="N229" s="133"/>
    </row>
    <row r="230" spans="2:14" ht="12.75">
      <c r="B230" s="131"/>
      <c r="C230" s="153"/>
      <c r="D230" s="192"/>
      <c r="E230" s="200"/>
      <c r="F230" s="194" t="s">
        <v>129</v>
      </c>
      <c r="G230" s="194">
        <f>SUM(G222:G229)</f>
        <v>0</v>
      </c>
      <c r="H230" s="194">
        <f>SUM(H222:H229)</f>
        <v>0</v>
      </c>
      <c r="I230" s="194">
        <f>SUM(I222:I229)</f>
        <v>0</v>
      </c>
      <c r="J230" s="194"/>
      <c r="K230" s="194"/>
      <c r="L230" s="194">
        <f>SUM(L222:L229)</f>
        <v>0</v>
      </c>
      <c r="M230" s="132"/>
      <c r="N230" s="133"/>
    </row>
    <row r="231" spans="2:14" ht="12.75" customHeight="1">
      <c r="B231" s="131"/>
      <c r="C231" s="153"/>
      <c r="D231" s="132"/>
      <c r="E231" s="132"/>
      <c r="F231" s="253"/>
      <c r="G231" s="132"/>
      <c r="H231" s="132"/>
      <c r="I231" s="132"/>
      <c r="J231" s="132"/>
      <c r="K231" s="132"/>
      <c r="L231" s="132"/>
      <c r="M231" s="132"/>
      <c r="N231" s="133"/>
    </row>
    <row r="232" spans="2:14" ht="12.75" customHeight="1">
      <c r="B232" s="131"/>
      <c r="C232" s="153"/>
      <c r="D232" s="192">
        <v>7</v>
      </c>
      <c r="E232" s="132"/>
      <c r="F232" s="180" t="s">
        <v>105</v>
      </c>
      <c r="G232" s="132"/>
      <c r="H232" s="132"/>
      <c r="I232" s="132"/>
      <c r="J232" s="132"/>
      <c r="K232" s="132"/>
      <c r="L232" s="132"/>
      <c r="M232" s="132"/>
      <c r="N232" s="133"/>
    </row>
    <row r="233" spans="2:14" ht="12.75">
      <c r="B233" s="131"/>
      <c r="C233" s="153"/>
      <c r="D233" s="132"/>
      <c r="E233" s="132"/>
      <c r="F233" s="132"/>
      <c r="G233" s="132"/>
      <c r="H233" s="132"/>
      <c r="I233" s="132"/>
      <c r="J233" s="132"/>
      <c r="K233" s="132"/>
      <c r="L233" s="132"/>
      <c r="M233" s="132"/>
      <c r="N233" s="133"/>
    </row>
    <row r="234" spans="2:14" ht="12.75">
      <c r="B234" s="131"/>
      <c r="C234" s="153"/>
      <c r="D234" s="132"/>
      <c r="E234" s="175" t="s">
        <v>203</v>
      </c>
      <c r="F234" s="176" t="s">
        <v>284</v>
      </c>
      <c r="G234" s="132"/>
      <c r="H234" s="132"/>
      <c r="I234" s="132"/>
      <c r="J234" s="132"/>
      <c r="K234" s="132" t="s">
        <v>204</v>
      </c>
      <c r="L234" s="132">
        <v>0</v>
      </c>
      <c r="M234" s="132"/>
      <c r="N234" s="133"/>
    </row>
    <row r="235" spans="2:14" ht="12.75">
      <c r="B235" s="131"/>
      <c r="C235" s="153"/>
      <c r="D235" s="132"/>
      <c r="E235" s="175" t="s">
        <v>203</v>
      </c>
      <c r="F235" s="176" t="s">
        <v>285</v>
      </c>
      <c r="G235" s="132"/>
      <c r="H235" s="132"/>
      <c r="I235" s="132"/>
      <c r="J235" s="132"/>
      <c r="K235" s="132" t="s">
        <v>204</v>
      </c>
      <c r="L235" s="132">
        <v>0</v>
      </c>
      <c r="M235" s="132"/>
      <c r="N235" s="133"/>
    </row>
    <row r="236" spans="2:14" ht="12.75">
      <c r="B236" s="131"/>
      <c r="C236" s="153"/>
      <c r="D236" s="132"/>
      <c r="E236" s="175" t="s">
        <v>203</v>
      </c>
      <c r="F236" s="176" t="s">
        <v>286</v>
      </c>
      <c r="G236" s="132"/>
      <c r="H236" s="132"/>
      <c r="I236" s="132"/>
      <c r="J236" s="132"/>
      <c r="K236" s="132" t="s">
        <v>204</v>
      </c>
      <c r="L236" s="132">
        <v>0</v>
      </c>
      <c r="M236" s="132"/>
      <c r="N236" s="133"/>
    </row>
    <row r="237" spans="2:14" ht="12.75">
      <c r="B237" s="131"/>
      <c r="C237" s="153"/>
      <c r="D237" s="132"/>
      <c r="E237" s="175" t="s">
        <v>203</v>
      </c>
      <c r="F237" s="176" t="s">
        <v>287</v>
      </c>
      <c r="G237" s="132"/>
      <c r="H237" s="132"/>
      <c r="I237" s="132"/>
      <c r="J237" s="132"/>
      <c r="K237" s="132" t="s">
        <v>204</v>
      </c>
      <c r="L237" s="177">
        <v>0</v>
      </c>
      <c r="M237" s="132"/>
      <c r="N237" s="133"/>
    </row>
    <row r="238" spans="2:14" ht="12.75">
      <c r="B238" s="131"/>
      <c r="C238" s="153"/>
      <c r="D238" s="132"/>
      <c r="E238" s="175" t="s">
        <v>203</v>
      </c>
      <c r="F238" s="176" t="s">
        <v>288</v>
      </c>
      <c r="G238" s="132"/>
      <c r="H238" s="132"/>
      <c r="I238" s="132"/>
      <c r="J238" s="132"/>
      <c r="K238" s="132" t="s">
        <v>204</v>
      </c>
      <c r="L238" s="177">
        <v>0</v>
      </c>
      <c r="M238" s="132"/>
      <c r="N238" s="133"/>
    </row>
    <row r="239" spans="2:14" ht="12.75">
      <c r="B239" s="131"/>
      <c r="C239" s="153"/>
      <c r="D239" s="132"/>
      <c r="E239" s="175" t="s">
        <v>203</v>
      </c>
      <c r="F239" s="176" t="s">
        <v>289</v>
      </c>
      <c r="G239" s="132"/>
      <c r="H239" s="132"/>
      <c r="I239" s="132"/>
      <c r="J239" s="132"/>
      <c r="K239" s="132" t="s">
        <v>204</v>
      </c>
      <c r="L239" s="177">
        <v>0</v>
      </c>
      <c r="M239" s="132"/>
      <c r="N239" s="133"/>
    </row>
    <row r="240" spans="2:14" ht="12.75">
      <c r="B240" s="131"/>
      <c r="C240" s="153"/>
      <c r="D240" s="132"/>
      <c r="E240" s="175" t="s">
        <v>203</v>
      </c>
      <c r="F240" s="176" t="s">
        <v>290</v>
      </c>
      <c r="G240" s="132"/>
      <c r="H240" s="132"/>
      <c r="I240" s="132"/>
      <c r="J240" s="132"/>
      <c r="K240" s="132" t="s">
        <v>204</v>
      </c>
      <c r="L240" s="177">
        <v>0</v>
      </c>
      <c r="M240" s="132"/>
      <c r="N240" s="133"/>
    </row>
    <row r="241" spans="2:14" ht="12.75">
      <c r="B241" s="131"/>
      <c r="C241" s="153"/>
      <c r="D241" s="132"/>
      <c r="E241" s="175" t="s">
        <v>203</v>
      </c>
      <c r="F241" s="176" t="s">
        <v>291</v>
      </c>
      <c r="G241" s="132"/>
      <c r="H241" s="132"/>
      <c r="I241" s="132"/>
      <c r="J241" s="132"/>
      <c r="K241" s="132" t="s">
        <v>204</v>
      </c>
      <c r="L241" s="177">
        <v>0</v>
      </c>
      <c r="M241" s="132"/>
      <c r="N241" s="133"/>
    </row>
    <row r="242" spans="2:14" ht="12.75">
      <c r="B242" s="131"/>
      <c r="C242" s="153"/>
      <c r="D242" s="132"/>
      <c r="E242" s="175" t="s">
        <v>203</v>
      </c>
      <c r="F242" s="176" t="s">
        <v>292</v>
      </c>
      <c r="G242" s="132"/>
      <c r="H242" s="132"/>
      <c r="I242" s="132"/>
      <c r="J242" s="132"/>
      <c r="K242" s="132" t="s">
        <v>204</v>
      </c>
      <c r="L242" s="177">
        <v>0</v>
      </c>
      <c r="M242" s="132"/>
      <c r="N242" s="133"/>
    </row>
    <row r="243" spans="2:14" ht="12.75">
      <c r="B243" s="131"/>
      <c r="C243" s="153"/>
      <c r="D243" s="132"/>
      <c r="E243" s="175" t="s">
        <v>203</v>
      </c>
      <c r="F243" s="176" t="s">
        <v>293</v>
      </c>
      <c r="G243" s="132"/>
      <c r="H243" s="132"/>
      <c r="I243" s="132"/>
      <c r="J243" s="132"/>
      <c r="K243" s="132" t="s">
        <v>204</v>
      </c>
      <c r="L243" s="198">
        <v>0</v>
      </c>
      <c r="M243" s="132"/>
      <c r="N243" s="133"/>
    </row>
    <row r="244" spans="2:14" ht="12.75">
      <c r="B244" s="131"/>
      <c r="C244" s="153"/>
      <c r="D244" s="132"/>
      <c r="E244" s="132"/>
      <c r="F244" s="185" t="s">
        <v>129</v>
      </c>
      <c r="G244" s="132"/>
      <c r="H244" s="132"/>
      <c r="I244" s="132"/>
      <c r="J244" s="132"/>
      <c r="K244" s="132"/>
      <c r="L244" s="177">
        <v>0</v>
      </c>
      <c r="M244" s="132"/>
      <c r="N244" s="133"/>
    </row>
    <row r="245" spans="2:14" ht="12.75">
      <c r="B245" s="131"/>
      <c r="C245" s="153"/>
      <c r="D245" s="132"/>
      <c r="F245" s="253" t="s">
        <v>362</v>
      </c>
      <c r="G245" s="132"/>
      <c r="H245" s="132"/>
      <c r="I245" s="132"/>
      <c r="J245" s="132"/>
      <c r="K245" s="132"/>
      <c r="L245" s="177"/>
      <c r="M245" s="132"/>
      <c r="N245" s="133">
        <v>6</v>
      </c>
    </row>
    <row r="246" spans="2:14" ht="12.75">
      <c r="B246" s="131"/>
      <c r="C246" s="153"/>
      <c r="D246" s="192"/>
      <c r="E246" s="192">
        <v>12</v>
      </c>
      <c r="F246" s="199" t="s">
        <v>296</v>
      </c>
      <c r="G246" s="132"/>
      <c r="H246" s="132"/>
      <c r="I246" s="132"/>
      <c r="J246" s="132"/>
      <c r="K246" s="132"/>
      <c r="L246" s="177"/>
      <c r="M246" s="132"/>
      <c r="N246" s="133"/>
    </row>
    <row r="247" spans="2:14" ht="12.75">
      <c r="B247" s="131"/>
      <c r="C247" s="153"/>
      <c r="D247" s="192"/>
      <c r="F247" s="199"/>
      <c r="G247" s="132"/>
      <c r="H247" s="132"/>
      <c r="I247" s="132"/>
      <c r="J247" s="132"/>
      <c r="K247" s="132"/>
      <c r="L247" s="177"/>
      <c r="M247" s="132"/>
      <c r="N247" s="133"/>
    </row>
    <row r="248" spans="2:14" ht="12.75">
      <c r="B248" s="131"/>
      <c r="C248" s="153"/>
      <c r="D248" s="192"/>
      <c r="E248" s="201">
        <v>12.2</v>
      </c>
      <c r="F248" s="202" t="s">
        <v>297</v>
      </c>
      <c r="G248" s="132"/>
      <c r="H248" s="132"/>
      <c r="I248" s="132"/>
      <c r="J248" s="132"/>
      <c r="K248" s="132"/>
      <c r="L248" s="177"/>
      <c r="M248" s="132"/>
      <c r="N248" s="133"/>
    </row>
    <row r="249" spans="2:14" ht="12.75">
      <c r="B249" s="131"/>
      <c r="C249" s="153"/>
      <c r="D249" s="132"/>
      <c r="E249" s="175" t="s">
        <v>203</v>
      </c>
      <c r="F249" s="176" t="s">
        <v>295</v>
      </c>
      <c r="G249" s="132"/>
      <c r="H249" s="132"/>
      <c r="I249" s="132"/>
      <c r="J249" s="132"/>
      <c r="K249" s="132" t="s">
        <v>204</v>
      </c>
      <c r="L249" s="177">
        <v>0</v>
      </c>
      <c r="M249" s="132"/>
      <c r="N249" s="133"/>
    </row>
    <row r="250" spans="2:14" ht="12.75">
      <c r="B250" s="131"/>
      <c r="C250" s="153"/>
      <c r="D250" s="132"/>
      <c r="E250" s="175" t="s">
        <v>203</v>
      </c>
      <c r="F250" s="176" t="s">
        <v>294</v>
      </c>
      <c r="G250" s="132"/>
      <c r="H250" s="132"/>
      <c r="I250" s="132"/>
      <c r="J250" s="132"/>
      <c r="K250" s="132" t="s">
        <v>204</v>
      </c>
      <c r="L250" s="198">
        <v>0</v>
      </c>
      <c r="M250" s="132"/>
      <c r="N250" s="133"/>
    </row>
    <row r="251" spans="2:14" ht="12.75">
      <c r="B251" s="131"/>
      <c r="C251" s="153"/>
      <c r="D251" s="132"/>
      <c r="E251" s="132"/>
      <c r="F251" s="185" t="s">
        <v>129</v>
      </c>
      <c r="G251" s="132"/>
      <c r="H251" s="132"/>
      <c r="I251" s="132"/>
      <c r="J251" s="132"/>
      <c r="K251" s="132"/>
      <c r="L251" s="177">
        <f>L249-L250</f>
        <v>0</v>
      </c>
      <c r="M251" s="132"/>
      <c r="N251" s="133"/>
    </row>
    <row r="252" spans="2:14" ht="12.75">
      <c r="B252" s="131"/>
      <c r="C252" s="153"/>
      <c r="D252" s="132"/>
      <c r="E252" s="201">
        <v>12.3</v>
      </c>
      <c r="F252" s="185" t="s">
        <v>298</v>
      </c>
      <c r="G252" s="132"/>
      <c r="H252" s="132"/>
      <c r="I252" s="132"/>
      <c r="J252" s="132"/>
      <c r="K252" s="132"/>
      <c r="L252" s="177"/>
      <c r="M252" s="132"/>
      <c r="N252" s="133"/>
    </row>
    <row r="253" spans="2:14" ht="12.75">
      <c r="B253" s="131"/>
      <c r="C253" s="153"/>
      <c r="D253" s="132"/>
      <c r="E253" s="175" t="s">
        <v>203</v>
      </c>
      <c r="F253" s="176" t="s">
        <v>299</v>
      </c>
      <c r="G253" s="132"/>
      <c r="H253" s="132"/>
      <c r="I253" s="132"/>
      <c r="J253" s="132"/>
      <c r="K253" s="132" t="s">
        <v>204</v>
      </c>
      <c r="L253" s="177">
        <v>0</v>
      </c>
      <c r="M253" s="132"/>
      <c r="N253" s="133"/>
    </row>
    <row r="254" spans="2:14" ht="12.75">
      <c r="B254" s="131"/>
      <c r="C254" s="153"/>
      <c r="D254" s="132"/>
      <c r="E254" s="175"/>
      <c r="F254" s="176"/>
      <c r="G254" s="132"/>
      <c r="H254" s="132"/>
      <c r="I254" s="132"/>
      <c r="J254" s="132"/>
      <c r="K254" s="132"/>
      <c r="L254" s="177"/>
      <c r="M254" s="132"/>
      <c r="N254" s="133"/>
    </row>
    <row r="255" spans="2:14" ht="12.75">
      <c r="B255" s="131"/>
      <c r="C255" s="153"/>
      <c r="D255" s="132"/>
      <c r="E255" s="192">
        <v>16</v>
      </c>
      <c r="F255" s="203" t="s">
        <v>300</v>
      </c>
      <c r="G255" s="132"/>
      <c r="H255" s="132"/>
      <c r="I255" s="132"/>
      <c r="J255" s="132"/>
      <c r="K255" s="132"/>
      <c r="L255" s="177"/>
      <c r="M255" s="132"/>
      <c r="N255" s="133"/>
    </row>
    <row r="256" spans="2:14" ht="12.75">
      <c r="B256" s="131"/>
      <c r="C256" s="153"/>
      <c r="D256" s="132"/>
      <c r="E256" s="175"/>
      <c r="F256" s="176"/>
      <c r="G256" s="132"/>
      <c r="H256" s="132"/>
      <c r="I256" s="132"/>
      <c r="J256" s="132"/>
      <c r="K256" s="132"/>
      <c r="L256" s="177"/>
      <c r="M256" s="132"/>
      <c r="N256" s="133"/>
    </row>
    <row r="257" spans="2:14" ht="12.75">
      <c r="B257" s="131"/>
      <c r="C257" s="153"/>
      <c r="D257" s="132"/>
      <c r="F257" s="209" t="s">
        <v>203</v>
      </c>
      <c r="G257" s="176" t="s">
        <v>301</v>
      </c>
      <c r="I257" s="132"/>
      <c r="J257" s="132"/>
      <c r="K257" s="132" t="s">
        <v>204</v>
      </c>
      <c r="L257" s="177">
        <v>0</v>
      </c>
      <c r="M257" s="132"/>
      <c r="N257" s="133"/>
    </row>
    <row r="258" spans="2:14" ht="12.75">
      <c r="B258" s="131"/>
      <c r="C258" s="153"/>
      <c r="D258" s="132"/>
      <c r="F258" s="209" t="s">
        <v>203</v>
      </c>
      <c r="G258" s="176" t="s">
        <v>302</v>
      </c>
      <c r="I258" s="132"/>
      <c r="J258" s="132"/>
      <c r="K258" s="132" t="s">
        <v>204</v>
      </c>
      <c r="L258" s="198">
        <v>0</v>
      </c>
      <c r="M258" s="132"/>
      <c r="N258" s="133"/>
    </row>
    <row r="259" spans="2:14" ht="12.75">
      <c r="B259" s="131"/>
      <c r="C259" s="153"/>
      <c r="D259" s="132"/>
      <c r="F259" s="209" t="s">
        <v>203</v>
      </c>
      <c r="G259" s="204" t="s">
        <v>303</v>
      </c>
      <c r="I259" s="180"/>
      <c r="J259" s="180"/>
      <c r="K259" s="180" t="s">
        <v>204</v>
      </c>
      <c r="L259" s="205">
        <f>L257-L258</f>
        <v>0</v>
      </c>
      <c r="M259" s="132"/>
      <c r="N259" s="133"/>
    </row>
    <row r="260" spans="2:14" ht="12.75">
      <c r="B260" s="131"/>
      <c r="C260" s="153"/>
      <c r="D260" s="132"/>
      <c r="F260" s="209" t="s">
        <v>203</v>
      </c>
      <c r="G260" s="176" t="s">
        <v>304</v>
      </c>
      <c r="I260" s="132"/>
      <c r="J260" s="132"/>
      <c r="K260" s="132" t="s">
        <v>204</v>
      </c>
      <c r="L260" s="198">
        <v>0</v>
      </c>
      <c r="M260" s="132"/>
      <c r="N260" s="133"/>
    </row>
    <row r="261" spans="2:14" ht="12.75">
      <c r="B261" s="131"/>
      <c r="C261" s="153"/>
      <c r="D261" s="132"/>
      <c r="F261" s="209" t="s">
        <v>203</v>
      </c>
      <c r="G261" s="204" t="s">
        <v>241</v>
      </c>
      <c r="I261" s="180"/>
      <c r="J261" s="180"/>
      <c r="K261" s="180" t="s">
        <v>204</v>
      </c>
      <c r="L261" s="205">
        <f>L259+L260</f>
        <v>0</v>
      </c>
      <c r="M261" s="132"/>
      <c r="N261" s="133"/>
    </row>
    <row r="262" spans="2:14" ht="12.75">
      <c r="B262" s="131"/>
      <c r="C262" s="153"/>
      <c r="D262" s="132"/>
      <c r="F262" s="209" t="s">
        <v>203</v>
      </c>
      <c r="G262" s="176" t="s">
        <v>305</v>
      </c>
      <c r="I262" s="132"/>
      <c r="J262" s="132"/>
      <c r="K262" s="132" t="s">
        <v>204</v>
      </c>
      <c r="L262" s="198">
        <v>0</v>
      </c>
      <c r="M262" s="132"/>
      <c r="N262" s="133"/>
    </row>
    <row r="263" spans="2:14" ht="12.75">
      <c r="B263" s="131"/>
      <c r="C263" s="153"/>
      <c r="D263" s="132"/>
      <c r="F263" s="209" t="s">
        <v>203</v>
      </c>
      <c r="G263" s="206" t="s">
        <v>306</v>
      </c>
      <c r="I263" s="192"/>
      <c r="J263" s="192"/>
      <c r="K263" s="192" t="s">
        <v>204</v>
      </c>
      <c r="L263" s="207">
        <f>L259-L262</f>
        <v>0</v>
      </c>
      <c r="M263" s="132"/>
      <c r="N263" s="133"/>
    </row>
    <row r="264" spans="2:14" ht="12.75">
      <c r="B264" s="131"/>
      <c r="C264" s="153"/>
      <c r="D264" s="132"/>
      <c r="E264" s="132"/>
      <c r="F264" s="132"/>
      <c r="G264" s="132"/>
      <c r="H264" s="132"/>
      <c r="I264" s="132"/>
      <c r="J264" s="132"/>
      <c r="K264" s="132"/>
      <c r="L264" s="177"/>
      <c r="M264" s="132"/>
      <c r="N264" s="133"/>
    </row>
    <row r="265" spans="2:14" ht="15.75">
      <c r="B265" s="131"/>
      <c r="C265" s="153"/>
      <c r="D265" s="406" t="s">
        <v>243</v>
      </c>
      <c r="E265" s="406"/>
      <c r="F265" s="135" t="s">
        <v>244</v>
      </c>
      <c r="G265" s="132"/>
      <c r="H265" s="132"/>
      <c r="I265" s="132"/>
      <c r="J265" s="132"/>
      <c r="K265" s="132"/>
      <c r="L265" s="132"/>
      <c r="M265" s="132"/>
      <c r="N265" s="133"/>
    </row>
    <row r="266" spans="2:14" ht="12.75">
      <c r="B266" s="131"/>
      <c r="C266" s="153"/>
      <c r="D266" s="132"/>
      <c r="E266" s="132"/>
      <c r="F266" s="132"/>
      <c r="G266" s="132"/>
      <c r="H266" s="132"/>
      <c r="I266" s="132"/>
      <c r="J266" s="132"/>
      <c r="K266" s="132"/>
      <c r="L266" s="132"/>
      <c r="M266" s="132"/>
      <c r="N266" s="133"/>
    </row>
    <row r="267" spans="2:14" ht="12.75">
      <c r="B267" s="131"/>
      <c r="C267" s="153"/>
      <c r="D267" s="132"/>
      <c r="E267" s="138"/>
      <c r="F267" s="140" t="s">
        <v>245</v>
      </c>
      <c r="G267" s="132"/>
      <c r="H267" s="132"/>
      <c r="I267" s="132"/>
      <c r="J267" s="132"/>
      <c r="K267" s="132"/>
      <c r="L267" s="132"/>
      <c r="M267" s="132"/>
      <c r="N267" s="133"/>
    </row>
    <row r="268" spans="2:14" ht="12.75">
      <c r="B268" s="131"/>
      <c r="C268" s="153"/>
      <c r="D268" s="132"/>
      <c r="E268" s="140" t="s">
        <v>246</v>
      </c>
      <c r="F268" s="140"/>
      <c r="G268" s="132"/>
      <c r="H268" s="132"/>
      <c r="I268" s="132"/>
      <c r="J268" s="132"/>
      <c r="K268" s="132"/>
      <c r="L268" s="132"/>
      <c r="M268" s="132"/>
      <c r="N268" s="133"/>
    </row>
    <row r="269" spans="2:14" ht="12.75">
      <c r="B269" s="131"/>
      <c r="C269" s="153"/>
      <c r="D269" s="132"/>
      <c r="E269" s="140"/>
      <c r="F269" s="140" t="s">
        <v>247</v>
      </c>
      <c r="G269" s="132"/>
      <c r="H269" s="132"/>
      <c r="I269" s="132"/>
      <c r="J269" s="132"/>
      <c r="K269" s="132"/>
      <c r="L269" s="132"/>
      <c r="M269" s="132"/>
      <c r="N269" s="133"/>
    </row>
    <row r="270" spans="2:14" ht="12.75">
      <c r="B270" s="131"/>
      <c r="C270" s="153"/>
      <c r="D270" s="132"/>
      <c r="E270" s="140" t="s">
        <v>248</v>
      </c>
      <c r="F270" s="140"/>
      <c r="G270" s="132"/>
      <c r="H270" s="132"/>
      <c r="I270" s="132"/>
      <c r="J270" s="132"/>
      <c r="K270" s="132"/>
      <c r="L270" s="132"/>
      <c r="M270" s="132"/>
      <c r="N270" s="133"/>
    </row>
    <row r="271" spans="2:14" ht="12.75">
      <c r="B271" s="131"/>
      <c r="C271" s="153"/>
      <c r="D271" s="132"/>
      <c r="E271" s="132"/>
      <c r="F271" s="132"/>
      <c r="G271" s="132"/>
      <c r="H271" s="132"/>
      <c r="I271" s="132"/>
      <c r="J271" s="132"/>
      <c r="K271" s="132"/>
      <c r="L271" s="132"/>
      <c r="M271" s="132"/>
      <c r="N271" s="133"/>
    </row>
    <row r="272" spans="2:14" ht="12.75">
      <c r="B272" s="131"/>
      <c r="C272" s="153"/>
      <c r="D272" s="132"/>
      <c r="E272" s="132"/>
      <c r="F272" s="132"/>
      <c r="G272" s="132"/>
      <c r="H272" s="132"/>
      <c r="I272" s="132"/>
      <c r="J272" s="132"/>
      <c r="K272" s="132"/>
      <c r="L272" s="132"/>
      <c r="M272" s="132"/>
      <c r="N272" s="133"/>
    </row>
    <row r="273" spans="2:14" ht="12.75">
      <c r="B273" s="131"/>
      <c r="C273" s="153"/>
      <c r="D273" s="132"/>
      <c r="E273" s="132"/>
      <c r="F273" s="132"/>
      <c r="G273" s="132"/>
      <c r="H273" s="132"/>
      <c r="I273" s="132"/>
      <c r="J273" s="132"/>
      <c r="K273" s="132"/>
      <c r="L273" s="132"/>
      <c r="M273" s="132"/>
      <c r="N273" s="133"/>
    </row>
    <row r="274" spans="2:14" ht="15">
      <c r="B274" s="131"/>
      <c r="C274" s="153"/>
      <c r="D274" s="132"/>
      <c r="E274" s="132"/>
      <c r="F274" s="132"/>
      <c r="G274" s="132"/>
      <c r="H274" s="132"/>
      <c r="I274" s="383" t="s">
        <v>249</v>
      </c>
      <c r="J274" s="383"/>
      <c r="K274" s="383"/>
      <c r="L274" s="383"/>
      <c r="M274" s="383"/>
      <c r="N274" s="133"/>
    </row>
    <row r="275" spans="9:13" ht="15">
      <c r="I275" s="384" t="s">
        <v>404</v>
      </c>
      <c r="J275" s="384"/>
      <c r="K275" s="384"/>
      <c r="L275" s="384"/>
      <c r="M275" s="384"/>
    </row>
  </sheetData>
  <sheetProtection/>
  <mergeCells count="38">
    <mergeCell ref="L220:L221"/>
    <mergeCell ref="I220:I221"/>
    <mergeCell ref="J220:J221"/>
    <mergeCell ref="F34:J34"/>
    <mergeCell ref="J92:J93"/>
    <mergeCell ref="K92:K93"/>
    <mergeCell ref="L92:L93"/>
    <mergeCell ref="M92:M93"/>
    <mergeCell ref="F35:J35"/>
    <mergeCell ref="I24:J25"/>
    <mergeCell ref="F26:G26"/>
    <mergeCell ref="I26:J26"/>
    <mergeCell ref="B16:N16"/>
    <mergeCell ref="D18:E18"/>
    <mergeCell ref="E24:E25"/>
    <mergeCell ref="F24:G25"/>
    <mergeCell ref="H24:H25"/>
    <mergeCell ref="E30:E31"/>
    <mergeCell ref="D265:E265"/>
    <mergeCell ref="E92:E93"/>
    <mergeCell ref="F36:L36"/>
    <mergeCell ref="F92:F93"/>
    <mergeCell ref="I92:I93"/>
    <mergeCell ref="H92:H93"/>
    <mergeCell ref="K220:K221"/>
    <mergeCell ref="E220:E221"/>
    <mergeCell ref="F220:F221"/>
    <mergeCell ref="G92:G93"/>
    <mergeCell ref="I274:M274"/>
    <mergeCell ref="I275:M275"/>
    <mergeCell ref="F27:G27"/>
    <mergeCell ref="I27:J27"/>
    <mergeCell ref="H220:H221"/>
    <mergeCell ref="F32:J32"/>
    <mergeCell ref="F28:L28"/>
    <mergeCell ref="G220:G221"/>
    <mergeCell ref="F30:J31"/>
    <mergeCell ref="F33:J33"/>
  </mergeCells>
  <printOptions horizontalCentered="1"/>
  <pageMargins left="0.24" right="0.2362204724409449" top="0.31" bottom="0.5118110236220472" header="0.23" footer="0.5118110236220472"/>
  <pageSetup horizontalDpi="300" verticalDpi="300" orientation="portrait" scale="90" r:id="rId1"/>
</worksheet>
</file>

<file path=xl/worksheets/sheet8.xml><?xml version="1.0" encoding="utf-8"?>
<worksheet xmlns="http://schemas.openxmlformats.org/spreadsheetml/2006/main" xmlns:r="http://schemas.openxmlformats.org/officeDocument/2006/relationships">
  <dimension ref="A1:J29"/>
  <sheetViews>
    <sheetView tabSelected="1" zoomScalePageLayoutView="0" workbookViewId="0" topLeftCell="A1">
      <selection activeCell="N25" sqref="N25"/>
    </sheetView>
  </sheetViews>
  <sheetFormatPr defaultColWidth="9.140625" defaultRowHeight="12.75"/>
  <cols>
    <col min="3" max="3" width="33.8515625" style="0" bestFit="1" customWidth="1"/>
    <col min="4" max="4" width="22.140625" style="0" customWidth="1"/>
    <col min="5" max="5" width="0.5625" style="0" customWidth="1"/>
    <col min="6" max="6" width="1.7109375" style="0" hidden="1" customWidth="1"/>
    <col min="10" max="10" width="5.8515625" style="0" customWidth="1"/>
  </cols>
  <sheetData>
    <row r="1" spans="1:10" ht="12.75">
      <c r="A1" s="89"/>
      <c r="B1" s="291" t="s">
        <v>561</v>
      </c>
      <c r="C1" s="292"/>
      <c r="D1" s="292"/>
      <c r="E1" s="89"/>
      <c r="F1" s="89"/>
      <c r="G1" s="89"/>
      <c r="H1" s="89"/>
      <c r="I1" s="89"/>
      <c r="J1" s="89"/>
    </row>
    <row r="2" spans="1:10" ht="12.75">
      <c r="A2" s="89"/>
      <c r="B2" s="291" t="s">
        <v>562</v>
      </c>
      <c r="C2" s="292"/>
      <c r="D2" s="292"/>
      <c r="E2" s="89"/>
      <c r="F2" s="89"/>
      <c r="G2" s="89"/>
      <c r="H2" s="89"/>
      <c r="I2" s="89"/>
      <c r="J2" s="89"/>
    </row>
    <row r="3" spans="1:10" ht="12.75">
      <c r="A3" s="89"/>
      <c r="B3" s="91"/>
      <c r="C3" s="89"/>
      <c r="D3" s="89"/>
      <c r="E3" s="89"/>
      <c r="F3" s="89"/>
      <c r="G3" s="89"/>
      <c r="H3" s="89"/>
      <c r="I3" s="91" t="s">
        <v>408</v>
      </c>
      <c r="J3" s="89"/>
    </row>
    <row r="4" spans="1:10" ht="12.75">
      <c r="A4" s="89"/>
      <c r="B4" s="91"/>
      <c r="C4" s="89"/>
      <c r="D4" s="89"/>
      <c r="E4" s="89"/>
      <c r="F4" s="89"/>
      <c r="G4" s="89"/>
      <c r="H4" s="89"/>
      <c r="I4" s="89"/>
      <c r="J4" s="89"/>
    </row>
    <row r="5" spans="1:10" ht="12.75">
      <c r="A5" s="144"/>
      <c r="B5" s="144"/>
      <c r="C5" s="144"/>
      <c r="D5" s="144"/>
      <c r="E5" s="144"/>
      <c r="F5" s="144"/>
      <c r="G5" s="144"/>
      <c r="H5" s="144"/>
      <c r="I5" s="293"/>
      <c r="J5" s="294" t="s">
        <v>409</v>
      </c>
    </row>
    <row r="6" spans="1:10" ht="12.75">
      <c r="A6" s="428" t="s">
        <v>410</v>
      </c>
      <c r="B6" s="429"/>
      <c r="C6" s="429"/>
      <c r="D6" s="429"/>
      <c r="E6" s="429"/>
      <c r="F6" s="429"/>
      <c r="G6" s="429"/>
      <c r="H6" s="429"/>
      <c r="I6" s="429"/>
      <c r="J6" s="430"/>
    </row>
    <row r="7" spans="1:10" ht="33" thickBot="1">
      <c r="A7" s="295"/>
      <c r="B7" s="431" t="s">
        <v>411</v>
      </c>
      <c r="C7" s="431"/>
      <c r="D7" s="431"/>
      <c r="E7" s="431"/>
      <c r="F7" s="432"/>
      <c r="G7" s="296" t="s">
        <v>412</v>
      </c>
      <c r="H7" s="296" t="s">
        <v>413</v>
      </c>
      <c r="I7" s="297" t="s">
        <v>354</v>
      </c>
      <c r="J7" s="297" t="s">
        <v>353</v>
      </c>
    </row>
    <row r="8" spans="1:10" ht="12.75">
      <c r="A8" s="298">
        <v>1</v>
      </c>
      <c r="B8" s="433" t="s">
        <v>414</v>
      </c>
      <c r="C8" s="434"/>
      <c r="D8" s="434"/>
      <c r="E8" s="434"/>
      <c r="F8" s="434"/>
      <c r="G8" s="299">
        <v>70</v>
      </c>
      <c r="H8" s="299">
        <v>11100</v>
      </c>
      <c r="I8" s="300">
        <v>0</v>
      </c>
      <c r="J8" s="301"/>
    </row>
    <row r="9" spans="1:10" ht="25.5">
      <c r="A9" s="302" t="s">
        <v>415</v>
      </c>
      <c r="B9" s="426" t="s">
        <v>416</v>
      </c>
      <c r="C9" s="426"/>
      <c r="D9" s="426"/>
      <c r="E9" s="426"/>
      <c r="F9" s="427"/>
      <c r="G9" s="303" t="s">
        <v>417</v>
      </c>
      <c r="H9" s="303">
        <v>11101</v>
      </c>
      <c r="I9" s="304">
        <v>0</v>
      </c>
      <c r="J9" s="305"/>
    </row>
    <row r="10" spans="1:10" ht="12.75">
      <c r="A10" s="306" t="s">
        <v>418</v>
      </c>
      <c r="B10" s="426" t="s">
        <v>419</v>
      </c>
      <c r="C10" s="426"/>
      <c r="D10" s="426"/>
      <c r="E10" s="426"/>
      <c r="F10" s="427"/>
      <c r="G10" s="303">
        <v>704</v>
      </c>
      <c r="H10" s="303">
        <v>11102</v>
      </c>
      <c r="I10" s="304">
        <v>0</v>
      </c>
      <c r="J10" s="305"/>
    </row>
    <row r="11" spans="1:10" ht="12.75">
      <c r="A11" s="306" t="s">
        <v>420</v>
      </c>
      <c r="B11" s="426" t="s">
        <v>421</v>
      </c>
      <c r="C11" s="426"/>
      <c r="D11" s="426"/>
      <c r="E11" s="426"/>
      <c r="F11" s="427"/>
      <c r="G11" s="307">
        <v>705</v>
      </c>
      <c r="H11" s="303">
        <v>11103</v>
      </c>
      <c r="I11" s="304">
        <v>0</v>
      </c>
      <c r="J11" s="305"/>
    </row>
    <row r="12" spans="1:10" ht="12.75">
      <c r="A12" s="308">
        <v>2</v>
      </c>
      <c r="B12" s="421" t="s">
        <v>422</v>
      </c>
      <c r="C12" s="421"/>
      <c r="D12" s="421"/>
      <c r="E12" s="421"/>
      <c r="F12" s="422"/>
      <c r="G12" s="309">
        <v>708</v>
      </c>
      <c r="H12" s="310">
        <v>11104</v>
      </c>
      <c r="I12" s="304">
        <v>0</v>
      </c>
      <c r="J12" s="305"/>
    </row>
    <row r="13" spans="1:10" ht="12.75">
      <c r="A13" s="311" t="s">
        <v>415</v>
      </c>
      <c r="B13" s="426" t="s">
        <v>423</v>
      </c>
      <c r="C13" s="426"/>
      <c r="D13" s="426"/>
      <c r="E13" s="426"/>
      <c r="F13" s="427"/>
      <c r="G13" s="303">
        <v>7081</v>
      </c>
      <c r="H13" s="312">
        <v>111041</v>
      </c>
      <c r="I13" s="304">
        <v>0</v>
      </c>
      <c r="J13" s="305"/>
    </row>
    <row r="14" spans="1:10" ht="12.75">
      <c r="A14" s="311" t="s">
        <v>424</v>
      </c>
      <c r="B14" s="426" t="s">
        <v>425</v>
      </c>
      <c r="C14" s="426"/>
      <c r="D14" s="426"/>
      <c r="E14" s="426"/>
      <c r="F14" s="427"/>
      <c r="G14" s="303">
        <v>7082</v>
      </c>
      <c r="H14" s="312">
        <v>111042</v>
      </c>
      <c r="I14" s="304">
        <v>0</v>
      </c>
      <c r="J14" s="305"/>
    </row>
    <row r="15" spans="1:10" ht="12.75">
      <c r="A15" s="311" t="s">
        <v>426</v>
      </c>
      <c r="B15" s="426" t="s">
        <v>427</v>
      </c>
      <c r="C15" s="426"/>
      <c r="D15" s="426"/>
      <c r="E15" s="426"/>
      <c r="F15" s="427"/>
      <c r="G15" s="303">
        <v>7083</v>
      </c>
      <c r="H15" s="312">
        <v>111043</v>
      </c>
      <c r="I15" s="304">
        <v>0</v>
      </c>
      <c r="J15" s="305"/>
    </row>
    <row r="16" spans="1:10" ht="12.75">
      <c r="A16" s="313">
        <v>3</v>
      </c>
      <c r="B16" s="421" t="s">
        <v>428</v>
      </c>
      <c r="C16" s="421"/>
      <c r="D16" s="421"/>
      <c r="E16" s="421"/>
      <c r="F16" s="422"/>
      <c r="G16" s="309">
        <v>71</v>
      </c>
      <c r="H16" s="310">
        <v>11201</v>
      </c>
      <c r="I16" s="304">
        <v>0</v>
      </c>
      <c r="J16" s="305"/>
    </row>
    <row r="17" spans="1:10" ht="12.75">
      <c r="A17" s="314"/>
      <c r="B17" s="419" t="s">
        <v>429</v>
      </c>
      <c r="C17" s="419"/>
      <c r="D17" s="419"/>
      <c r="E17" s="419"/>
      <c r="F17" s="420"/>
      <c r="G17" s="315"/>
      <c r="H17" s="303">
        <v>112011</v>
      </c>
      <c r="I17" s="304">
        <v>0</v>
      </c>
      <c r="J17" s="305"/>
    </row>
    <row r="18" spans="1:10" ht="12.75">
      <c r="A18" s="314"/>
      <c r="B18" s="419" t="s">
        <v>430</v>
      </c>
      <c r="C18" s="419"/>
      <c r="D18" s="419"/>
      <c r="E18" s="419"/>
      <c r="F18" s="420"/>
      <c r="G18" s="315"/>
      <c r="H18" s="303">
        <v>112012</v>
      </c>
      <c r="I18" s="304">
        <v>0</v>
      </c>
      <c r="J18" s="305"/>
    </row>
    <row r="19" spans="1:10" ht="12.75">
      <c r="A19" s="316">
        <v>4</v>
      </c>
      <c r="B19" s="421" t="s">
        <v>431</v>
      </c>
      <c r="C19" s="421"/>
      <c r="D19" s="421"/>
      <c r="E19" s="421"/>
      <c r="F19" s="422"/>
      <c r="G19" s="317">
        <v>72</v>
      </c>
      <c r="H19" s="318">
        <v>11300</v>
      </c>
      <c r="I19" s="304">
        <v>0</v>
      </c>
      <c r="J19" s="305"/>
    </row>
    <row r="20" spans="1:10" ht="12.75">
      <c r="A20" s="306"/>
      <c r="B20" s="423" t="s">
        <v>432</v>
      </c>
      <c r="C20" s="424"/>
      <c r="D20" s="424"/>
      <c r="E20" s="424"/>
      <c r="F20" s="424"/>
      <c r="G20" s="319"/>
      <c r="H20" s="320">
        <v>11301</v>
      </c>
      <c r="I20" s="304">
        <v>0</v>
      </c>
      <c r="J20" s="305"/>
    </row>
    <row r="21" spans="1:10" ht="12.75">
      <c r="A21" s="321">
        <v>5</v>
      </c>
      <c r="B21" s="422" t="s">
        <v>433</v>
      </c>
      <c r="C21" s="425"/>
      <c r="D21" s="425"/>
      <c r="E21" s="425"/>
      <c r="F21" s="425"/>
      <c r="G21" s="322">
        <v>73</v>
      </c>
      <c r="H21" s="322">
        <v>11400</v>
      </c>
      <c r="I21" s="304">
        <v>0</v>
      </c>
      <c r="J21" s="305"/>
    </row>
    <row r="22" spans="1:10" ht="12.75">
      <c r="A22" s="323">
        <v>6</v>
      </c>
      <c r="B22" s="422" t="s">
        <v>434</v>
      </c>
      <c r="C22" s="425"/>
      <c r="D22" s="425"/>
      <c r="E22" s="425"/>
      <c r="F22" s="425"/>
      <c r="G22" s="322">
        <v>75</v>
      </c>
      <c r="H22" s="324">
        <v>11500</v>
      </c>
      <c r="I22" s="304">
        <v>0</v>
      </c>
      <c r="J22" s="305"/>
    </row>
    <row r="23" spans="1:10" ht="12.75">
      <c r="A23" s="321">
        <v>7</v>
      </c>
      <c r="B23" s="421" t="s">
        <v>435</v>
      </c>
      <c r="C23" s="421"/>
      <c r="D23" s="421"/>
      <c r="E23" s="421"/>
      <c r="F23" s="422"/>
      <c r="G23" s="309">
        <v>77</v>
      </c>
      <c r="H23" s="309">
        <v>11600</v>
      </c>
      <c r="I23" s="304">
        <v>0</v>
      </c>
      <c r="J23" s="305"/>
    </row>
    <row r="24" spans="1:10" ht="13.5" thickBot="1">
      <c r="A24" s="325" t="s">
        <v>436</v>
      </c>
      <c r="B24" s="418" t="s">
        <v>437</v>
      </c>
      <c r="C24" s="418"/>
      <c r="D24" s="418"/>
      <c r="E24" s="418"/>
      <c r="F24" s="418"/>
      <c r="G24" s="326"/>
      <c r="H24" s="326">
        <v>11800</v>
      </c>
      <c r="I24" s="327">
        <v>0</v>
      </c>
      <c r="J24" s="328"/>
    </row>
    <row r="25" spans="1:10" ht="12.75">
      <c r="A25" s="329"/>
      <c r="B25" s="330"/>
      <c r="C25" s="330"/>
      <c r="D25" s="330"/>
      <c r="E25" s="330"/>
      <c r="F25" s="330"/>
      <c r="G25" s="330"/>
      <c r="H25" s="330"/>
      <c r="I25" s="331"/>
      <c r="J25" s="331"/>
    </row>
    <row r="26" spans="1:10" ht="12.75">
      <c r="A26" s="329"/>
      <c r="B26" s="330"/>
      <c r="C26" s="330"/>
      <c r="D26" s="330"/>
      <c r="E26" s="330"/>
      <c r="F26" s="330"/>
      <c r="G26" s="330"/>
      <c r="H26" s="330"/>
      <c r="I26" s="331"/>
      <c r="J26" s="331"/>
    </row>
    <row r="27" spans="1:10" ht="12.75">
      <c r="A27" s="329"/>
      <c r="B27" s="330"/>
      <c r="C27" s="330"/>
      <c r="D27" s="330"/>
      <c r="E27" s="330"/>
      <c r="F27" s="330"/>
      <c r="G27" s="330"/>
      <c r="H27" s="330"/>
      <c r="I27" s="331"/>
      <c r="J27" s="331"/>
    </row>
    <row r="28" spans="1:10" ht="12.75">
      <c r="A28" s="329"/>
      <c r="B28" s="330"/>
      <c r="C28" s="330"/>
      <c r="D28" s="330"/>
      <c r="E28" s="330"/>
      <c r="F28" s="330"/>
      <c r="G28" s="330"/>
      <c r="H28" s="330"/>
      <c r="I28" s="329" t="s">
        <v>438</v>
      </c>
      <c r="J28" s="329"/>
    </row>
    <row r="29" spans="1:10" ht="12.75">
      <c r="A29" s="329"/>
      <c r="B29" s="330"/>
      <c r="C29" s="330"/>
      <c r="D29" s="330"/>
      <c r="E29" s="330"/>
      <c r="F29" s="330"/>
      <c r="G29" s="330"/>
      <c r="H29" s="330"/>
      <c r="I29" s="329" t="s">
        <v>559</v>
      </c>
      <c r="J29" s="329"/>
    </row>
  </sheetData>
  <sheetProtection/>
  <mergeCells count="19">
    <mergeCell ref="A6:J6"/>
    <mergeCell ref="B7:F7"/>
    <mergeCell ref="B8:F8"/>
    <mergeCell ref="B9:F9"/>
    <mergeCell ref="B10:F10"/>
    <mergeCell ref="B11:F11"/>
    <mergeCell ref="B12:F12"/>
    <mergeCell ref="B13:F13"/>
    <mergeCell ref="B14:F14"/>
    <mergeCell ref="B15:F15"/>
    <mergeCell ref="B16:F16"/>
    <mergeCell ref="B17:F17"/>
    <mergeCell ref="B24:F24"/>
    <mergeCell ref="B18:F18"/>
    <mergeCell ref="B19:F19"/>
    <mergeCell ref="B20:F20"/>
    <mergeCell ref="B21:F21"/>
    <mergeCell ref="B22:F22"/>
    <mergeCell ref="B23:F23"/>
  </mergeCells>
  <printOptions/>
  <pageMargins left="0.27" right="0.17" top="0.7480314960629921" bottom="0.7480314960629921"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K47"/>
  <sheetViews>
    <sheetView zoomScalePageLayoutView="0" workbookViewId="0" topLeftCell="A24">
      <selection activeCell="A1" sqref="A1:J48"/>
    </sheetView>
  </sheetViews>
  <sheetFormatPr defaultColWidth="9.140625" defaultRowHeight="12.75"/>
  <sheetData>
    <row r="1" spans="1:10" ht="12.75">
      <c r="A1" s="89"/>
      <c r="B1" s="291" t="s">
        <v>561</v>
      </c>
      <c r="C1" s="292"/>
      <c r="D1" s="292"/>
      <c r="E1" s="89"/>
      <c r="F1" s="89"/>
      <c r="G1" s="89"/>
      <c r="H1" s="89"/>
      <c r="I1" s="89"/>
      <c r="J1" s="89"/>
    </row>
    <row r="2" spans="1:10" ht="12.75">
      <c r="A2" s="89"/>
      <c r="B2" s="291" t="s">
        <v>562</v>
      </c>
      <c r="C2" s="292"/>
      <c r="D2" s="292"/>
      <c r="E2" s="89"/>
      <c r="F2" s="89"/>
      <c r="G2" s="89"/>
      <c r="H2" s="89"/>
      <c r="I2" s="89"/>
      <c r="J2" s="89"/>
    </row>
    <row r="3" spans="1:10" ht="12.75">
      <c r="A3" s="89"/>
      <c r="B3" s="91"/>
      <c r="C3" s="89"/>
      <c r="D3" s="89"/>
      <c r="E3" s="89"/>
      <c r="F3" s="89"/>
      <c r="G3" s="89"/>
      <c r="H3" s="89"/>
      <c r="I3" s="91" t="s">
        <v>497</v>
      </c>
      <c r="J3" s="89"/>
    </row>
    <row r="4" spans="1:11" ht="12.75">
      <c r="A4" s="144"/>
      <c r="B4" s="144"/>
      <c r="C4" s="144"/>
      <c r="D4" s="144"/>
      <c r="E4" s="144"/>
      <c r="F4" s="144"/>
      <c r="G4" s="144"/>
      <c r="H4" s="144"/>
      <c r="I4" s="293"/>
      <c r="J4" s="294" t="s">
        <v>409</v>
      </c>
      <c r="K4" s="132"/>
    </row>
    <row r="5" spans="1:10" ht="12.75">
      <c r="A5" s="428" t="s">
        <v>410</v>
      </c>
      <c r="B5" s="429"/>
      <c r="C5" s="429"/>
      <c r="D5" s="429"/>
      <c r="E5" s="429"/>
      <c r="F5" s="429"/>
      <c r="G5" s="429"/>
      <c r="H5" s="429"/>
      <c r="I5" s="429"/>
      <c r="J5" s="430"/>
    </row>
    <row r="6" spans="1:10" ht="33" thickBot="1">
      <c r="A6" s="344"/>
      <c r="B6" s="435" t="s">
        <v>498</v>
      </c>
      <c r="C6" s="436"/>
      <c r="D6" s="436"/>
      <c r="E6" s="436"/>
      <c r="F6" s="437"/>
      <c r="G6" s="345" t="s">
        <v>412</v>
      </c>
      <c r="H6" s="345" t="s">
        <v>413</v>
      </c>
      <c r="I6" s="346" t="s">
        <v>354</v>
      </c>
      <c r="J6" s="346" t="s">
        <v>353</v>
      </c>
    </row>
    <row r="7" spans="1:10" ht="12.75">
      <c r="A7" s="347">
        <v>1</v>
      </c>
      <c r="B7" s="438" t="s">
        <v>499</v>
      </c>
      <c r="C7" s="439"/>
      <c r="D7" s="439"/>
      <c r="E7" s="439"/>
      <c r="F7" s="439"/>
      <c r="G7" s="348">
        <v>60</v>
      </c>
      <c r="H7" s="348">
        <v>12100</v>
      </c>
      <c r="I7" s="349">
        <v>0</v>
      </c>
      <c r="J7" s="350"/>
    </row>
    <row r="8" spans="1:10" ht="12.75">
      <c r="A8" s="351" t="s">
        <v>500</v>
      </c>
      <c r="B8" s="440" t="s">
        <v>501</v>
      </c>
      <c r="C8" s="440" t="s">
        <v>502</v>
      </c>
      <c r="D8" s="440"/>
      <c r="E8" s="440"/>
      <c r="F8" s="440"/>
      <c r="G8" s="352" t="s">
        <v>503</v>
      </c>
      <c r="H8" s="352">
        <v>12101</v>
      </c>
      <c r="I8" s="353">
        <v>0</v>
      </c>
      <c r="J8" s="354"/>
    </row>
    <row r="9" spans="1:10" ht="12.75">
      <c r="A9" s="351" t="s">
        <v>418</v>
      </c>
      <c r="B9" s="440" t="s">
        <v>504</v>
      </c>
      <c r="C9" s="440" t="s">
        <v>502</v>
      </c>
      <c r="D9" s="440"/>
      <c r="E9" s="440"/>
      <c r="F9" s="440"/>
      <c r="G9" s="352"/>
      <c r="H9" s="355">
        <v>12102</v>
      </c>
      <c r="I9" s="353">
        <v>0</v>
      </c>
      <c r="J9" s="354"/>
    </row>
    <row r="10" spans="1:10" ht="12.75">
      <c r="A10" s="351" t="s">
        <v>420</v>
      </c>
      <c r="B10" s="440" t="s">
        <v>505</v>
      </c>
      <c r="C10" s="440" t="s">
        <v>502</v>
      </c>
      <c r="D10" s="440"/>
      <c r="E10" s="440"/>
      <c r="F10" s="440"/>
      <c r="G10" s="352" t="s">
        <v>506</v>
      </c>
      <c r="H10" s="352">
        <v>12103</v>
      </c>
      <c r="I10" s="353">
        <v>0</v>
      </c>
      <c r="J10" s="354"/>
    </row>
    <row r="11" spans="1:10" ht="12.75">
      <c r="A11" s="351" t="s">
        <v>507</v>
      </c>
      <c r="B11" s="441" t="s">
        <v>508</v>
      </c>
      <c r="C11" s="440" t="s">
        <v>502</v>
      </c>
      <c r="D11" s="440"/>
      <c r="E11" s="440"/>
      <c r="F11" s="440"/>
      <c r="G11" s="352"/>
      <c r="H11" s="355">
        <v>12104</v>
      </c>
      <c r="I11" s="353">
        <v>0</v>
      </c>
      <c r="J11" s="354"/>
    </row>
    <row r="12" spans="1:10" ht="12.75">
      <c r="A12" s="351" t="s">
        <v>509</v>
      </c>
      <c r="B12" s="440" t="s">
        <v>510</v>
      </c>
      <c r="C12" s="440" t="s">
        <v>502</v>
      </c>
      <c r="D12" s="440"/>
      <c r="E12" s="440"/>
      <c r="F12" s="440"/>
      <c r="G12" s="352" t="s">
        <v>511</v>
      </c>
      <c r="H12" s="355">
        <v>12105</v>
      </c>
      <c r="I12" s="353">
        <v>0</v>
      </c>
      <c r="J12" s="354"/>
    </row>
    <row r="13" spans="1:10" ht="12.75">
      <c r="A13" s="356">
        <v>2</v>
      </c>
      <c r="B13" s="442" t="s">
        <v>512</v>
      </c>
      <c r="C13" s="442"/>
      <c r="D13" s="442"/>
      <c r="E13" s="442"/>
      <c r="F13" s="442"/>
      <c r="G13" s="357">
        <v>64</v>
      </c>
      <c r="H13" s="357">
        <v>12200</v>
      </c>
      <c r="I13" s="353">
        <v>0</v>
      </c>
      <c r="J13" s="354"/>
    </row>
    <row r="14" spans="1:10" ht="12.75">
      <c r="A14" s="358" t="s">
        <v>513</v>
      </c>
      <c r="B14" s="442" t="s">
        <v>514</v>
      </c>
      <c r="C14" s="443"/>
      <c r="D14" s="443"/>
      <c r="E14" s="443"/>
      <c r="F14" s="443"/>
      <c r="G14" s="355">
        <v>641</v>
      </c>
      <c r="H14" s="355">
        <v>12201</v>
      </c>
      <c r="I14" s="353">
        <v>0</v>
      </c>
      <c r="J14" s="354"/>
    </row>
    <row r="15" spans="1:10" ht="12.75">
      <c r="A15" s="358" t="s">
        <v>515</v>
      </c>
      <c r="B15" s="443" t="s">
        <v>516</v>
      </c>
      <c r="C15" s="443"/>
      <c r="D15" s="443"/>
      <c r="E15" s="443"/>
      <c r="F15" s="443"/>
      <c r="G15" s="355">
        <v>644</v>
      </c>
      <c r="H15" s="355">
        <v>12202</v>
      </c>
      <c r="I15" s="353">
        <v>0</v>
      </c>
      <c r="J15" s="354"/>
    </row>
    <row r="16" spans="1:10" ht="12.75">
      <c r="A16" s="356">
        <v>3</v>
      </c>
      <c r="B16" s="442" t="s">
        <v>517</v>
      </c>
      <c r="C16" s="442"/>
      <c r="D16" s="442"/>
      <c r="E16" s="442"/>
      <c r="F16" s="442"/>
      <c r="G16" s="357">
        <v>68</v>
      </c>
      <c r="H16" s="357">
        <v>12300</v>
      </c>
      <c r="I16" s="353">
        <v>0</v>
      </c>
      <c r="J16" s="354"/>
    </row>
    <row r="17" spans="1:10" ht="12.75">
      <c r="A17" s="356">
        <v>4</v>
      </c>
      <c r="B17" s="442" t="s">
        <v>518</v>
      </c>
      <c r="C17" s="442"/>
      <c r="D17" s="442"/>
      <c r="E17" s="442"/>
      <c r="F17" s="442"/>
      <c r="G17" s="357">
        <v>61</v>
      </c>
      <c r="H17" s="357">
        <v>12400</v>
      </c>
      <c r="I17" s="353">
        <v>0</v>
      </c>
      <c r="J17" s="354"/>
    </row>
    <row r="18" spans="1:10" ht="12.75">
      <c r="A18" s="358" t="s">
        <v>415</v>
      </c>
      <c r="B18" s="444" t="s">
        <v>519</v>
      </c>
      <c r="C18" s="444"/>
      <c r="D18" s="444"/>
      <c r="E18" s="444"/>
      <c r="F18" s="444"/>
      <c r="G18" s="352"/>
      <c r="H18" s="352">
        <v>12401</v>
      </c>
      <c r="I18" s="353">
        <v>0</v>
      </c>
      <c r="J18" s="354"/>
    </row>
    <row r="19" spans="1:10" ht="12.75">
      <c r="A19" s="358" t="s">
        <v>424</v>
      </c>
      <c r="B19" s="444" t="s">
        <v>520</v>
      </c>
      <c r="C19" s="444"/>
      <c r="D19" s="444"/>
      <c r="E19" s="444"/>
      <c r="F19" s="444"/>
      <c r="G19" s="359">
        <v>611</v>
      </c>
      <c r="H19" s="352">
        <v>12402</v>
      </c>
      <c r="I19" s="353">
        <v>0</v>
      </c>
      <c r="J19" s="354"/>
    </row>
    <row r="20" spans="1:10" ht="12.75">
      <c r="A20" s="358" t="s">
        <v>426</v>
      </c>
      <c r="B20" s="444" t="s">
        <v>521</v>
      </c>
      <c r="C20" s="444"/>
      <c r="D20" s="444"/>
      <c r="E20" s="444"/>
      <c r="F20" s="444"/>
      <c r="G20" s="352">
        <v>613</v>
      </c>
      <c r="H20" s="352">
        <v>12403</v>
      </c>
      <c r="I20" s="353">
        <v>0</v>
      </c>
      <c r="J20" s="354"/>
    </row>
    <row r="21" spans="1:10" ht="12.75">
      <c r="A21" s="358" t="s">
        <v>522</v>
      </c>
      <c r="B21" s="444" t="s">
        <v>523</v>
      </c>
      <c r="C21" s="444"/>
      <c r="D21" s="444"/>
      <c r="E21" s="444"/>
      <c r="F21" s="444"/>
      <c r="G21" s="359">
        <v>615</v>
      </c>
      <c r="H21" s="352">
        <v>12404</v>
      </c>
      <c r="I21" s="357">
        <v>0</v>
      </c>
      <c r="J21" s="360"/>
    </row>
    <row r="22" spans="1:10" ht="12.75">
      <c r="A22" s="358" t="s">
        <v>524</v>
      </c>
      <c r="B22" s="444" t="s">
        <v>525</v>
      </c>
      <c r="C22" s="444"/>
      <c r="D22" s="444"/>
      <c r="E22" s="444"/>
      <c r="F22" s="444"/>
      <c r="G22" s="359">
        <v>616</v>
      </c>
      <c r="H22" s="352">
        <v>12405</v>
      </c>
      <c r="I22" s="353">
        <v>0</v>
      </c>
      <c r="J22" s="354"/>
    </row>
    <row r="23" spans="1:10" ht="12.75">
      <c r="A23" s="358" t="s">
        <v>526</v>
      </c>
      <c r="B23" s="444" t="s">
        <v>527</v>
      </c>
      <c r="C23" s="444"/>
      <c r="D23" s="444"/>
      <c r="E23" s="444"/>
      <c r="F23" s="444"/>
      <c r="G23" s="359">
        <v>617</v>
      </c>
      <c r="H23" s="352">
        <v>12406</v>
      </c>
      <c r="I23" s="353">
        <v>0</v>
      </c>
      <c r="J23" s="354"/>
    </row>
    <row r="24" spans="1:10" ht="12.75">
      <c r="A24" s="358" t="s">
        <v>528</v>
      </c>
      <c r="B24" s="440" t="s">
        <v>529</v>
      </c>
      <c r="C24" s="440" t="s">
        <v>502</v>
      </c>
      <c r="D24" s="440"/>
      <c r="E24" s="440"/>
      <c r="F24" s="440"/>
      <c r="G24" s="359">
        <v>618</v>
      </c>
      <c r="H24" s="352">
        <v>12407</v>
      </c>
      <c r="I24" s="353">
        <v>0</v>
      </c>
      <c r="J24" s="354"/>
    </row>
    <row r="25" spans="1:10" ht="12.75">
      <c r="A25" s="358" t="s">
        <v>530</v>
      </c>
      <c r="B25" s="440" t="s">
        <v>531</v>
      </c>
      <c r="C25" s="440"/>
      <c r="D25" s="440"/>
      <c r="E25" s="440"/>
      <c r="F25" s="440"/>
      <c r="G25" s="359">
        <v>623</v>
      </c>
      <c r="H25" s="352">
        <v>12408</v>
      </c>
      <c r="I25" s="353">
        <v>0</v>
      </c>
      <c r="J25" s="354"/>
    </row>
    <row r="26" spans="1:10" ht="12.75">
      <c r="A26" s="358" t="s">
        <v>532</v>
      </c>
      <c r="B26" s="440" t="s">
        <v>533</v>
      </c>
      <c r="C26" s="440"/>
      <c r="D26" s="440"/>
      <c r="E26" s="440"/>
      <c r="F26" s="440"/>
      <c r="G26" s="359">
        <v>624</v>
      </c>
      <c r="H26" s="352">
        <v>12409</v>
      </c>
      <c r="I26" s="353">
        <v>0</v>
      </c>
      <c r="J26" s="354"/>
    </row>
    <row r="27" spans="1:10" ht="12.75">
      <c r="A27" s="358" t="s">
        <v>534</v>
      </c>
      <c r="B27" s="440" t="s">
        <v>535</v>
      </c>
      <c r="C27" s="440"/>
      <c r="D27" s="440"/>
      <c r="E27" s="440"/>
      <c r="F27" s="440"/>
      <c r="G27" s="359">
        <v>625</v>
      </c>
      <c r="H27" s="352">
        <v>12410</v>
      </c>
      <c r="I27" s="353">
        <v>0</v>
      </c>
      <c r="J27" s="354"/>
    </row>
    <row r="28" spans="1:10" ht="12.75">
      <c r="A28" s="358" t="s">
        <v>536</v>
      </c>
      <c r="B28" s="440" t="s">
        <v>537</v>
      </c>
      <c r="C28" s="440"/>
      <c r="D28" s="440"/>
      <c r="E28" s="440"/>
      <c r="F28" s="440"/>
      <c r="G28" s="359">
        <v>626</v>
      </c>
      <c r="H28" s="352">
        <v>12411</v>
      </c>
      <c r="I28" s="353">
        <v>0</v>
      </c>
      <c r="J28" s="354"/>
    </row>
    <row r="29" spans="1:10" ht="12.75">
      <c r="A29" s="361" t="s">
        <v>538</v>
      </c>
      <c r="B29" s="440" t="s">
        <v>539</v>
      </c>
      <c r="C29" s="440"/>
      <c r="D29" s="440"/>
      <c r="E29" s="440"/>
      <c r="F29" s="440"/>
      <c r="G29" s="359">
        <v>627</v>
      </c>
      <c r="H29" s="352">
        <v>12412</v>
      </c>
      <c r="I29" s="353">
        <v>0</v>
      </c>
      <c r="J29" s="354"/>
    </row>
    <row r="30" spans="1:10" ht="12.75">
      <c r="A30" s="358"/>
      <c r="B30" s="445" t="s">
        <v>540</v>
      </c>
      <c r="C30" s="445"/>
      <c r="D30" s="445"/>
      <c r="E30" s="445"/>
      <c r="F30" s="445"/>
      <c r="G30" s="359">
        <v>6271</v>
      </c>
      <c r="H30" s="359">
        <v>124121</v>
      </c>
      <c r="I30" s="353">
        <v>0</v>
      </c>
      <c r="J30" s="354"/>
    </row>
    <row r="31" spans="1:10" ht="12.75">
      <c r="A31" s="358"/>
      <c r="B31" s="445" t="s">
        <v>541</v>
      </c>
      <c r="C31" s="445"/>
      <c r="D31" s="445"/>
      <c r="E31" s="445"/>
      <c r="F31" s="445"/>
      <c r="G31" s="359">
        <v>6272</v>
      </c>
      <c r="H31" s="359">
        <v>124122</v>
      </c>
      <c r="I31" s="353">
        <v>0</v>
      </c>
      <c r="J31" s="354"/>
    </row>
    <row r="32" spans="1:10" ht="12.75">
      <c r="A32" s="358" t="s">
        <v>542</v>
      </c>
      <c r="B32" s="440" t="s">
        <v>543</v>
      </c>
      <c r="C32" s="440"/>
      <c r="D32" s="440"/>
      <c r="E32" s="440"/>
      <c r="F32" s="440"/>
      <c r="G32" s="359">
        <v>628</v>
      </c>
      <c r="H32" s="359">
        <v>12413</v>
      </c>
      <c r="I32" s="353">
        <v>0</v>
      </c>
      <c r="J32" s="354"/>
    </row>
    <row r="33" spans="1:10" ht="12.75">
      <c r="A33" s="356">
        <v>5</v>
      </c>
      <c r="B33" s="441" t="s">
        <v>544</v>
      </c>
      <c r="C33" s="440"/>
      <c r="D33" s="440"/>
      <c r="E33" s="440"/>
      <c r="F33" s="440"/>
      <c r="G33" s="353">
        <v>63</v>
      </c>
      <c r="H33" s="353">
        <v>12500</v>
      </c>
      <c r="I33" s="353">
        <v>0</v>
      </c>
      <c r="J33" s="354"/>
    </row>
    <row r="34" spans="1:10" ht="12.75">
      <c r="A34" s="358" t="s">
        <v>415</v>
      </c>
      <c r="B34" s="440" t="s">
        <v>545</v>
      </c>
      <c r="C34" s="440"/>
      <c r="D34" s="440"/>
      <c r="E34" s="440"/>
      <c r="F34" s="440"/>
      <c r="G34" s="359">
        <v>632</v>
      </c>
      <c r="H34" s="359">
        <v>12501</v>
      </c>
      <c r="I34" s="353">
        <v>0</v>
      </c>
      <c r="J34" s="354"/>
    </row>
    <row r="35" spans="1:10" ht="12.75">
      <c r="A35" s="358" t="s">
        <v>424</v>
      </c>
      <c r="B35" s="440" t="s">
        <v>546</v>
      </c>
      <c r="C35" s="440"/>
      <c r="D35" s="440"/>
      <c r="E35" s="440"/>
      <c r="F35" s="440"/>
      <c r="G35" s="359">
        <v>633</v>
      </c>
      <c r="H35" s="359">
        <v>12502</v>
      </c>
      <c r="I35" s="353">
        <v>0</v>
      </c>
      <c r="J35" s="354"/>
    </row>
    <row r="36" spans="1:10" ht="12.75">
      <c r="A36" s="358" t="s">
        <v>426</v>
      </c>
      <c r="B36" s="440" t="s">
        <v>547</v>
      </c>
      <c r="C36" s="440"/>
      <c r="D36" s="440"/>
      <c r="E36" s="440"/>
      <c r="F36" s="440"/>
      <c r="G36" s="359">
        <v>634</v>
      </c>
      <c r="H36" s="359">
        <v>12503</v>
      </c>
      <c r="I36" s="353">
        <v>0</v>
      </c>
      <c r="J36" s="354"/>
    </row>
    <row r="37" spans="1:10" ht="12.75">
      <c r="A37" s="358" t="s">
        <v>522</v>
      </c>
      <c r="B37" s="440" t="s">
        <v>548</v>
      </c>
      <c r="C37" s="440"/>
      <c r="D37" s="440"/>
      <c r="E37" s="440"/>
      <c r="F37" s="440"/>
      <c r="G37" s="359" t="s">
        <v>549</v>
      </c>
      <c r="H37" s="359">
        <v>12504</v>
      </c>
      <c r="I37" s="353"/>
      <c r="J37" s="354"/>
    </row>
    <row r="38" spans="1:10" ht="12.75">
      <c r="A38" s="356" t="s">
        <v>550</v>
      </c>
      <c r="B38" s="442" t="s">
        <v>551</v>
      </c>
      <c r="C38" s="442"/>
      <c r="D38" s="442"/>
      <c r="E38" s="442"/>
      <c r="F38" s="442"/>
      <c r="G38" s="359"/>
      <c r="H38" s="359">
        <v>12600</v>
      </c>
      <c r="I38" s="353"/>
      <c r="J38" s="354"/>
    </row>
    <row r="39" spans="1:10" ht="12.75">
      <c r="A39" s="362"/>
      <c r="B39" s="363" t="s">
        <v>552</v>
      </c>
      <c r="C39" s="364"/>
      <c r="D39" s="364"/>
      <c r="E39" s="364"/>
      <c r="F39" s="364"/>
      <c r="G39" s="364"/>
      <c r="H39" s="364"/>
      <c r="I39" s="365" t="s">
        <v>354</v>
      </c>
      <c r="J39" s="366" t="s">
        <v>353</v>
      </c>
    </row>
    <row r="40" spans="1:10" ht="12.75">
      <c r="A40" s="367">
        <v>1</v>
      </c>
      <c r="B40" s="448" t="s">
        <v>553</v>
      </c>
      <c r="C40" s="448"/>
      <c r="D40" s="448"/>
      <c r="E40" s="448"/>
      <c r="F40" s="448"/>
      <c r="G40" s="353"/>
      <c r="H40" s="353">
        <v>14000</v>
      </c>
      <c r="I40" s="353">
        <v>0</v>
      </c>
      <c r="J40" s="354"/>
    </row>
    <row r="41" spans="1:10" ht="12.75">
      <c r="A41" s="367">
        <v>2</v>
      </c>
      <c r="B41" s="448" t="s">
        <v>554</v>
      </c>
      <c r="C41" s="448"/>
      <c r="D41" s="448"/>
      <c r="E41" s="448"/>
      <c r="F41" s="448"/>
      <c r="G41" s="353"/>
      <c r="H41" s="353">
        <v>15000</v>
      </c>
      <c r="I41" s="353">
        <v>0</v>
      </c>
      <c r="J41" s="354"/>
    </row>
    <row r="42" spans="1:10" ht="12.75">
      <c r="A42" s="368" t="s">
        <v>415</v>
      </c>
      <c r="B42" s="444" t="s">
        <v>555</v>
      </c>
      <c r="C42" s="444"/>
      <c r="D42" s="444"/>
      <c r="E42" s="444"/>
      <c r="F42" s="444"/>
      <c r="G42" s="353"/>
      <c r="H42" s="359">
        <v>15001</v>
      </c>
      <c r="I42" s="353">
        <v>0</v>
      </c>
      <c r="J42" s="354"/>
    </row>
    <row r="43" spans="1:10" ht="12.75">
      <c r="A43" s="368"/>
      <c r="B43" s="446" t="s">
        <v>556</v>
      </c>
      <c r="C43" s="446"/>
      <c r="D43" s="446"/>
      <c r="E43" s="446"/>
      <c r="F43" s="446"/>
      <c r="G43" s="353"/>
      <c r="H43" s="359">
        <v>150011</v>
      </c>
      <c r="I43" s="353">
        <v>0</v>
      </c>
      <c r="J43" s="354"/>
    </row>
    <row r="44" spans="1:10" ht="12.75">
      <c r="A44" s="369" t="s">
        <v>424</v>
      </c>
      <c r="B44" s="444" t="s">
        <v>557</v>
      </c>
      <c r="C44" s="444"/>
      <c r="D44" s="444"/>
      <c r="E44" s="444"/>
      <c r="F44" s="444"/>
      <c r="G44" s="353"/>
      <c r="H44" s="359">
        <v>15002</v>
      </c>
      <c r="I44" s="353">
        <v>0</v>
      </c>
      <c r="J44" s="354"/>
    </row>
    <row r="45" spans="1:10" ht="13.5" thickBot="1">
      <c r="A45" s="370"/>
      <c r="B45" s="447" t="s">
        <v>558</v>
      </c>
      <c r="C45" s="447"/>
      <c r="D45" s="447"/>
      <c r="E45" s="447"/>
      <c r="F45" s="447"/>
      <c r="G45" s="371"/>
      <c r="H45" s="372">
        <v>150021</v>
      </c>
      <c r="I45" s="371">
        <v>0</v>
      </c>
      <c r="J45" s="373"/>
    </row>
    <row r="46" spans="1:10" ht="12.75">
      <c r="A46" s="374"/>
      <c r="B46" s="374"/>
      <c r="C46" s="374"/>
      <c r="D46" s="374"/>
      <c r="E46" s="374"/>
      <c r="F46" s="374"/>
      <c r="G46" s="374"/>
      <c r="H46" s="374"/>
      <c r="I46" s="375" t="s">
        <v>438</v>
      </c>
      <c r="J46" s="375"/>
    </row>
    <row r="47" spans="1:10" ht="15.75">
      <c r="A47" s="89"/>
      <c r="B47" s="89"/>
      <c r="C47" s="89"/>
      <c r="D47" s="89"/>
      <c r="E47" s="89"/>
      <c r="F47" s="89"/>
      <c r="G47" s="89"/>
      <c r="H47" s="89"/>
      <c r="I47" s="376" t="s">
        <v>559</v>
      </c>
      <c r="J47" s="376"/>
    </row>
  </sheetData>
  <sheetProtection/>
  <mergeCells count="40">
    <mergeCell ref="B42:F42"/>
    <mergeCell ref="B43:F43"/>
    <mergeCell ref="B44:F44"/>
    <mergeCell ref="B45:F45"/>
    <mergeCell ref="B35:F35"/>
    <mergeCell ref="B36:F36"/>
    <mergeCell ref="B37:F37"/>
    <mergeCell ref="B38:F38"/>
    <mergeCell ref="B40:F40"/>
    <mergeCell ref="B41:F41"/>
    <mergeCell ref="B29:F29"/>
    <mergeCell ref="B30:F30"/>
    <mergeCell ref="B31:F31"/>
    <mergeCell ref="B32:F32"/>
    <mergeCell ref="B33:F33"/>
    <mergeCell ref="B34:F34"/>
    <mergeCell ref="B23:F23"/>
    <mergeCell ref="B24:F24"/>
    <mergeCell ref="B25:F25"/>
    <mergeCell ref="B26:F26"/>
    <mergeCell ref="B27:F27"/>
    <mergeCell ref="B28:F28"/>
    <mergeCell ref="B17:F17"/>
    <mergeCell ref="B18:F18"/>
    <mergeCell ref="B19:F19"/>
    <mergeCell ref="B20:F20"/>
    <mergeCell ref="B21:F21"/>
    <mergeCell ref="B22:F22"/>
    <mergeCell ref="B11:F11"/>
    <mergeCell ref="B12:F12"/>
    <mergeCell ref="B13:F13"/>
    <mergeCell ref="B14:F14"/>
    <mergeCell ref="B15:F15"/>
    <mergeCell ref="B16:F16"/>
    <mergeCell ref="A5:J5"/>
    <mergeCell ref="B6:F6"/>
    <mergeCell ref="B7:F7"/>
    <mergeCell ref="B8:F8"/>
    <mergeCell ref="B9:F9"/>
    <mergeCell ref="B10:F10"/>
  </mergeCells>
  <printOptions/>
  <pageMargins left="0.25" right="0.1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meshid</cp:lastModifiedBy>
  <cp:lastPrinted>2011-03-28T12:13:52Z</cp:lastPrinted>
  <dcterms:created xsi:type="dcterms:W3CDTF">2009-03-26T14:40:51Z</dcterms:created>
  <dcterms:modified xsi:type="dcterms:W3CDTF">2011-06-27T07:31:45Z</dcterms:modified>
  <cp:category/>
  <cp:version/>
  <cp:contentType/>
  <cp:contentStatus/>
</cp:coreProperties>
</file>