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1095" windowWidth="7680" windowHeight="8520" activeTab="5"/>
  </bookViews>
  <sheets>
    <sheet name="KAPAK" sheetId="1" r:id="rId1"/>
    <sheet name="FORMAT 2012" sheetId="2" r:id="rId2"/>
    <sheet name="PASQ CASH direkt" sheetId="3" r:id="rId3"/>
    <sheet name="PASQ KAPIT PO" sheetId="4" r:id="rId4"/>
    <sheet name="Sheet1" sheetId="5" r:id="rId5"/>
    <sheet name="Sheet2" sheetId="6" r:id="rId6"/>
  </sheets>
  <definedNames>
    <definedName name="_xlnm.Print_Area" localSheetId="1">'FORMAT 2012'!$B$1:$N$126</definedName>
    <definedName name="_xlnm.Print_Area" localSheetId="0">'KAPAK'!$B$1:$G$45</definedName>
    <definedName name="_xlnm.Print_Area" localSheetId="2">'PASQ CASH direkt'!$B$1:$E$38</definedName>
    <definedName name="_xlnm.Print_Area" localSheetId="3">'PASQ KAPIT PO'!$A$1:$J$38</definedName>
  </definedNames>
  <calcPr fullCalcOnLoad="1"/>
</workbook>
</file>

<file path=xl/comments2.xml><?xml version="1.0" encoding="utf-8"?>
<comments xmlns="http://schemas.openxmlformats.org/spreadsheetml/2006/main">
  <authors>
    <author>HSM</author>
  </authors>
  <commentList>
    <comment ref="M33" authorId="0">
      <text>
        <r>
          <rPr>
            <b/>
            <sz val="8"/>
            <rFont val="Tahoma"/>
            <family val="2"/>
          </rPr>
          <t>HSM:</t>
        </r>
        <r>
          <rPr>
            <sz val="8"/>
            <rFont val="Tahoma"/>
            <family val="2"/>
          </rPr>
          <t xml:space="preserve">
Taksa Loakle 284814+4100 Komisione</t>
        </r>
      </text>
    </comment>
  </commentList>
</comments>
</file>

<file path=xl/sharedStrings.xml><?xml version="1.0" encoding="utf-8"?>
<sst xmlns="http://schemas.openxmlformats.org/spreadsheetml/2006/main" count="457" uniqueCount="321">
  <si>
    <t>A</t>
  </si>
  <si>
    <t>B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</si>
  <si>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</si>
  <si>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</si>
  <si>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</si>
  <si>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</si>
  <si>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</si>
  <si>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</si>
  <si>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</si>
  <si>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Aktivet e mbajtura per tregetim</t>
  </si>
  <si>
    <t>Totali 2</t>
  </si>
  <si>
    <t>Aktive te tjera financiare afatshkurtra</t>
  </si>
  <si>
    <t>Llogari/ Kerkesa afatshkurtra</t>
  </si>
  <si>
    <t>Llogari/ Kerkesa te tjera afatshkurtra</t>
  </si>
  <si>
    <t>Istrumenta te tjera borxhi</t>
  </si>
  <si>
    <t>Investime te tjera financiare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</si>
  <si>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</si>
  <si>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</si>
  <si>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</si>
  <si>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</si>
  <si>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</si>
  <si>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</si>
  <si>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</si>
  <si>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</si>
  <si>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</si>
  <si>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</si>
  <si>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</si>
  <si>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</si>
  <si>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</si>
  <si>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</si>
  <si>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</si>
  <si>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</si>
  <si>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</si>
  <si>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</si>
  <si>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 /Kerkesa te arketushme afatgjata</t>
  </si>
  <si>
    <t>Totali 1</t>
  </si>
  <si>
    <t>Aktive afat gjata materiale</t>
  </si>
  <si>
    <t>Toka</t>
  </si>
  <si>
    <t>Ndertesa</t>
  </si>
  <si>
    <t>Makineri e paisje</t>
  </si>
  <si>
    <t>Aktive te tjera afatgjata materiale (me vl. Kontabel)</t>
  </si>
  <si>
    <t>Aktivet biologjike afatgjata</t>
  </si>
  <si>
    <t>Aktivet  afatgjata jomateriale</t>
  </si>
  <si>
    <t>Emri i mire</t>
  </si>
  <si>
    <t>Shpenzimet e zhvillimit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</si>
  <si>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</si>
  <si>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</si>
  <si>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</si>
  <si>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</si>
  <si>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</si>
  <si>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</si>
  <si>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</si>
  <si>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</si>
  <si>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</si>
  <si>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</si>
  <si>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</si>
  <si>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</si>
  <si>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</si>
  <si>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</si>
  <si>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</si>
  <si>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</si>
  <si>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</si>
  <si>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</si>
  <si>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</si>
  <si>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</si>
  <si>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</si>
  <si>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</si>
  <si>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</si>
  <si>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</si>
  <si>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</si>
  <si>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</si>
  <si>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</si>
  <si>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</si>
  <si>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</si>
  <si>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</si>
  <si>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</si>
  <si>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</si>
  <si>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</si>
  <si>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</si>
  <si>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</si>
  <si>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</si>
  <si>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</si>
  <si>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</si>
  <si>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</si>
  <si>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</si>
  <si>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</si>
  <si>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</si>
  <si>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</si>
  <si>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Shpenzime te tjera nga veprimtaria e shrytezimit</t>
  </si>
  <si>
    <t>Shenzime personeli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</si>
  <si>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</si>
  <si>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</si>
  <si>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</si>
  <si>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</si>
  <si>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</si>
  <si>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</si>
  <si>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Mallrat lendet e para dhe sherbimet te konsumuara</t>
  </si>
  <si>
    <t>Fitimi (humbja) nga veprimtaria e shfrytezimit ( Kryesore)</t>
  </si>
  <si>
    <t>Emertimi</t>
  </si>
  <si>
    <t xml:space="preserve">Te ardhurat dhe shpenzimet financiare nga interesi </t>
  </si>
  <si>
    <t>Te ardhura dhe shpenzime te tjera financiare</t>
  </si>
  <si>
    <t>Totali i te ardhurave dhe shpenzimeve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</si>
  <si>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</si>
  <si>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</si>
  <si>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</si>
  <si>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</si>
  <si>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</si>
  <si>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</si>
  <si>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>Fluksi i parave nga veprimtaria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</si>
  <si>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</si>
  <si>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</si>
  <si>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</si>
  <si>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</si>
  <si>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</si>
  <si>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</si>
  <si>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</si>
  <si>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</si>
  <si>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</si>
  <si>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pashpernare</t>
  </si>
  <si>
    <t xml:space="preserve">    TOTALI</t>
  </si>
  <si>
    <t>Efekti ndryshimeve ne politikat kontabel</t>
  </si>
  <si>
    <t>Pozicioni i rregulluar</t>
  </si>
  <si>
    <t>Fitimi neto per periudhen kontabel</t>
  </si>
  <si>
    <t>Dividentet e pagaur</t>
  </si>
  <si>
    <t>Emetimi aksioneve</t>
  </si>
  <si>
    <t>Emertimi kapitali aksionar</t>
  </si>
  <si>
    <t>Aksione te thesari te riblera</t>
  </si>
  <si>
    <t>III</t>
  </si>
  <si>
    <t xml:space="preserve"> Nje pasqyre e pa konsoliduar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</si>
  <si>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</si>
  <si>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</si>
  <si>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</si>
  <si>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</si>
  <si>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</si>
  <si>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</si>
  <si>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</si>
  <si>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Hua dhe detyrime te tjera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</si>
  <si>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</si>
  <si>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</si>
  <si>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</si>
  <si>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</si>
  <si>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</si>
  <si>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</si>
  <si>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</si>
  <si>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</si>
  <si>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</si>
  <si>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</si>
  <si>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</si>
  <si>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</si>
  <si>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</si>
  <si>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</si>
  <si>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</si>
  <si>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</si>
  <si>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</si>
  <si>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</si>
  <si>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</si>
  <si>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</si>
  <si>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</si>
  <si>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</si>
  <si>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Te drejta dhe detyrime ndaj ortakeve</t>
  </si>
  <si>
    <t>Inventari i imet</t>
  </si>
  <si>
    <t>Shpenzimet te periudhave te ardhshme</t>
  </si>
  <si>
    <t>PASIVET AFATSHKURTRA</t>
  </si>
  <si>
    <t xml:space="preserve"> Blerja e njesise se kontrolluar X minus parate e Arketuara</t>
  </si>
  <si>
    <t xml:space="preserve"> Blerja e aktiveve afatgjata materile</t>
  </si>
  <si>
    <t xml:space="preserve"> Te ardhura nga shitja e paisjeve</t>
  </si>
  <si>
    <t xml:space="preserve"> Interesi i arketuar</t>
  </si>
  <si>
    <t xml:space="preserve"> MM nato te pardorura ne veprimtarite investuese</t>
  </si>
  <si>
    <t xml:space="preserve"> Te ardhura nga emetimi i kapitalit aksioner</t>
  </si>
  <si>
    <t xml:space="preserve"> Te ardhura nga huamarrja afatgjata</t>
  </si>
  <si>
    <t xml:space="preserve"> Pagesat e detyrimeve te qerase financiare</t>
  </si>
  <si>
    <t xml:space="preserve"> Dividente te paguar</t>
  </si>
  <si>
    <t xml:space="preserve"> MM neto te pardorura ne veprimtarite Financiare</t>
  </si>
  <si>
    <t>Paqyra e Ndryshimeve ne Kapital</t>
  </si>
  <si>
    <t>A K T I V E T</t>
  </si>
  <si>
    <t>P A S I V E T    D H E    K A P I T A L I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</si>
  <si>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</si>
  <si>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</si>
  <si>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</si>
  <si>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</si>
  <si>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</si>
  <si>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</si>
  <si>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</si>
  <si>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</si>
  <si>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</si>
  <si>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</si>
  <si>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</si>
  <si>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</si>
  <si>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</si>
  <si>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</si>
  <si>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</si>
  <si>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</si>
  <si>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</si>
  <si>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</si>
  <si>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</si>
  <si>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</si>
  <si>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</si>
  <si>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</si>
  <si>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</si>
  <si>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</si>
  <si>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</si>
  <si>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</si>
  <si>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</si>
  <si>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</si>
  <si>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</si>
  <si>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</si>
  <si>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</si>
  <si>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</si>
  <si>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</si>
  <si>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</si>
  <si>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</si>
  <si>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</si>
  <si>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</si>
  <si>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</si>
  <si>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</si>
  <si>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</si>
  <si>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</si>
  <si>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</si>
  <si>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</si>
  <si>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</si>
  <si>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</si>
  <si>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</si>
  <si>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</si>
  <si>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</si>
  <si>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</si>
  <si>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</si>
  <si>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</si>
  <si>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</si>
  <si>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Shuma e parashikuar per rreziqe</t>
  </si>
  <si>
    <t>Rrezerve rivlersimi nga AAGJ</t>
  </si>
  <si>
    <t>Transferimi ne rezerva te tjera</t>
  </si>
  <si>
    <t>Rritja e rezerves se kapitalit</t>
  </si>
  <si>
    <t>Terheqje kapitali per zvoglim</t>
  </si>
  <si>
    <t>Transferim ne detyrime</t>
  </si>
  <si>
    <t>Individuale</t>
  </si>
  <si>
    <t>ne Leke</t>
  </si>
  <si>
    <t>Pasqyra e Fluksit monetar -Metoda direkte</t>
  </si>
  <si>
    <t>Mjete monetare te arketuara nga klientet</t>
  </si>
  <si>
    <t>Mjete monetare te paguara ndaj furnitoreve dhe punonjesve</t>
  </si>
  <si>
    <t>Mjete monetare nga veprimtarite e shfrytezimit</t>
  </si>
  <si>
    <t>Tatim mbi fitimin i paguar,tvsh,tap</t>
  </si>
  <si>
    <t>Pagesa taksa dog dhe tjera</t>
  </si>
  <si>
    <t>Gjoba</t>
  </si>
  <si>
    <t>Mjete monetare te ardhura nga veprimtarite,interesa</t>
  </si>
  <si>
    <t>Mjete monetare te arketuara nga hua overdraft</t>
  </si>
  <si>
    <t>Interes i paguar  dhe komisione</t>
  </si>
  <si>
    <t>Klient per mallra,produkte dhe sherbime</t>
  </si>
  <si>
    <t>Fitimet (humbjet) nga kursi i kembimit</t>
  </si>
  <si>
    <t>Pagat e personelit</t>
  </si>
  <si>
    <t>Te ardhurat dhe shpenzimet financ nga invest te tjera  fin afat gjata</t>
  </si>
  <si>
    <t>Totali i shpenzimeve (shumat 4-7)</t>
  </si>
  <si>
    <t>Bazuar ne klasifikimin e shpenzimeve sipas natyres</t>
  </si>
  <si>
    <t>(Pasqyra nr 4)</t>
  </si>
  <si>
    <t>Kalim ne kapital</t>
  </si>
  <si>
    <t xml:space="preserve"> Dividentet e arketuar</t>
  </si>
  <si>
    <t xml:space="preserve">       Pasqyr  e fluksit monetar-Metoda dIrekte</t>
  </si>
  <si>
    <t xml:space="preserve">Administrator </t>
  </si>
  <si>
    <t>C</t>
  </si>
  <si>
    <t>Nr. i rregjistrit tregtar</t>
  </si>
  <si>
    <t>Mjete monetare te arketuara nga raportat</t>
  </si>
  <si>
    <t xml:space="preserve">**Pasqyra e flukseve monetare duhet lexuar bashke me shenimet shpjeguese te detajuara </t>
  </si>
  <si>
    <t>**Pasqyra e pozicionit financiar duhet lexuar bashke me shenimet shpjeguese te detajuara qe jane pjese e pasyrave financiare</t>
  </si>
  <si>
    <t>**Pasqyra e performances financiare duhet lexuar bashke me shenimet shpjeguese te detajuara qe jane pjese e pasyrave financiare</t>
  </si>
  <si>
    <t>QKR</t>
  </si>
  <si>
    <t>PO</t>
  </si>
  <si>
    <t xml:space="preserve">Fitimi neto per periudhen kontabel  </t>
  </si>
  <si>
    <t xml:space="preserve">Tatim mbi Fitimin                                                                         </t>
  </si>
  <si>
    <t xml:space="preserve">Tvsh                                                                                          </t>
  </si>
  <si>
    <t>Viti 2013</t>
  </si>
  <si>
    <t>Pasqyrat Financiare te vitit 2013</t>
  </si>
  <si>
    <t>Pasqyra e te Ardhurave dhe Shpenzimeve 2013</t>
  </si>
  <si>
    <t>Periudha 01/01/2013-31/12/2013</t>
  </si>
  <si>
    <t>Viti   2013</t>
  </si>
  <si>
    <t>01.01.2013</t>
  </si>
  <si>
    <t>31.12.2013</t>
  </si>
  <si>
    <t>Periudha qe mbyllet me 31/12/2013</t>
  </si>
  <si>
    <t>Pozicioni me 31 dhjetor 2013</t>
  </si>
  <si>
    <t>Subjekti:  LIMONA NEHANAJ</t>
  </si>
  <si>
    <t>NIPT-i:     L27222008A</t>
  </si>
  <si>
    <t>LIMONA NEHANAJ</t>
  </si>
  <si>
    <t>L27222008A</t>
  </si>
  <si>
    <t>Shtoj i Ri,prane Hotel Meteorit,</t>
  </si>
  <si>
    <t>22/10/2012</t>
  </si>
  <si>
    <t xml:space="preserve">Import-Eksport,tregtim me pakice automjetesh </t>
  </si>
  <si>
    <t xml:space="preserve">te perdorura, pjese kembimi </t>
  </si>
  <si>
    <t>31.03.2014</t>
  </si>
  <si>
    <t>Pozicioni me 31 dhjetore 2012</t>
  </si>
  <si>
    <t>Pozicioni me 31 dhjetore 2011</t>
  </si>
  <si>
    <t>Limona NEHANAJ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</si>
  <si>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</si>
  <si>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</si>
  <si>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</si>
  <si>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</si>
  <si>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</si>
  <si>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</si>
  <si>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</si>
  <si>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</si>
  <si>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</si>
  <si>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</si>
  <si>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</si>
  <si>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Për shoqërinë  LIMONA NEHANAJ</t>
  </si>
  <si>
    <t xml:space="preserve"> Drejtuesi Ligjor</t>
  </si>
  <si>
    <t>Limona  NEHANAJ</t>
  </si>
  <si>
    <t>Aktivet Afatgjata Materiale  me vlere fillestare   2013</t>
  </si>
  <si>
    <t>Amortizimi A.A.Materiale   2013</t>
  </si>
  <si>
    <t>Vlera Kontabel Neto e A.A.Materiale  2013</t>
  </si>
  <si>
    <t xml:space="preserve">Aktiviteti:  Import-Eksport,tregtim me pakice automjetesh te perdorura, pjese kembimi </t>
  </si>
  <si>
    <t>Adresa e veprimtarisë:   Shtoj i Ri,prane Hotel Meteorit,Komuna Rrethina,Shkoder</t>
  </si>
  <si>
    <t>Telefoni</t>
  </si>
  <si>
    <t>Artikulli</t>
  </si>
  <si>
    <t xml:space="preserve">Njësia </t>
  </si>
  <si>
    <t>Kostoja</t>
  </si>
  <si>
    <t>Vlera</t>
  </si>
  <si>
    <t>Automjete  te Perdorura per shitje</t>
  </si>
  <si>
    <t>lek</t>
  </si>
  <si>
    <t>SHUMA</t>
  </si>
  <si>
    <t>V.O.Kjo pasqyrë do të plotësohet e veçantë për:</t>
  </si>
  <si>
    <t>Lëndën e parë;Mallrat;Produktin e Gatshëm dhe Prodhimin në proçes</t>
  </si>
  <si>
    <t>INVENTARI I VITIT 2013</t>
  </si>
  <si>
    <t xml:space="preserve">                          Datë 31.12.2013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</si>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</sst>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.0"/>
    <numFmt numFmtId="179" formatCode="[$-409]h:mm:ss\ AM/PM"/>
    <numFmt numFmtId="180" formatCode="0.0%"/>
    <numFmt numFmtId="181" formatCode="_(* #,##0_);_(* \(#,##0\);_(* &quot;-&quot;??_);_(@_)"/>
    <numFmt numFmtId="182" formatCode="0.0"/>
    <numFmt numFmtId="183" formatCode="#,##0.00000000"/>
    <numFmt numFmtId="184" formatCode="#,##0.0000000"/>
    <numFmt numFmtId="185" formatCode="#,##0.000000"/>
    <numFmt numFmtId="186" formatCode="#,##0.00000"/>
    <numFmt numFmtId="187" formatCode="#,##0.0000"/>
    <numFmt numFmtId="188" formatCode="#,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L_e_k_-;\-* #,##0.0_L_e_k_-;_-* &quot;-&quot;??_L_e_k_-;_-@_-"/>
    <numFmt numFmtId="194" formatCode="_-* #,##0_L_e_k_-;\-* #,##0_L_e_k_-;_-* &quot;-&quot;??_L_e_k_-;_-@_-"/>
  </numFmts>
  <fonts count="9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8"/>
      <name val="Arial"/>
      <family val="2"/>
    </font>
    <font>
      <sz val="20"/>
      <color indexed="12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Baskerville Old Face"/>
      <family val="1"/>
    </font>
    <font>
      <sz val="10"/>
      <color indexed="12"/>
      <name val="Baskerville Old Face"/>
      <family val="1"/>
    </font>
    <font>
      <sz val="14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sz val="11"/>
      <name val="Arial"/>
      <family val="2"/>
    </font>
    <font>
      <b/>
      <sz val="10"/>
      <name val="Baskerville Old Face"/>
      <family val="1"/>
    </font>
    <font>
      <sz val="14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Baskerville Old Face"/>
      <family val="1"/>
    </font>
    <font>
      <b/>
      <sz val="8"/>
      <name val="Arial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i/>
      <sz val="10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2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7" borderId="0" applyNumberFormat="0" applyBorder="0" applyAlignment="0" applyProtection="0"/>
    <xf numFmtId="0" fontId="76" fillId="10" borderId="0" applyNumberFormat="0" applyBorder="0" applyAlignment="0" applyProtection="0"/>
    <xf numFmtId="0" fontId="76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" borderId="1" applyNumberFormat="0" applyAlignment="0" applyProtection="0"/>
    <xf numFmtId="0" fontId="8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19" fillId="0" borderId="3" applyNumberFormat="0" applyFill="0" applyAlignment="0" applyProtection="0"/>
    <xf numFmtId="0" fontId="6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3" fillId="22" borderId="1" applyNumberFormat="0" applyAlignment="0" applyProtection="0"/>
    <xf numFmtId="0" fontId="84" fillId="0" borderId="6" applyNumberFormat="0" applyFill="0" applyAlignment="0" applyProtection="0"/>
    <xf numFmtId="0" fontId="85" fillId="23" borderId="0" applyNumberFormat="0" applyBorder="0" applyAlignment="0" applyProtection="0"/>
    <xf numFmtId="0" fontId="0" fillId="24" borderId="7" applyNumberFormat="0" applyFont="0" applyAlignment="0" applyProtection="0"/>
    <xf numFmtId="0" fontId="86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Border="1" applyAlignment="1">
      <alignment horizontal="left" indent="5"/>
    </xf>
    <xf numFmtId="0" fontId="0" fillId="0" borderId="20" xfId="0" applyBorder="1" applyAlignment="1">
      <alignment horizontal="left" indent="5"/>
    </xf>
    <xf numFmtId="0" fontId="3" fillId="0" borderId="0" xfId="0" applyFont="1" applyBorder="1" applyAlignment="1">
      <alignment/>
    </xf>
    <xf numFmtId="0" fontId="23" fillId="0" borderId="19" xfId="0" applyFont="1" applyFill="1" applyBorder="1" applyAlignment="1">
      <alignment/>
    </xf>
    <xf numFmtId="1" fontId="0" fillId="0" borderId="21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/>
    </xf>
    <xf numFmtId="3" fontId="21" fillId="0" borderId="21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9" fontId="25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9" fontId="26" fillId="0" borderId="2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9" fontId="13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9" fontId="26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89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9" fontId="14" fillId="0" borderId="21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left" indent="3"/>
    </xf>
    <xf numFmtId="9" fontId="24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9" fontId="34" fillId="0" borderId="21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9" fontId="7" fillId="0" borderId="21" xfId="0" applyNumberFormat="1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1" fontId="13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vertical="center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21" xfId="0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3" fontId="90" fillId="0" borderId="21" xfId="0" applyNumberFormat="1" applyFont="1" applyFill="1" applyBorder="1" applyAlignment="1">
      <alignment horizontal="right" vertical="center"/>
    </xf>
    <xf numFmtId="3" fontId="91" fillId="0" borderId="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3" fontId="0" fillId="0" borderId="21" xfId="0" applyNumberFormat="1" applyFill="1" applyBorder="1" applyAlignment="1">
      <alignment horizontal="right" vertical="center"/>
    </xf>
    <xf numFmtId="3" fontId="9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93" fillId="0" borderId="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left" vertical="center"/>
    </xf>
    <xf numFmtId="3" fontId="36" fillId="0" borderId="21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3" fontId="36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wrapText="1"/>
    </xf>
    <xf numFmtId="3" fontId="94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0" fontId="42" fillId="0" borderId="0" xfId="0" applyFont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0" fontId="44" fillId="0" borderId="0" xfId="0" applyNumberFormat="1" applyFont="1" applyBorder="1" applyAlignment="1">
      <alignment horizontal="left" vertical="center"/>
    </xf>
    <xf numFmtId="0" fontId="45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24" xfId="0" applyFont="1" applyBorder="1" applyAlignment="1">
      <alignment horizontal="center"/>
    </xf>
    <xf numFmtId="14" fontId="48" fillId="0" borderId="25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52" fillId="0" borderId="21" xfId="0" applyFont="1" applyBorder="1" applyAlignment="1">
      <alignment/>
    </xf>
    <xf numFmtId="3" fontId="48" fillId="0" borderId="21" xfId="44" applyNumberFormat="1" applyFont="1" applyBorder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53" fillId="0" borderId="21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4" xfId="0" applyFont="1" applyBorder="1" applyAlignment="1">
      <alignment/>
    </xf>
    <xf numFmtId="3" fontId="48" fillId="0" borderId="24" xfId="44" applyNumberFormat="1" applyFont="1" applyBorder="1" applyAlignment="1">
      <alignment/>
    </xf>
    <xf numFmtId="0" fontId="48" fillId="0" borderId="26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3" fontId="54" fillId="0" borderId="27" xfId="44" applyNumberFormat="1" applyFont="1" applyBorder="1" applyAlignment="1">
      <alignment vertical="center"/>
    </xf>
    <xf numFmtId="3" fontId="54" fillId="0" borderId="28" xfId="44" applyNumberFormat="1" applyFont="1" applyBorder="1" applyAlignment="1">
      <alignment vertical="center"/>
    </xf>
    <xf numFmtId="3" fontId="48" fillId="0" borderId="0" xfId="0" applyNumberFormat="1" applyFont="1" applyAlignment="1">
      <alignment/>
    </xf>
    <xf numFmtId="1" fontId="48" fillId="0" borderId="21" xfId="0" applyNumberFormat="1" applyFont="1" applyBorder="1" applyAlignment="1">
      <alignment/>
    </xf>
    <xf numFmtId="1" fontId="48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3" fontId="48" fillId="0" borderId="0" xfId="44" applyNumberFormat="1" applyFont="1" applyFill="1" applyBorder="1" applyAlignment="1">
      <alignment/>
    </xf>
    <xf numFmtId="0" fontId="48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vertical="center"/>
    </xf>
    <xf numFmtId="3" fontId="48" fillId="0" borderId="21" xfId="0" applyNumberFormat="1" applyFont="1" applyBorder="1" applyAlignment="1">
      <alignment vertical="center"/>
    </xf>
    <xf numFmtId="41" fontId="48" fillId="0" borderId="21" xfId="0" applyNumberFormat="1" applyFont="1" applyBorder="1" applyAlignment="1">
      <alignment vertical="center"/>
    </xf>
    <xf numFmtId="41" fontId="42" fillId="0" borderId="2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/>
    </xf>
    <xf numFmtId="9" fontId="13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9" fontId="25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9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2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9" fontId="25" fillId="0" borderId="24" xfId="0" applyNumberFormat="1" applyFont="1" applyFill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9" fontId="26" fillId="0" borderId="24" xfId="0" applyNumberFormat="1" applyFont="1" applyFill="1" applyBorder="1" applyAlignment="1">
      <alignment horizontal="center" vertical="center"/>
    </xf>
    <xf numFmtId="9" fontId="26" fillId="0" borderId="2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35" fillId="0" borderId="21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9" fontId="26" fillId="0" borderId="35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41" fontId="39" fillId="0" borderId="21" xfId="0" applyNumberFormat="1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7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38" fillId="0" borderId="21" xfId="0" applyFont="1" applyFill="1" applyBorder="1" applyAlignment="1">
      <alignment vertical="center"/>
    </xf>
    <xf numFmtId="3" fontId="38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9525</xdr:rowOff>
    </xdr:from>
    <xdr:to>
      <xdr:col>5</xdr:col>
      <xdr:colOff>9525</xdr:colOff>
      <xdr:row>32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38150" y="2886075"/>
          <a:ext cx="4714875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K45"/>
  <sheetViews>
    <sheetView zoomScale="70" zoomScaleNormal="70" zoomScalePageLayoutView="0" workbookViewId="0" topLeftCell="A28">
      <selection activeCell="K15" sqref="K15"/>
    </sheetView>
  </sheetViews>
  <sheetFormatPr defaultColWidth="9.140625" defaultRowHeight="12.75"/>
  <cols>
    <col min="2" max="2" width="8.00390625" style="0" customWidth="1"/>
    <col min="3" max="3" width="36.28125" style="0" customWidth="1"/>
    <col min="5" max="5" width="28.421875" style="0" customWidth="1"/>
    <col min="6" max="6" width="13.140625" style="0" customWidth="1"/>
    <col min="7" max="7" width="8.00390625" style="0" customWidth="1"/>
  </cols>
  <sheetData>
    <row r="1" spans="2:7" ht="12.75">
      <c r="B1" s="2"/>
      <c r="C1" s="3"/>
      <c r="D1" s="3"/>
      <c r="E1" s="3"/>
      <c r="F1" s="3"/>
      <c r="G1" s="4"/>
    </row>
    <row r="2" spans="2:7" ht="12.75">
      <c r="B2" s="5"/>
      <c r="C2" s="1"/>
      <c r="D2" s="1"/>
      <c r="E2" s="1"/>
      <c r="F2" s="1"/>
      <c r="G2" s="6"/>
    </row>
    <row r="3" spans="2:11" ht="24.75" customHeight="1">
      <c r="B3" s="5"/>
      <c r="C3" s="11" t="s">
        <v>139</v>
      </c>
      <c r="D3" s="163" t="s">
        <v>279</v>
      </c>
      <c r="E3" s="163"/>
      <c r="F3" s="163"/>
      <c r="G3" s="6"/>
      <c r="K3" s="119"/>
    </row>
    <row r="4" spans="2:11" ht="24.75" customHeight="1">
      <c r="B4" s="5"/>
      <c r="C4" s="11" t="s">
        <v>140</v>
      </c>
      <c r="D4" s="164" t="s">
        <v>280</v>
      </c>
      <c r="E4" s="164"/>
      <c r="F4" s="164"/>
      <c r="G4" s="6"/>
      <c r="K4" s="119"/>
    </row>
    <row r="5" spans="2:11" ht="39.75" customHeight="1">
      <c r="B5" s="5"/>
      <c r="C5" s="11" t="s">
        <v>141</v>
      </c>
      <c r="D5" s="165" t="s">
        <v>281</v>
      </c>
      <c r="E5" s="165"/>
      <c r="F5" s="165"/>
      <c r="G5" s="6"/>
      <c r="K5" s="120"/>
    </row>
    <row r="6" spans="2:11" ht="24.75" customHeight="1">
      <c r="B6" s="5"/>
      <c r="C6" s="11" t="s">
        <v>142</v>
      </c>
      <c r="D6" s="164" t="s">
        <v>282</v>
      </c>
      <c r="E6" s="164"/>
      <c r="F6" s="164"/>
      <c r="G6" s="6"/>
      <c r="J6" t="s">
        <v>320</v>
      </c>
      <c r="K6" s="120"/>
    </row>
    <row r="7" spans="2:11" ht="24.75" customHeight="1">
      <c r="B7" s="5"/>
      <c r="C7" s="11" t="s">
        <v>258</v>
      </c>
      <c r="D7" s="164" t="s">
        <v>263</v>
      </c>
      <c r="E7" s="164"/>
      <c r="F7" s="164"/>
      <c r="G7" s="6"/>
      <c r="K7" s="121"/>
    </row>
    <row r="8" spans="2:11" ht="24.75" customHeight="1">
      <c r="B8" s="5"/>
      <c r="C8" s="11" t="s">
        <v>143</v>
      </c>
      <c r="D8" s="166" t="s">
        <v>283</v>
      </c>
      <c r="E8" s="166"/>
      <c r="F8" s="166"/>
      <c r="G8" s="6"/>
      <c r="K8" s="122"/>
    </row>
    <row r="9" spans="2:11" ht="6" customHeight="1">
      <c r="B9" s="5"/>
      <c r="C9" s="1"/>
      <c r="D9" s="1"/>
      <c r="E9" s="1"/>
      <c r="F9" s="1"/>
      <c r="G9" s="6"/>
      <c r="K9" s="122"/>
    </row>
    <row r="10" spans="2:11" ht="15.75">
      <c r="B10" s="5"/>
      <c r="C10" s="1"/>
      <c r="D10" s="1"/>
      <c r="E10" s="20" t="s">
        <v>284</v>
      </c>
      <c r="F10" s="1"/>
      <c r="G10" s="6"/>
      <c r="K10" s="123"/>
    </row>
    <row r="11" spans="2:11" ht="15.75">
      <c r="B11" s="5"/>
      <c r="C11" s="1"/>
      <c r="D11" s="1"/>
      <c r="E11" s="1"/>
      <c r="F11" s="1"/>
      <c r="G11" s="6"/>
      <c r="K11" s="123"/>
    </row>
    <row r="12" spans="2:11" ht="15.75">
      <c r="B12" s="5"/>
      <c r="C12" s="1"/>
      <c r="D12" s="1"/>
      <c r="E12" s="1"/>
      <c r="F12" s="1"/>
      <c r="G12" s="6"/>
      <c r="K12" s="124"/>
    </row>
    <row r="13" spans="2:11" ht="15.75">
      <c r="B13" s="5"/>
      <c r="C13" s="1"/>
      <c r="D13" s="1"/>
      <c r="E13" s="1"/>
      <c r="F13" s="1"/>
      <c r="G13" s="6"/>
      <c r="K13" s="122"/>
    </row>
    <row r="14" spans="2:11" ht="14.25">
      <c r="B14" s="5"/>
      <c r="C14" s="1"/>
      <c r="D14" s="1"/>
      <c r="E14" s="1"/>
      <c r="F14" s="1"/>
      <c r="G14" s="6"/>
      <c r="K14" s="125"/>
    </row>
    <row r="15" spans="2:11" ht="15.75">
      <c r="B15" s="5"/>
      <c r="C15" s="1"/>
      <c r="D15" s="1"/>
      <c r="E15" s="1"/>
      <c r="F15" s="1"/>
      <c r="G15" s="6"/>
      <c r="K15" s="122"/>
    </row>
    <row r="16" spans="2:7" ht="36">
      <c r="B16" s="5"/>
      <c r="C16" s="162" t="s">
        <v>138</v>
      </c>
      <c r="D16" s="162"/>
      <c r="E16" s="162"/>
      <c r="F16" s="162"/>
      <c r="G16" s="6"/>
    </row>
    <row r="17" spans="2:7" s="10" customFormat="1" ht="12.75">
      <c r="B17" s="12"/>
      <c r="C17" s="161" t="s">
        <v>144</v>
      </c>
      <c r="D17" s="161"/>
      <c r="E17" s="161"/>
      <c r="F17" s="161"/>
      <c r="G17" s="13"/>
    </row>
    <row r="18" spans="2:7" s="10" customFormat="1" ht="12.75">
      <c r="B18" s="12"/>
      <c r="C18" s="161" t="s">
        <v>145</v>
      </c>
      <c r="D18" s="161"/>
      <c r="E18" s="161"/>
      <c r="F18" s="161"/>
      <c r="G18" s="13"/>
    </row>
    <row r="19" spans="2:7" ht="47.25" customHeight="1">
      <c r="B19" s="5"/>
      <c r="C19" s="162" t="s">
        <v>268</v>
      </c>
      <c r="D19" s="162"/>
      <c r="E19" s="162"/>
      <c r="F19" s="162"/>
      <c r="G19" s="6"/>
    </row>
    <row r="20" spans="2:7" ht="12.75">
      <c r="B20" s="5"/>
      <c r="C20" s="1"/>
      <c r="D20" s="1"/>
      <c r="E20" s="1"/>
      <c r="F20" s="1"/>
      <c r="G20" s="6"/>
    </row>
    <row r="21" spans="2:7" ht="12.75">
      <c r="B21" s="5"/>
      <c r="C21" s="1"/>
      <c r="D21" s="1"/>
      <c r="E21" s="1"/>
      <c r="F21" s="1"/>
      <c r="G21" s="6"/>
    </row>
    <row r="22" spans="2:7" ht="12.75">
      <c r="B22" s="5"/>
      <c r="C22" s="1"/>
      <c r="D22" s="1"/>
      <c r="E22" s="1"/>
      <c r="F22" s="1"/>
      <c r="G22" s="6"/>
    </row>
    <row r="23" spans="2:7" ht="12.75">
      <c r="B23" s="5"/>
      <c r="C23" s="1"/>
      <c r="D23" s="1"/>
      <c r="E23" s="1"/>
      <c r="F23" s="1"/>
      <c r="G23" s="6"/>
    </row>
    <row r="24" spans="2:7" ht="12.75">
      <c r="B24" s="5"/>
      <c r="C24" s="1"/>
      <c r="D24" s="1"/>
      <c r="E24" s="1"/>
      <c r="F24" s="1"/>
      <c r="G24" s="6"/>
    </row>
    <row r="25" spans="2:7" ht="12.75">
      <c r="B25" s="5"/>
      <c r="C25" s="1"/>
      <c r="D25" s="1"/>
      <c r="E25" s="1"/>
      <c r="F25" s="1"/>
      <c r="G25" s="6"/>
    </row>
    <row r="26" spans="2:7" ht="12.75">
      <c r="B26" s="5"/>
      <c r="C26" s="1"/>
      <c r="D26" s="1"/>
      <c r="E26" s="1"/>
      <c r="F26" s="1"/>
      <c r="G26" s="6"/>
    </row>
    <row r="27" spans="2:7" ht="12.75">
      <c r="B27" s="5"/>
      <c r="C27" s="1"/>
      <c r="D27" s="1"/>
      <c r="E27" s="1"/>
      <c r="F27" s="1"/>
      <c r="G27" s="6"/>
    </row>
    <row r="28" spans="2:7" ht="12.75">
      <c r="B28" s="5"/>
      <c r="C28" s="1"/>
      <c r="D28" s="1"/>
      <c r="E28" s="1"/>
      <c r="F28" s="1"/>
      <c r="G28" s="6"/>
    </row>
    <row r="29" spans="2:7" ht="12.75">
      <c r="B29" s="5"/>
      <c r="C29" s="1"/>
      <c r="D29" s="1"/>
      <c r="E29" s="1"/>
      <c r="F29" s="1"/>
      <c r="G29" s="6"/>
    </row>
    <row r="30" spans="2:7" ht="12.75">
      <c r="B30" s="5"/>
      <c r="C30" s="1"/>
      <c r="D30" s="1"/>
      <c r="E30" s="1"/>
      <c r="F30" s="1"/>
      <c r="G30" s="6"/>
    </row>
    <row r="31" spans="2:7" ht="12.75">
      <c r="B31" s="5"/>
      <c r="C31" s="1"/>
      <c r="D31" s="1"/>
      <c r="E31" s="1"/>
      <c r="F31" s="1"/>
      <c r="G31" s="6"/>
    </row>
    <row r="32" spans="2:7" ht="12.75">
      <c r="B32" s="5"/>
      <c r="C32" s="1"/>
      <c r="D32" s="1"/>
      <c r="E32" s="1"/>
      <c r="F32" s="1"/>
      <c r="G32" s="6"/>
    </row>
    <row r="33" spans="2:7" ht="12.75">
      <c r="B33" s="5"/>
      <c r="C33" s="1"/>
      <c r="D33" s="1"/>
      <c r="E33" s="1"/>
      <c r="F33" s="1"/>
      <c r="G33" s="6"/>
    </row>
    <row r="34" spans="2:7" ht="12.75">
      <c r="B34" s="5"/>
      <c r="C34" s="1"/>
      <c r="D34" s="1"/>
      <c r="E34" s="1"/>
      <c r="F34" s="1"/>
      <c r="G34" s="6"/>
    </row>
    <row r="35" spans="2:7" ht="18.75" customHeight="1">
      <c r="B35" s="5"/>
      <c r="C35" s="1" t="s">
        <v>146</v>
      </c>
      <c r="D35" s="1"/>
      <c r="E35" s="23" t="s">
        <v>234</v>
      </c>
      <c r="F35" s="1"/>
      <c r="G35" s="6"/>
    </row>
    <row r="36" spans="2:7" ht="18.75" customHeight="1">
      <c r="B36" s="5"/>
      <c r="C36" s="1" t="s">
        <v>147</v>
      </c>
      <c r="D36" s="1"/>
      <c r="E36" s="23" t="s">
        <v>264</v>
      </c>
      <c r="F36" s="1"/>
      <c r="G36" s="6"/>
    </row>
    <row r="37" spans="2:7" ht="18.75" customHeight="1">
      <c r="B37" s="5"/>
      <c r="C37" s="1" t="s">
        <v>148</v>
      </c>
      <c r="D37" s="1"/>
      <c r="E37" s="23" t="s">
        <v>235</v>
      </c>
      <c r="F37" s="1"/>
      <c r="G37" s="6"/>
    </row>
    <row r="38" spans="2:7" ht="18.75" customHeight="1">
      <c r="B38" s="5"/>
      <c r="C38" s="1" t="s">
        <v>149</v>
      </c>
      <c r="D38" s="1"/>
      <c r="E38" s="23" t="s">
        <v>235</v>
      </c>
      <c r="F38" s="1"/>
      <c r="G38" s="6"/>
    </row>
    <row r="39" spans="2:7" ht="12.75">
      <c r="B39" s="5"/>
      <c r="C39" s="1"/>
      <c r="D39" s="1"/>
      <c r="E39" s="18"/>
      <c r="F39" s="1"/>
      <c r="G39" s="6"/>
    </row>
    <row r="40" spans="2:7" ht="18" customHeight="1">
      <c r="B40" s="5"/>
      <c r="C40" s="1" t="s">
        <v>150</v>
      </c>
      <c r="D40" s="14" t="s">
        <v>152</v>
      </c>
      <c r="E40" s="23" t="s">
        <v>273</v>
      </c>
      <c r="F40" s="1"/>
      <c r="G40" s="6"/>
    </row>
    <row r="41" spans="2:7" ht="18" customHeight="1">
      <c r="B41" s="5"/>
      <c r="C41" s="1"/>
      <c r="D41" s="14" t="s">
        <v>153</v>
      </c>
      <c r="E41" s="23" t="s">
        <v>274</v>
      </c>
      <c r="F41" s="1"/>
      <c r="G41" s="6"/>
    </row>
    <row r="42" spans="2:7" ht="15" customHeight="1">
      <c r="B42" s="5"/>
      <c r="C42" s="1"/>
      <c r="D42" s="14"/>
      <c r="E42" s="19"/>
      <c r="F42" s="1"/>
      <c r="G42" s="6"/>
    </row>
    <row r="43" spans="2:7" ht="15" customHeight="1">
      <c r="B43" s="5"/>
      <c r="C43" s="1" t="s">
        <v>151</v>
      </c>
      <c r="D43" s="1"/>
      <c r="E43" s="23" t="s">
        <v>285</v>
      </c>
      <c r="F43" s="1"/>
      <c r="G43" s="6"/>
    </row>
    <row r="44" spans="2:7" ht="15" customHeight="1">
      <c r="B44" s="5"/>
      <c r="C44" s="1"/>
      <c r="D44" s="1"/>
      <c r="E44" s="1"/>
      <c r="F44" s="1"/>
      <c r="G44" s="6"/>
    </row>
    <row r="45" spans="2:7" ht="13.5" thickBot="1">
      <c r="B45" s="7"/>
      <c r="C45" s="8"/>
      <c r="D45" s="8"/>
      <c r="E45" s="8"/>
      <c r="F45" s="8"/>
      <c r="G45" s="9"/>
    </row>
  </sheetData>
  <sheetProtection/>
  <mergeCells count="10">
    <mergeCell ref="C17:F17"/>
    <mergeCell ref="C16:F16"/>
    <mergeCell ref="C18:F18"/>
    <mergeCell ref="C19:F19"/>
    <mergeCell ref="D3:F3"/>
    <mergeCell ref="D4:F4"/>
    <mergeCell ref="D5:F5"/>
    <mergeCell ref="D6:F6"/>
    <mergeCell ref="D7:F7"/>
    <mergeCell ref="D8:F8"/>
  </mergeCells>
  <printOptions horizontalCentered="1" verticalCentered="1"/>
  <pageMargins left="0.31" right="0.15" top="0.16" bottom="0.26" header="0.32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P127"/>
  <sheetViews>
    <sheetView zoomScaleSheetLayoutView="85" zoomScalePageLayoutView="0" workbookViewId="0" topLeftCell="A118">
      <selection activeCell="K68" sqref="K68"/>
    </sheetView>
  </sheetViews>
  <sheetFormatPr defaultColWidth="9.140625" defaultRowHeight="12.75"/>
  <cols>
    <col min="1" max="1" width="2.7109375" style="30" customWidth="1"/>
    <col min="2" max="2" width="4.421875" style="25" customWidth="1"/>
    <col min="3" max="3" width="6.00390625" style="26" customWidth="1"/>
    <col min="4" max="4" width="2.7109375" style="30" customWidth="1"/>
    <col min="5" max="5" width="61.57421875" style="60" customWidth="1"/>
    <col min="6" max="6" width="12.8515625" style="29" customWidth="1"/>
    <col min="7" max="8" width="17.00390625" style="30" customWidth="1"/>
    <col min="9" max="9" width="3.8515625" style="30" customWidth="1"/>
    <col min="10" max="10" width="4.28125" style="30" customWidth="1"/>
    <col min="11" max="11" width="71.421875" style="30" customWidth="1"/>
    <col min="12" max="12" width="12.00390625" style="87" customWidth="1"/>
    <col min="13" max="14" width="14.7109375" style="31" bestFit="1" customWidth="1"/>
    <col min="15" max="15" width="10.28125" style="30" bestFit="1" customWidth="1"/>
    <col min="16" max="16" width="21.8515625" style="30" customWidth="1"/>
    <col min="17" max="16384" width="9.140625" style="30" customWidth="1"/>
  </cols>
  <sheetData>
    <row r="1" spans="4:12" ht="15.75">
      <c r="D1" s="27"/>
      <c r="E1" s="239" t="s">
        <v>277</v>
      </c>
      <c r="F1" s="239"/>
      <c r="J1" s="239" t="s">
        <v>277</v>
      </c>
      <c r="K1" s="239"/>
      <c r="L1" s="29"/>
    </row>
    <row r="2" spans="4:12" ht="15.75">
      <c r="D2" s="27"/>
      <c r="E2" s="239" t="s">
        <v>278</v>
      </c>
      <c r="F2" s="239"/>
      <c r="G2" s="32"/>
      <c r="H2" s="32"/>
      <c r="J2" s="239" t="s">
        <v>278</v>
      </c>
      <c r="K2" s="239"/>
      <c r="L2" s="29"/>
    </row>
    <row r="3" spans="4:12" ht="6" customHeight="1">
      <c r="D3" s="27"/>
      <c r="E3" s="239"/>
      <c r="F3" s="239"/>
      <c r="G3" s="32"/>
      <c r="H3" s="32"/>
      <c r="J3" s="239"/>
      <c r="K3" s="239"/>
      <c r="L3" s="29"/>
    </row>
    <row r="4" spans="2:14" s="34" customFormat="1" ht="25.5">
      <c r="B4" s="177" t="s">
        <v>269</v>
      </c>
      <c r="C4" s="177"/>
      <c r="D4" s="177"/>
      <c r="E4" s="177"/>
      <c r="F4" s="177"/>
      <c r="G4" s="177"/>
      <c r="H4" s="177"/>
      <c r="I4" s="177" t="s">
        <v>270</v>
      </c>
      <c r="J4" s="177"/>
      <c r="K4" s="177"/>
      <c r="L4" s="177"/>
      <c r="M4" s="177"/>
      <c r="N4" s="177"/>
    </row>
    <row r="5" spans="2:14" s="34" customFormat="1" ht="22.5" customHeight="1">
      <c r="B5" s="33"/>
      <c r="C5" s="33"/>
      <c r="D5" s="33"/>
      <c r="E5" s="33"/>
      <c r="F5" s="33"/>
      <c r="G5" s="33"/>
      <c r="H5" s="33"/>
      <c r="I5" s="169" t="s">
        <v>251</v>
      </c>
      <c r="J5" s="169"/>
      <c r="K5" s="169"/>
      <c r="L5" s="169"/>
      <c r="M5" s="169"/>
      <c r="N5" s="169"/>
    </row>
    <row r="6" spans="2:14" s="34" customFormat="1" ht="12.75">
      <c r="B6" s="35"/>
      <c r="C6" s="36" t="s">
        <v>275</v>
      </c>
      <c r="D6" s="36"/>
      <c r="E6" s="36"/>
      <c r="F6" s="32"/>
      <c r="G6" s="32"/>
      <c r="H6" s="32"/>
      <c r="I6" s="36" t="s">
        <v>271</v>
      </c>
      <c r="J6" s="36"/>
      <c r="K6" s="36"/>
      <c r="L6" s="36"/>
      <c r="M6" s="37"/>
      <c r="N6" s="37"/>
    </row>
    <row r="7" spans="3:14" ht="12.75">
      <c r="C7" s="36" t="s">
        <v>106</v>
      </c>
      <c r="D7" s="36"/>
      <c r="E7" s="36"/>
      <c r="F7" s="36"/>
      <c r="G7" s="36"/>
      <c r="H7" s="36"/>
      <c r="I7" s="36" t="s">
        <v>106</v>
      </c>
      <c r="J7" s="36"/>
      <c r="K7" s="36"/>
      <c r="L7" s="36"/>
      <c r="M7" s="37"/>
      <c r="N7" s="37"/>
    </row>
    <row r="8" spans="2:14" s="39" customFormat="1" ht="16.5" customHeight="1">
      <c r="B8" s="172" t="s">
        <v>174</v>
      </c>
      <c r="C8" s="172"/>
      <c r="D8" s="172"/>
      <c r="E8" s="172"/>
      <c r="F8" s="170" t="s">
        <v>5</v>
      </c>
      <c r="G8" s="171" t="s">
        <v>154</v>
      </c>
      <c r="H8" s="171"/>
      <c r="I8" s="172" t="s">
        <v>176</v>
      </c>
      <c r="J8" s="172"/>
      <c r="K8" s="172"/>
      <c r="L8" s="170" t="s">
        <v>5</v>
      </c>
      <c r="M8" s="171" t="s">
        <v>154</v>
      </c>
      <c r="N8" s="171"/>
    </row>
    <row r="9" spans="2:14" s="39" customFormat="1" ht="16.5" customHeight="1">
      <c r="B9" s="172"/>
      <c r="C9" s="172"/>
      <c r="D9" s="172"/>
      <c r="E9" s="172"/>
      <c r="F9" s="170"/>
      <c r="G9" s="38" t="s">
        <v>178</v>
      </c>
      <c r="H9" s="38" t="s">
        <v>177</v>
      </c>
      <c r="I9" s="172"/>
      <c r="J9" s="172"/>
      <c r="K9" s="172"/>
      <c r="L9" s="170"/>
      <c r="M9" s="38" t="s">
        <v>178</v>
      </c>
      <c r="N9" s="38" t="s">
        <v>177</v>
      </c>
    </row>
    <row r="10" spans="2:14" s="45" customFormat="1" ht="15.75">
      <c r="B10" s="40" t="s">
        <v>3</v>
      </c>
      <c r="C10" s="41" t="s">
        <v>6</v>
      </c>
      <c r="D10" s="42"/>
      <c r="E10" s="42"/>
      <c r="F10" s="43"/>
      <c r="G10" s="44"/>
      <c r="H10" s="44"/>
      <c r="I10" s="197">
        <v>1</v>
      </c>
      <c r="J10" s="199" t="s">
        <v>83</v>
      </c>
      <c r="K10" s="203"/>
      <c r="L10" s="194" t="s">
        <v>211</v>
      </c>
      <c r="M10" s="207">
        <v>49525000</v>
      </c>
      <c r="N10" s="207">
        <v>1280634</v>
      </c>
    </row>
    <row r="11" spans="2:14" s="26" customFormat="1" ht="15.75">
      <c r="B11" s="46"/>
      <c r="C11" s="47">
        <v>1</v>
      </c>
      <c r="D11" s="41" t="s">
        <v>16</v>
      </c>
      <c r="E11" s="41"/>
      <c r="F11" s="48" t="s">
        <v>179</v>
      </c>
      <c r="G11" s="49">
        <v>1010845</v>
      </c>
      <c r="H11" s="49">
        <v>218821</v>
      </c>
      <c r="I11" s="202"/>
      <c r="J11" s="185"/>
      <c r="K11" s="204"/>
      <c r="L11" s="206"/>
      <c r="M11" s="208"/>
      <c r="N11" s="208"/>
    </row>
    <row r="12" spans="2:14" s="54" customFormat="1" ht="18.75">
      <c r="B12" s="50"/>
      <c r="C12" s="47"/>
      <c r="D12" s="51" t="s">
        <v>155</v>
      </c>
      <c r="E12" s="16" t="s">
        <v>157</v>
      </c>
      <c r="F12" s="52"/>
      <c r="G12" s="53">
        <v>2013</v>
      </c>
      <c r="H12" s="53">
        <v>0</v>
      </c>
      <c r="I12" s="198"/>
      <c r="J12" s="200"/>
      <c r="K12" s="205"/>
      <c r="L12" s="195"/>
      <c r="M12" s="209"/>
      <c r="N12" s="209"/>
    </row>
    <row r="13" spans="2:14" s="54" customFormat="1" ht="18.75">
      <c r="B13" s="50"/>
      <c r="C13" s="47"/>
      <c r="D13" s="51" t="s">
        <v>155</v>
      </c>
      <c r="E13" s="16" t="s">
        <v>156</v>
      </c>
      <c r="F13" s="52"/>
      <c r="G13" s="53">
        <v>1008832</v>
      </c>
      <c r="H13" s="53">
        <v>218821</v>
      </c>
      <c r="I13" s="197">
        <v>2</v>
      </c>
      <c r="J13" s="199" t="s">
        <v>84</v>
      </c>
      <c r="K13" s="199"/>
      <c r="L13" s="194" t="s">
        <v>212</v>
      </c>
      <c r="M13" s="168">
        <v>0</v>
      </c>
      <c r="N13" s="168">
        <v>0</v>
      </c>
    </row>
    <row r="14" spans="2:14" s="26" customFormat="1" ht="15.75">
      <c r="B14" s="46"/>
      <c r="C14" s="47">
        <v>2</v>
      </c>
      <c r="D14" s="41" t="s">
        <v>7</v>
      </c>
      <c r="E14" s="41"/>
      <c r="F14" s="48" t="s">
        <v>180</v>
      </c>
      <c r="G14" s="49"/>
      <c r="H14" s="49"/>
      <c r="I14" s="198"/>
      <c r="J14" s="200"/>
      <c r="K14" s="200"/>
      <c r="L14" s="195"/>
      <c r="M14" s="168"/>
      <c r="N14" s="168"/>
    </row>
    <row r="15" spans="2:14" ht="15.75">
      <c r="B15" s="55"/>
      <c r="C15" s="47"/>
      <c r="D15" s="51" t="s">
        <v>155</v>
      </c>
      <c r="E15" s="16" t="s">
        <v>8</v>
      </c>
      <c r="F15" s="52"/>
      <c r="G15" s="56">
        <v>0</v>
      </c>
      <c r="H15" s="56">
        <v>0</v>
      </c>
      <c r="I15" s="197">
        <v>3</v>
      </c>
      <c r="J15" s="199" t="s">
        <v>85</v>
      </c>
      <c r="K15" s="199"/>
      <c r="L15" s="194" t="s">
        <v>213</v>
      </c>
      <c r="M15" s="168">
        <v>0</v>
      </c>
      <c r="N15" s="168">
        <v>0</v>
      </c>
    </row>
    <row r="16" spans="2:14" ht="15.75">
      <c r="B16" s="55"/>
      <c r="C16" s="47"/>
      <c r="D16" s="51" t="s">
        <v>155</v>
      </c>
      <c r="E16" s="16" t="s">
        <v>9</v>
      </c>
      <c r="F16" s="52"/>
      <c r="G16" s="56">
        <v>0</v>
      </c>
      <c r="H16" s="56">
        <v>0</v>
      </c>
      <c r="I16" s="198"/>
      <c r="J16" s="200"/>
      <c r="K16" s="200"/>
      <c r="L16" s="195"/>
      <c r="M16" s="168"/>
      <c r="N16" s="168"/>
    </row>
    <row r="17" spans="2:14" s="45" customFormat="1" ht="15.75">
      <c r="B17" s="40"/>
      <c r="C17" s="41"/>
      <c r="D17" s="42" t="s">
        <v>10</v>
      </c>
      <c r="E17" s="42"/>
      <c r="F17" s="43"/>
      <c r="G17" s="44">
        <v>0</v>
      </c>
      <c r="H17" s="44">
        <v>0</v>
      </c>
      <c r="I17" s="196"/>
      <c r="J17" s="192" t="s">
        <v>86</v>
      </c>
      <c r="K17" s="193"/>
      <c r="L17" s="190"/>
      <c r="M17" s="179"/>
      <c r="N17" s="179"/>
    </row>
    <row r="18" spans="2:14" s="26" customFormat="1" ht="15.75">
      <c r="B18" s="46"/>
      <c r="C18" s="47">
        <v>3</v>
      </c>
      <c r="D18" s="41" t="s">
        <v>11</v>
      </c>
      <c r="E18" s="41"/>
      <c r="F18" s="48" t="s">
        <v>181</v>
      </c>
      <c r="G18" s="49">
        <v>0</v>
      </c>
      <c r="H18" s="49">
        <v>0</v>
      </c>
      <c r="I18" s="196"/>
      <c r="J18" s="192"/>
      <c r="K18" s="193"/>
      <c r="L18" s="191"/>
      <c r="M18" s="179"/>
      <c r="N18" s="179"/>
    </row>
    <row r="19" spans="2:14" ht="15.75">
      <c r="B19" s="55"/>
      <c r="C19" s="47"/>
      <c r="D19" s="51" t="s">
        <v>155</v>
      </c>
      <c r="E19" s="16" t="s">
        <v>246</v>
      </c>
      <c r="F19" s="52"/>
      <c r="G19" s="56">
        <v>36918000</v>
      </c>
      <c r="H19" s="56">
        <v>0</v>
      </c>
      <c r="I19" s="196"/>
      <c r="J19" s="192" t="s">
        <v>87</v>
      </c>
      <c r="K19" s="193"/>
      <c r="L19" s="178"/>
      <c r="M19" s="179"/>
      <c r="N19" s="179"/>
    </row>
    <row r="20" spans="2:14" ht="15.75">
      <c r="B20" s="55"/>
      <c r="C20" s="47"/>
      <c r="D20" s="51" t="s">
        <v>155</v>
      </c>
      <c r="E20" s="16" t="s">
        <v>158</v>
      </c>
      <c r="F20" s="52"/>
      <c r="G20" s="56"/>
      <c r="H20" s="56"/>
      <c r="I20" s="196"/>
      <c r="J20" s="192"/>
      <c r="K20" s="193"/>
      <c r="L20" s="178"/>
      <c r="M20" s="179"/>
      <c r="N20" s="179"/>
    </row>
    <row r="21" spans="2:14" ht="15.75">
      <c r="B21" s="55"/>
      <c r="C21" s="47"/>
      <c r="D21" s="51" t="s">
        <v>155</v>
      </c>
      <c r="E21" s="16" t="s">
        <v>266</v>
      </c>
      <c r="F21" s="52"/>
      <c r="G21" s="56">
        <v>0</v>
      </c>
      <c r="H21" s="56"/>
      <c r="I21" s="197">
        <v>4</v>
      </c>
      <c r="J21" s="199" t="s">
        <v>96</v>
      </c>
      <c r="K21" s="199"/>
      <c r="L21" s="194" t="s">
        <v>214</v>
      </c>
      <c r="M21" s="168">
        <v>47671795</v>
      </c>
      <c r="N21" s="168">
        <v>1225848</v>
      </c>
    </row>
    <row r="22" spans="2:14" ht="15.75">
      <c r="B22" s="55"/>
      <c r="C22" s="47"/>
      <c r="D22" s="51" t="s">
        <v>155</v>
      </c>
      <c r="E22" s="16" t="s">
        <v>267</v>
      </c>
      <c r="F22" s="89"/>
      <c r="G22" s="56">
        <v>2205818</v>
      </c>
      <c r="H22" s="240">
        <v>1061813</v>
      </c>
      <c r="I22" s="198"/>
      <c r="J22" s="200"/>
      <c r="K22" s="200"/>
      <c r="L22" s="195"/>
      <c r="M22" s="168"/>
      <c r="N22" s="168"/>
    </row>
    <row r="23" spans="2:14" ht="15.75">
      <c r="B23" s="55"/>
      <c r="C23" s="47"/>
      <c r="D23" s="51" t="s">
        <v>155</v>
      </c>
      <c r="E23" s="16" t="s">
        <v>159</v>
      </c>
      <c r="F23" s="52"/>
      <c r="G23" s="56"/>
      <c r="H23" s="56"/>
      <c r="I23" s="197">
        <v>5</v>
      </c>
      <c r="J23" s="199" t="s">
        <v>89</v>
      </c>
      <c r="K23" s="199"/>
      <c r="L23" s="194" t="s">
        <v>215</v>
      </c>
      <c r="M23" s="168">
        <v>70502</v>
      </c>
      <c r="N23" s="168">
        <v>12724</v>
      </c>
    </row>
    <row r="24" spans="2:14" ht="15.75">
      <c r="B24" s="55"/>
      <c r="C24" s="47"/>
      <c r="D24" s="51" t="s">
        <v>155</v>
      </c>
      <c r="E24" s="16" t="s">
        <v>12</v>
      </c>
      <c r="F24" s="52"/>
      <c r="G24" s="56"/>
      <c r="H24" s="56"/>
      <c r="I24" s="198"/>
      <c r="J24" s="200"/>
      <c r="K24" s="200"/>
      <c r="L24" s="195"/>
      <c r="M24" s="168"/>
      <c r="N24" s="168"/>
    </row>
    <row r="25" spans="2:16" s="45" customFormat="1" ht="15.75">
      <c r="B25" s="57"/>
      <c r="C25" s="47"/>
      <c r="D25" s="51" t="s">
        <v>155</v>
      </c>
      <c r="E25" s="16" t="s">
        <v>13</v>
      </c>
      <c r="F25" s="52"/>
      <c r="G25" s="56"/>
      <c r="H25" s="56"/>
      <c r="I25" s="173"/>
      <c r="J25" s="175" t="s">
        <v>248</v>
      </c>
      <c r="K25" s="175"/>
      <c r="L25" s="178"/>
      <c r="M25" s="179">
        <v>0</v>
      </c>
      <c r="N25" s="179">
        <v>0</v>
      </c>
      <c r="O25" s="167"/>
      <c r="P25" s="241"/>
    </row>
    <row r="26" spans="2:16" s="45" customFormat="1" ht="15.75">
      <c r="B26" s="57"/>
      <c r="C26" s="47"/>
      <c r="D26" s="51" t="s">
        <v>155</v>
      </c>
      <c r="E26" s="16" t="s">
        <v>14</v>
      </c>
      <c r="F26" s="52"/>
      <c r="G26" s="56"/>
      <c r="H26" s="56"/>
      <c r="I26" s="174"/>
      <c r="J26" s="176"/>
      <c r="K26" s="176"/>
      <c r="L26" s="178"/>
      <c r="M26" s="179"/>
      <c r="N26" s="179"/>
      <c r="O26" s="167"/>
      <c r="P26" s="241"/>
    </row>
    <row r="27" spans="2:15" s="45" customFormat="1" ht="15.75">
      <c r="B27" s="57"/>
      <c r="C27" s="47"/>
      <c r="D27" s="51" t="s">
        <v>155</v>
      </c>
      <c r="E27" s="16" t="s">
        <v>15</v>
      </c>
      <c r="F27" s="52"/>
      <c r="G27" s="56"/>
      <c r="H27" s="56"/>
      <c r="I27" s="173"/>
      <c r="J27" s="175" t="s">
        <v>90</v>
      </c>
      <c r="K27" s="175"/>
      <c r="M27" s="179">
        <v>70502</v>
      </c>
      <c r="N27" s="179">
        <v>12724</v>
      </c>
      <c r="O27" s="167"/>
    </row>
    <row r="28" spans="2:15" s="45" customFormat="1" ht="15.75">
      <c r="B28" s="40"/>
      <c r="C28" s="41"/>
      <c r="D28" s="42" t="s">
        <v>17</v>
      </c>
      <c r="E28" s="42"/>
      <c r="F28" s="43"/>
      <c r="G28" s="58">
        <v>39123818</v>
      </c>
      <c r="H28" s="58">
        <v>1061813</v>
      </c>
      <c r="I28" s="174"/>
      <c r="J28" s="176"/>
      <c r="K28" s="176"/>
      <c r="M28" s="179"/>
      <c r="N28" s="179"/>
      <c r="O28" s="167"/>
    </row>
    <row r="29" spans="2:14" s="26" customFormat="1" ht="15.75">
      <c r="B29" s="46"/>
      <c r="C29" s="47">
        <v>4</v>
      </c>
      <c r="D29" s="41" t="s">
        <v>18</v>
      </c>
      <c r="E29" s="41"/>
      <c r="F29" s="48" t="s">
        <v>182</v>
      </c>
      <c r="G29" s="49">
        <v>12837074</v>
      </c>
      <c r="H29" s="49">
        <v>5363845</v>
      </c>
      <c r="I29" s="173"/>
      <c r="J29" s="175" t="s">
        <v>91</v>
      </c>
      <c r="K29" s="175"/>
      <c r="L29" s="178"/>
      <c r="M29" s="179"/>
      <c r="N29" s="179"/>
    </row>
    <row r="30" spans="2:14" ht="15.75">
      <c r="B30" s="55"/>
      <c r="C30" s="47"/>
      <c r="D30" s="51" t="s">
        <v>155</v>
      </c>
      <c r="E30" s="16" t="s">
        <v>19</v>
      </c>
      <c r="F30" s="52"/>
      <c r="G30" s="56">
        <v>0</v>
      </c>
      <c r="H30" s="56">
        <v>0</v>
      </c>
      <c r="I30" s="174"/>
      <c r="J30" s="176"/>
      <c r="K30" s="176"/>
      <c r="L30" s="178"/>
      <c r="M30" s="179"/>
      <c r="N30" s="179"/>
    </row>
    <row r="31" spans="2:14" ht="15.75">
      <c r="B31" s="55"/>
      <c r="C31" s="47"/>
      <c r="D31" s="51" t="s">
        <v>155</v>
      </c>
      <c r="E31" s="16" t="s">
        <v>160</v>
      </c>
      <c r="F31" s="52"/>
      <c r="G31" s="56">
        <v>0</v>
      </c>
      <c r="H31" s="56">
        <v>0</v>
      </c>
      <c r="I31" s="197">
        <v>6</v>
      </c>
      <c r="J31" s="199" t="s">
        <v>92</v>
      </c>
      <c r="K31" s="199"/>
      <c r="L31" s="194" t="s">
        <v>216</v>
      </c>
      <c r="M31" s="168">
        <v>0</v>
      </c>
      <c r="N31" s="168">
        <v>0</v>
      </c>
    </row>
    <row r="32" spans="2:14" ht="15.75">
      <c r="B32" s="55"/>
      <c r="C32" s="47"/>
      <c r="D32" s="51" t="s">
        <v>155</v>
      </c>
      <c r="E32" s="16" t="s">
        <v>20</v>
      </c>
      <c r="F32" s="52"/>
      <c r="G32" s="56">
        <v>0</v>
      </c>
      <c r="H32" s="56">
        <v>0</v>
      </c>
      <c r="I32" s="198"/>
      <c r="J32" s="200"/>
      <c r="K32" s="200"/>
      <c r="L32" s="195"/>
      <c r="M32" s="168"/>
      <c r="N32" s="168"/>
    </row>
    <row r="33" spans="2:14" ht="15.75">
      <c r="B33" s="55"/>
      <c r="C33" s="47"/>
      <c r="D33" s="51" t="s">
        <v>155</v>
      </c>
      <c r="E33" s="16" t="s">
        <v>21</v>
      </c>
      <c r="F33" s="52"/>
      <c r="G33" s="56">
        <v>0</v>
      </c>
      <c r="H33" s="56">
        <v>0</v>
      </c>
      <c r="I33" s="197">
        <v>7</v>
      </c>
      <c r="J33" s="199" t="s">
        <v>88</v>
      </c>
      <c r="K33" s="199"/>
      <c r="L33" s="194" t="s">
        <v>217</v>
      </c>
      <c r="M33" s="168">
        <v>126974</v>
      </c>
      <c r="N33" s="168">
        <v>0</v>
      </c>
    </row>
    <row r="34" spans="2:14" ht="15.75">
      <c r="B34" s="55"/>
      <c r="C34" s="47"/>
      <c r="D34" s="51" t="s">
        <v>155</v>
      </c>
      <c r="E34" s="16" t="s">
        <v>22</v>
      </c>
      <c r="F34" s="52"/>
      <c r="G34" s="56">
        <v>12837074</v>
      </c>
      <c r="H34" s="56">
        <v>5363845</v>
      </c>
      <c r="I34" s="198"/>
      <c r="J34" s="200"/>
      <c r="K34" s="200"/>
      <c r="L34" s="195"/>
      <c r="M34" s="168"/>
      <c r="N34" s="168"/>
    </row>
    <row r="35" spans="2:14" ht="15.75">
      <c r="B35" s="55"/>
      <c r="C35" s="47"/>
      <c r="D35" s="51" t="s">
        <v>155</v>
      </c>
      <c r="E35" s="16" t="s">
        <v>23</v>
      </c>
      <c r="F35" s="52"/>
      <c r="G35" s="56">
        <v>0</v>
      </c>
      <c r="H35" s="56">
        <v>0</v>
      </c>
      <c r="I35" s="197">
        <v>8</v>
      </c>
      <c r="J35" s="199" t="s">
        <v>250</v>
      </c>
      <c r="K35" s="199"/>
      <c r="L35" s="194" t="s">
        <v>218</v>
      </c>
      <c r="M35" s="168">
        <v>47869271</v>
      </c>
      <c r="N35" s="168">
        <v>1238572</v>
      </c>
    </row>
    <row r="36" spans="2:14" s="45" customFormat="1" ht="15.75">
      <c r="B36" s="40"/>
      <c r="C36" s="41"/>
      <c r="D36" s="42" t="s">
        <v>24</v>
      </c>
      <c r="E36" s="42"/>
      <c r="F36" s="43"/>
      <c r="G36" s="58">
        <v>12837074</v>
      </c>
      <c r="H36" s="58">
        <v>5363845</v>
      </c>
      <c r="I36" s="198"/>
      <c r="J36" s="200"/>
      <c r="K36" s="200"/>
      <c r="L36" s="195"/>
      <c r="M36" s="168"/>
      <c r="N36" s="168"/>
    </row>
    <row r="37" spans="2:14" s="26" customFormat="1" ht="15.75">
      <c r="B37" s="59"/>
      <c r="C37" s="47">
        <v>5</v>
      </c>
      <c r="D37" s="41" t="s">
        <v>25</v>
      </c>
      <c r="E37" s="41"/>
      <c r="F37" s="48" t="s">
        <v>183</v>
      </c>
      <c r="G37" s="49">
        <v>0</v>
      </c>
      <c r="H37" s="49">
        <v>0</v>
      </c>
      <c r="I37" s="197">
        <v>9</v>
      </c>
      <c r="J37" s="199" t="s">
        <v>97</v>
      </c>
      <c r="K37" s="199"/>
      <c r="L37" s="194" t="s">
        <v>219</v>
      </c>
      <c r="M37" s="201">
        <v>1655729</v>
      </c>
      <c r="N37" s="201">
        <v>42062</v>
      </c>
    </row>
    <row r="38" spans="2:14" s="26" customFormat="1" ht="15.75">
      <c r="B38" s="46"/>
      <c r="C38" s="47">
        <v>6</v>
      </c>
      <c r="D38" s="41" t="s">
        <v>26</v>
      </c>
      <c r="E38" s="41"/>
      <c r="F38" s="48" t="s">
        <v>184</v>
      </c>
      <c r="G38" s="49">
        <v>0</v>
      </c>
      <c r="H38" s="49">
        <v>0</v>
      </c>
      <c r="I38" s="198"/>
      <c r="J38" s="200"/>
      <c r="K38" s="200"/>
      <c r="L38" s="195"/>
      <c r="M38" s="201"/>
      <c r="N38" s="201"/>
    </row>
    <row r="39" spans="2:14" s="26" customFormat="1" ht="15.75">
      <c r="B39" s="46"/>
      <c r="C39" s="47">
        <v>7</v>
      </c>
      <c r="D39" s="41" t="s">
        <v>27</v>
      </c>
      <c r="E39" s="41"/>
      <c r="F39" s="48" t="s">
        <v>185</v>
      </c>
      <c r="G39" s="49">
        <v>0</v>
      </c>
      <c r="H39" s="49">
        <v>0</v>
      </c>
      <c r="I39" s="197">
        <v>10</v>
      </c>
      <c r="J39" s="210" t="s">
        <v>94</v>
      </c>
      <c r="K39" s="210"/>
      <c r="L39" s="194" t="s">
        <v>220</v>
      </c>
      <c r="M39" s="168"/>
      <c r="N39" s="168"/>
    </row>
    <row r="40" spans="2:14" s="26" customFormat="1" ht="15.75">
      <c r="B40" s="46"/>
      <c r="C40" s="47"/>
      <c r="D40" s="51" t="s">
        <v>155</v>
      </c>
      <c r="E40" s="16" t="s">
        <v>161</v>
      </c>
      <c r="F40" s="48"/>
      <c r="G40" s="49"/>
      <c r="H40" s="49"/>
      <c r="I40" s="198"/>
      <c r="J40" s="211"/>
      <c r="K40" s="211"/>
      <c r="L40" s="195"/>
      <c r="M40" s="168"/>
      <c r="N40" s="168"/>
    </row>
    <row r="41" spans="2:14" s="26" customFormat="1" ht="15.75">
      <c r="B41" s="46"/>
      <c r="C41" s="47"/>
      <c r="D41" s="41" t="s">
        <v>28</v>
      </c>
      <c r="E41" s="41"/>
      <c r="F41" s="48"/>
      <c r="G41" s="49">
        <v>52971737</v>
      </c>
      <c r="H41" s="49">
        <v>6644479</v>
      </c>
      <c r="I41" s="197">
        <v>11</v>
      </c>
      <c r="J41" s="210" t="s">
        <v>93</v>
      </c>
      <c r="K41" s="210"/>
      <c r="L41" s="194" t="s">
        <v>221</v>
      </c>
      <c r="M41" s="168"/>
      <c r="N41" s="168"/>
    </row>
    <row r="42" spans="2:14" ht="15.75">
      <c r="B42" s="55"/>
      <c r="C42" s="47"/>
      <c r="D42" s="16"/>
      <c r="E42" s="16"/>
      <c r="F42" s="52"/>
      <c r="G42" s="56">
        <v>0</v>
      </c>
      <c r="H42" s="56">
        <v>0</v>
      </c>
      <c r="I42" s="198"/>
      <c r="J42" s="211"/>
      <c r="K42" s="211"/>
      <c r="L42" s="195"/>
      <c r="M42" s="168"/>
      <c r="N42" s="168"/>
    </row>
    <row r="43" spans="2:14" s="45" customFormat="1" ht="15.75">
      <c r="B43" s="40" t="s">
        <v>4</v>
      </c>
      <c r="C43" s="41" t="s">
        <v>29</v>
      </c>
      <c r="D43" s="42"/>
      <c r="E43" s="42"/>
      <c r="F43" s="43"/>
      <c r="G43" s="44">
        <v>0</v>
      </c>
      <c r="H43" s="44">
        <v>0</v>
      </c>
      <c r="I43" s="197">
        <v>12</v>
      </c>
      <c r="J43" s="199" t="s">
        <v>95</v>
      </c>
      <c r="K43" s="199"/>
      <c r="L43" s="194" t="s">
        <v>222</v>
      </c>
      <c r="M43" s="168"/>
      <c r="N43" s="168">
        <v>0</v>
      </c>
    </row>
    <row r="44" spans="2:14" s="26" customFormat="1" ht="15.75">
      <c r="B44" s="46"/>
      <c r="C44" s="47">
        <v>1</v>
      </c>
      <c r="D44" s="41" t="s">
        <v>30</v>
      </c>
      <c r="E44" s="41"/>
      <c r="F44" s="48" t="s">
        <v>186</v>
      </c>
      <c r="G44" s="49"/>
      <c r="H44" s="49"/>
      <c r="I44" s="198"/>
      <c r="J44" s="200"/>
      <c r="K44" s="200"/>
      <c r="L44" s="195"/>
      <c r="M44" s="168"/>
      <c r="N44" s="168"/>
    </row>
    <row r="45" spans="2:14" s="60" customFormat="1" ht="15.75">
      <c r="B45" s="55"/>
      <c r="C45" s="41"/>
      <c r="D45" s="16"/>
      <c r="E45" s="16" t="s">
        <v>31</v>
      </c>
      <c r="F45" s="48"/>
      <c r="G45" s="56">
        <v>0</v>
      </c>
      <c r="H45" s="56">
        <v>0</v>
      </c>
      <c r="I45" s="218"/>
      <c r="J45" s="212" t="s">
        <v>249</v>
      </c>
      <c r="K45" s="213"/>
      <c r="L45" s="178"/>
      <c r="M45" s="179"/>
      <c r="N45" s="179"/>
    </row>
    <row r="46" spans="2:14" s="60" customFormat="1" ht="15.75">
      <c r="B46" s="55"/>
      <c r="C46" s="47"/>
      <c r="D46" s="16"/>
      <c r="E46" s="16" t="s">
        <v>32</v>
      </c>
      <c r="F46" s="52"/>
      <c r="G46" s="56">
        <v>0</v>
      </c>
      <c r="H46" s="56">
        <v>0</v>
      </c>
      <c r="I46" s="219"/>
      <c r="J46" s="214"/>
      <c r="K46" s="215"/>
      <c r="L46" s="178"/>
      <c r="M46" s="179"/>
      <c r="N46" s="179"/>
    </row>
    <row r="47" spans="2:14" ht="15.75">
      <c r="B47" s="55"/>
      <c r="C47" s="61"/>
      <c r="D47" s="62"/>
      <c r="E47" s="16" t="s">
        <v>33</v>
      </c>
      <c r="F47" s="52"/>
      <c r="G47" s="56">
        <v>0</v>
      </c>
      <c r="H47" s="56">
        <v>0</v>
      </c>
      <c r="I47" s="216"/>
      <c r="J47" s="175" t="s">
        <v>99</v>
      </c>
      <c r="K47" s="175"/>
      <c r="L47" s="178" t="s">
        <v>222</v>
      </c>
      <c r="M47" s="179">
        <v>3</v>
      </c>
      <c r="N47" s="179">
        <v>0</v>
      </c>
    </row>
    <row r="48" spans="2:14" ht="15.75">
      <c r="B48" s="55"/>
      <c r="C48" s="61"/>
      <c r="D48" s="62"/>
      <c r="E48" s="16" t="s">
        <v>34</v>
      </c>
      <c r="F48" s="52"/>
      <c r="G48" s="56">
        <v>0</v>
      </c>
      <c r="H48" s="56">
        <v>0</v>
      </c>
      <c r="I48" s="217"/>
      <c r="J48" s="176"/>
      <c r="K48" s="176"/>
      <c r="L48" s="178"/>
      <c r="M48" s="179"/>
      <c r="N48" s="179"/>
    </row>
    <row r="49" spans="2:14" s="45" customFormat="1" ht="15.75">
      <c r="B49" s="40"/>
      <c r="C49" s="41"/>
      <c r="D49" s="42" t="s">
        <v>35</v>
      </c>
      <c r="E49" s="42"/>
      <c r="F49" s="43"/>
      <c r="G49" s="44">
        <v>0</v>
      </c>
      <c r="H49" s="44">
        <v>0</v>
      </c>
      <c r="I49" s="173"/>
      <c r="J49" s="175" t="s">
        <v>247</v>
      </c>
      <c r="K49" s="175"/>
      <c r="L49" s="178"/>
      <c r="M49" s="179">
        <v>0</v>
      </c>
      <c r="N49" s="179"/>
    </row>
    <row r="50" spans="2:14" s="26" customFormat="1" ht="15.75">
      <c r="B50" s="46"/>
      <c r="C50" s="47">
        <v>2</v>
      </c>
      <c r="D50" s="41" t="s">
        <v>36</v>
      </c>
      <c r="E50" s="41"/>
      <c r="F50" s="48" t="s">
        <v>187</v>
      </c>
      <c r="G50" s="49">
        <v>0</v>
      </c>
      <c r="H50" s="49">
        <v>0</v>
      </c>
      <c r="I50" s="174"/>
      <c r="J50" s="176"/>
      <c r="K50" s="176"/>
      <c r="L50" s="178"/>
      <c r="M50" s="179"/>
      <c r="N50" s="179"/>
    </row>
    <row r="51" spans="2:14" s="45" customFormat="1" ht="15.75">
      <c r="B51" s="57"/>
      <c r="C51" s="47"/>
      <c r="D51" s="51" t="s">
        <v>155</v>
      </c>
      <c r="E51" s="16" t="s">
        <v>37</v>
      </c>
      <c r="F51" s="52"/>
      <c r="G51" s="56">
        <v>0</v>
      </c>
      <c r="H51" s="56">
        <v>0</v>
      </c>
      <c r="I51" s="173"/>
      <c r="J51" s="175" t="s">
        <v>100</v>
      </c>
      <c r="K51" s="175"/>
      <c r="L51" s="178"/>
      <c r="M51" s="179"/>
      <c r="N51" s="179"/>
    </row>
    <row r="52" spans="2:14" s="60" customFormat="1" ht="15.75">
      <c r="B52" s="55"/>
      <c r="C52" s="47"/>
      <c r="D52" s="51" t="s">
        <v>155</v>
      </c>
      <c r="E52" s="16" t="s">
        <v>38</v>
      </c>
      <c r="F52" s="48"/>
      <c r="G52" s="56">
        <v>0</v>
      </c>
      <c r="H52" s="56">
        <v>0</v>
      </c>
      <c r="I52" s="174"/>
      <c r="J52" s="176"/>
      <c r="K52" s="176"/>
      <c r="L52" s="178"/>
      <c r="M52" s="179"/>
      <c r="N52" s="179"/>
    </row>
    <row r="53" spans="2:14" s="60" customFormat="1" ht="15.75">
      <c r="B53" s="55"/>
      <c r="C53" s="47"/>
      <c r="D53" s="51" t="s">
        <v>155</v>
      </c>
      <c r="E53" s="16" t="s">
        <v>39</v>
      </c>
      <c r="F53" s="52"/>
      <c r="G53" s="56">
        <v>0</v>
      </c>
      <c r="H53" s="56">
        <v>0</v>
      </c>
      <c r="I53" s="197">
        <v>13</v>
      </c>
      <c r="J53" s="199" t="s">
        <v>101</v>
      </c>
      <c r="K53" s="199"/>
      <c r="L53" s="194" t="s">
        <v>223</v>
      </c>
      <c r="M53" s="168">
        <v>3</v>
      </c>
      <c r="N53" s="168">
        <v>0</v>
      </c>
    </row>
    <row r="54" spans="2:14" s="60" customFormat="1" ht="15.75">
      <c r="B54" s="55"/>
      <c r="C54" s="47"/>
      <c r="D54" s="51" t="s">
        <v>155</v>
      </c>
      <c r="E54" s="16" t="s">
        <v>40</v>
      </c>
      <c r="F54" s="52"/>
      <c r="G54" s="56">
        <v>0</v>
      </c>
      <c r="H54" s="56">
        <v>0</v>
      </c>
      <c r="I54" s="198"/>
      <c r="J54" s="200"/>
      <c r="K54" s="200"/>
      <c r="L54" s="195"/>
      <c r="M54" s="168"/>
      <c r="N54" s="168"/>
    </row>
    <row r="55" spans="2:14" s="45" customFormat="1" ht="15.75">
      <c r="B55" s="40"/>
      <c r="C55" s="41"/>
      <c r="D55" s="42" t="s">
        <v>10</v>
      </c>
      <c r="E55" s="42"/>
      <c r="F55" s="43"/>
      <c r="G55" s="63">
        <v>0</v>
      </c>
      <c r="H55" s="63">
        <v>0</v>
      </c>
      <c r="I55" s="197">
        <v>14</v>
      </c>
      <c r="J55" s="199" t="s">
        <v>102</v>
      </c>
      <c r="K55" s="199"/>
      <c r="L55" s="194" t="s">
        <v>224</v>
      </c>
      <c r="M55" s="201">
        <v>1655732</v>
      </c>
      <c r="N55" s="201">
        <v>42062</v>
      </c>
    </row>
    <row r="56" spans="2:16" s="26" customFormat="1" ht="15.75">
      <c r="B56" s="46"/>
      <c r="C56" s="47">
        <v>3</v>
      </c>
      <c r="D56" s="41" t="s">
        <v>41</v>
      </c>
      <c r="E56" s="41"/>
      <c r="F56" s="48" t="s">
        <v>188</v>
      </c>
      <c r="G56" s="49">
        <v>0</v>
      </c>
      <c r="H56" s="49">
        <v>0</v>
      </c>
      <c r="I56" s="198"/>
      <c r="J56" s="200"/>
      <c r="K56" s="200"/>
      <c r="L56" s="195"/>
      <c r="M56" s="201"/>
      <c r="N56" s="201"/>
      <c r="P56" s="64"/>
    </row>
    <row r="57" spans="2:14" s="26" customFormat="1" ht="15.75">
      <c r="B57" s="46"/>
      <c r="C57" s="47">
        <v>4</v>
      </c>
      <c r="D57" s="41" t="s">
        <v>42</v>
      </c>
      <c r="E57" s="41"/>
      <c r="F57" s="48" t="s">
        <v>189</v>
      </c>
      <c r="G57" s="49">
        <v>0</v>
      </c>
      <c r="H57" s="49">
        <v>0</v>
      </c>
      <c r="I57" s="197">
        <v>15</v>
      </c>
      <c r="J57" s="199" t="s">
        <v>103</v>
      </c>
      <c r="K57" s="199"/>
      <c r="L57" s="194" t="s">
        <v>225</v>
      </c>
      <c r="M57" s="168">
        <v>175564</v>
      </c>
      <c r="N57" s="168">
        <v>4206</v>
      </c>
    </row>
    <row r="58" spans="2:14" ht="15.75">
      <c r="B58" s="55"/>
      <c r="C58" s="47"/>
      <c r="D58" s="51" t="s">
        <v>155</v>
      </c>
      <c r="E58" s="16" t="s">
        <v>43</v>
      </c>
      <c r="F58" s="52"/>
      <c r="G58" s="56">
        <v>0</v>
      </c>
      <c r="H58" s="56">
        <v>0</v>
      </c>
      <c r="I58" s="198"/>
      <c r="J58" s="200"/>
      <c r="K58" s="200"/>
      <c r="L58" s="195"/>
      <c r="M58" s="168"/>
      <c r="N58" s="168"/>
    </row>
    <row r="59" spans="2:14" s="54" customFormat="1" ht="18.75">
      <c r="B59" s="50"/>
      <c r="C59" s="47"/>
      <c r="D59" s="51" t="s">
        <v>155</v>
      </c>
      <c r="E59" s="16" t="s">
        <v>44</v>
      </c>
      <c r="F59" s="52"/>
      <c r="G59" s="56">
        <v>0</v>
      </c>
      <c r="H59" s="56">
        <v>0</v>
      </c>
      <c r="I59" s="197">
        <v>16</v>
      </c>
      <c r="J59" s="199" t="s">
        <v>104</v>
      </c>
      <c r="K59" s="199"/>
      <c r="L59" s="194" t="s">
        <v>226</v>
      </c>
      <c r="M59" s="168">
        <v>1480168</v>
      </c>
      <c r="N59" s="168">
        <v>37856</v>
      </c>
    </row>
    <row r="60" spans="2:14" ht="15.75">
      <c r="B60" s="55"/>
      <c r="C60" s="61"/>
      <c r="D60" s="51" t="s">
        <v>155</v>
      </c>
      <c r="E60" s="16" t="s">
        <v>45</v>
      </c>
      <c r="F60" s="52"/>
      <c r="G60" s="56">
        <v>0</v>
      </c>
      <c r="H60" s="56">
        <v>0</v>
      </c>
      <c r="I60" s="198"/>
      <c r="J60" s="200"/>
      <c r="K60" s="200"/>
      <c r="L60" s="195"/>
      <c r="M60" s="168"/>
      <c r="N60" s="168"/>
    </row>
    <row r="61" spans="2:14" s="45" customFormat="1" ht="15.75">
      <c r="B61" s="40"/>
      <c r="C61" s="41"/>
      <c r="D61" s="42" t="s">
        <v>24</v>
      </c>
      <c r="E61" s="42"/>
      <c r="F61" s="43"/>
      <c r="G61" s="58">
        <v>0</v>
      </c>
      <c r="H61" s="58">
        <v>0</v>
      </c>
      <c r="I61" s="197">
        <v>17</v>
      </c>
      <c r="J61" s="199" t="s">
        <v>105</v>
      </c>
      <c r="K61" s="199"/>
      <c r="L61" s="194" t="s">
        <v>227</v>
      </c>
      <c r="M61" s="168"/>
      <c r="N61" s="168"/>
    </row>
    <row r="62" spans="2:14" s="26" customFormat="1" ht="15.75">
      <c r="B62" s="46"/>
      <c r="C62" s="47">
        <v>5</v>
      </c>
      <c r="D62" s="41" t="s">
        <v>46</v>
      </c>
      <c r="E62" s="41"/>
      <c r="F62" s="48" t="s">
        <v>190</v>
      </c>
      <c r="G62" s="49">
        <v>0</v>
      </c>
      <c r="H62" s="49">
        <v>0</v>
      </c>
      <c r="I62" s="198"/>
      <c r="J62" s="200"/>
      <c r="K62" s="200"/>
      <c r="L62" s="195"/>
      <c r="M62" s="168"/>
      <c r="N62" s="168"/>
    </row>
    <row r="63" spans="2:14" s="26" customFormat="1" ht="15.75">
      <c r="B63" s="46"/>
      <c r="C63" s="47">
        <v>6</v>
      </c>
      <c r="D63" s="41" t="s">
        <v>47</v>
      </c>
      <c r="E63" s="41"/>
      <c r="F63" s="48" t="s">
        <v>191</v>
      </c>
      <c r="G63" s="49">
        <v>0</v>
      </c>
      <c r="H63" s="49">
        <v>0</v>
      </c>
      <c r="I63" s="197"/>
      <c r="J63" s="220"/>
      <c r="K63" s="221"/>
      <c r="L63" s="194"/>
      <c r="M63" s="207"/>
      <c r="N63" s="207"/>
    </row>
    <row r="64" spans="2:14" s="26" customFormat="1" ht="15.75">
      <c r="B64" s="46"/>
      <c r="C64" s="47"/>
      <c r="D64" s="41" t="s">
        <v>48</v>
      </c>
      <c r="E64" s="41"/>
      <c r="F64" s="48"/>
      <c r="G64" s="49">
        <v>0</v>
      </c>
      <c r="H64" s="49">
        <v>0</v>
      </c>
      <c r="I64" s="202"/>
      <c r="J64" s="186"/>
      <c r="K64" s="222"/>
      <c r="L64" s="206"/>
      <c r="M64" s="208"/>
      <c r="N64" s="208"/>
    </row>
    <row r="65" spans="2:14" s="26" customFormat="1" ht="15.75">
      <c r="B65" s="46"/>
      <c r="C65" s="47"/>
      <c r="D65" s="41" t="s">
        <v>49</v>
      </c>
      <c r="E65" s="41"/>
      <c r="F65" s="48"/>
      <c r="G65" s="49">
        <v>52971737</v>
      </c>
      <c r="H65" s="49">
        <v>6644479</v>
      </c>
      <c r="I65" s="198"/>
      <c r="J65" s="223"/>
      <c r="K65" s="224"/>
      <c r="L65" s="195"/>
      <c r="M65" s="209"/>
      <c r="N65" s="209"/>
    </row>
    <row r="66" spans="2:14" s="26" customFormat="1" ht="15.75">
      <c r="B66" s="65" t="s">
        <v>261</v>
      </c>
      <c r="C66" s="66"/>
      <c r="F66" s="67"/>
      <c r="G66" s="68"/>
      <c r="H66" s="68"/>
      <c r="I66" s="65" t="s">
        <v>262</v>
      </c>
      <c r="J66" s="15"/>
      <c r="K66" s="15"/>
      <c r="L66" s="67"/>
      <c r="M66" s="69"/>
      <c r="N66" s="69"/>
    </row>
    <row r="67" spans="3:12" ht="15">
      <c r="C67" s="239" t="s">
        <v>277</v>
      </c>
      <c r="D67" s="27"/>
      <c r="E67" s="28"/>
      <c r="G67" s="88"/>
      <c r="H67" s="70"/>
      <c r="J67" s="27"/>
      <c r="K67" s="28"/>
      <c r="L67" s="29"/>
    </row>
    <row r="68" spans="3:12" ht="15">
      <c r="C68" s="239" t="s">
        <v>278</v>
      </c>
      <c r="D68" s="27"/>
      <c r="E68" s="28"/>
      <c r="G68" s="70"/>
      <c r="K68" s="71"/>
      <c r="L68" s="29"/>
    </row>
    <row r="69" spans="2:14" s="34" customFormat="1" ht="25.5">
      <c r="B69" s="177" t="s">
        <v>269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</row>
    <row r="70" spans="2:14" s="34" customFormat="1" ht="18">
      <c r="B70" s="169"/>
      <c r="C70" s="169"/>
      <c r="D70" s="169"/>
      <c r="E70" s="169"/>
      <c r="F70" s="169"/>
      <c r="G70" s="169"/>
      <c r="I70" s="169"/>
      <c r="J70" s="169"/>
      <c r="K70" s="169"/>
      <c r="L70" s="169"/>
      <c r="M70" s="169"/>
      <c r="N70" s="169"/>
    </row>
    <row r="71" spans="2:14" s="34" customFormat="1" ht="12.75">
      <c r="B71" s="35"/>
      <c r="C71" s="36" t="s">
        <v>275</v>
      </c>
      <c r="D71" s="36"/>
      <c r="E71" s="36"/>
      <c r="F71" s="36"/>
      <c r="G71" s="36"/>
      <c r="H71" s="36"/>
      <c r="I71" s="36"/>
      <c r="J71" s="36"/>
      <c r="K71" s="27"/>
      <c r="L71" s="36"/>
      <c r="M71" s="36"/>
      <c r="N71" s="36"/>
    </row>
    <row r="72" spans="3:14" ht="12.75">
      <c r="C72" s="181" t="s">
        <v>106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</row>
    <row r="73" spans="2:14" s="39" customFormat="1" ht="16.5" customHeight="1">
      <c r="B73" s="172" t="s">
        <v>175</v>
      </c>
      <c r="C73" s="172"/>
      <c r="D73" s="172"/>
      <c r="E73" s="172"/>
      <c r="F73" s="170" t="s">
        <v>5</v>
      </c>
      <c r="G73" s="171" t="s">
        <v>154</v>
      </c>
      <c r="H73" s="171"/>
      <c r="I73" s="183"/>
      <c r="J73" s="183"/>
      <c r="K73" s="183"/>
      <c r="L73" s="182"/>
      <c r="M73" s="180"/>
      <c r="N73" s="180"/>
    </row>
    <row r="74" spans="2:14" s="39" customFormat="1" ht="16.5" customHeight="1">
      <c r="B74" s="172"/>
      <c r="C74" s="172"/>
      <c r="D74" s="172"/>
      <c r="E74" s="172"/>
      <c r="F74" s="170"/>
      <c r="G74" s="38" t="s">
        <v>178</v>
      </c>
      <c r="H74" s="38" t="s">
        <v>177</v>
      </c>
      <c r="I74" s="183"/>
      <c r="J74" s="183"/>
      <c r="K74" s="183"/>
      <c r="L74" s="182"/>
      <c r="M74" s="72"/>
      <c r="N74" s="72"/>
    </row>
    <row r="75" spans="2:14" s="45" customFormat="1" ht="15.75">
      <c r="B75" s="40" t="s">
        <v>3</v>
      </c>
      <c r="C75" s="41" t="s">
        <v>162</v>
      </c>
      <c r="D75" s="42"/>
      <c r="E75" s="73"/>
      <c r="F75" s="43"/>
      <c r="G75" s="63">
        <f>G81+G95+G96+G97</f>
        <v>51453713</v>
      </c>
      <c r="H75" s="63">
        <f>H81+H95+H96+H97</f>
        <v>6606623</v>
      </c>
      <c r="I75" s="186"/>
      <c r="J75" s="185"/>
      <c r="K75" s="185"/>
      <c r="L75" s="184"/>
      <c r="M75" s="184"/>
      <c r="N75" s="184"/>
    </row>
    <row r="76" spans="2:14" s="26" customFormat="1" ht="15.75">
      <c r="B76" s="46"/>
      <c r="C76" s="47">
        <v>1</v>
      </c>
      <c r="D76" s="41" t="s">
        <v>8</v>
      </c>
      <c r="E76" s="74"/>
      <c r="F76" s="48" t="s">
        <v>193</v>
      </c>
      <c r="G76" s="49"/>
      <c r="H76" s="49"/>
      <c r="I76" s="186"/>
      <c r="J76" s="185"/>
      <c r="K76" s="185"/>
      <c r="L76" s="184"/>
      <c r="M76" s="184"/>
      <c r="N76" s="184"/>
    </row>
    <row r="77" spans="2:14" s="26" customFormat="1" ht="15.75">
      <c r="B77" s="46"/>
      <c r="C77" s="47">
        <v>2</v>
      </c>
      <c r="D77" s="41" t="s">
        <v>50</v>
      </c>
      <c r="E77" s="74"/>
      <c r="F77" s="48" t="s">
        <v>192</v>
      </c>
      <c r="G77" s="49"/>
      <c r="H77" s="49"/>
      <c r="I77" s="186"/>
      <c r="J77" s="187"/>
      <c r="K77" s="185"/>
      <c r="L77" s="184"/>
      <c r="M77" s="184"/>
      <c r="N77" s="184"/>
    </row>
    <row r="78" spans="2:14" ht="15.75">
      <c r="B78" s="55"/>
      <c r="C78" s="47"/>
      <c r="D78" s="51" t="s">
        <v>155</v>
      </c>
      <c r="E78" s="17" t="s">
        <v>51</v>
      </c>
      <c r="F78" s="75"/>
      <c r="G78" s="56"/>
      <c r="H78" s="56">
        <v>0</v>
      </c>
      <c r="I78" s="186"/>
      <c r="J78" s="185"/>
      <c r="K78" s="185"/>
      <c r="L78" s="184"/>
      <c r="M78" s="184"/>
      <c r="N78" s="184"/>
    </row>
    <row r="79" spans="2:14" ht="15.75">
      <c r="B79" s="55"/>
      <c r="C79" s="47"/>
      <c r="D79" s="51" t="s">
        <v>155</v>
      </c>
      <c r="E79" s="17" t="s">
        <v>52</v>
      </c>
      <c r="F79" s="52"/>
      <c r="G79" s="56">
        <v>0</v>
      </c>
      <c r="H79" s="56">
        <v>0</v>
      </c>
      <c r="I79" s="186"/>
      <c r="J79" s="185"/>
      <c r="K79" s="185"/>
      <c r="L79" s="184"/>
      <c r="M79" s="184"/>
      <c r="N79" s="184"/>
    </row>
    <row r="80" spans="2:14" ht="15.75">
      <c r="B80" s="55"/>
      <c r="C80" s="47"/>
      <c r="D80" s="51" t="s">
        <v>155</v>
      </c>
      <c r="E80" s="17" t="s">
        <v>53</v>
      </c>
      <c r="F80" s="52"/>
      <c r="G80" s="56">
        <v>0</v>
      </c>
      <c r="H80" s="56">
        <v>0</v>
      </c>
      <c r="I80" s="186"/>
      <c r="J80" s="185"/>
      <c r="K80" s="185"/>
      <c r="L80" s="184"/>
      <c r="M80" s="184"/>
      <c r="N80" s="184"/>
    </row>
    <row r="81" spans="2:14" s="45" customFormat="1" ht="15.75">
      <c r="B81" s="40"/>
      <c r="C81" s="41"/>
      <c r="D81" s="42" t="s">
        <v>10</v>
      </c>
      <c r="E81" s="73"/>
      <c r="F81" s="43"/>
      <c r="G81" s="63">
        <f>G78+G79+G80</f>
        <v>0</v>
      </c>
      <c r="H81" s="63">
        <f>H78+H79+H80</f>
        <v>0</v>
      </c>
      <c r="I81" s="186"/>
      <c r="J81" s="185"/>
      <c r="K81" s="185"/>
      <c r="L81" s="184"/>
      <c r="M81" s="184"/>
      <c r="N81" s="184"/>
    </row>
    <row r="82" spans="2:14" s="26" customFormat="1" ht="15.75">
      <c r="B82" s="46"/>
      <c r="C82" s="47">
        <v>3</v>
      </c>
      <c r="D82" s="41" t="s">
        <v>54</v>
      </c>
      <c r="E82" s="74"/>
      <c r="F82" s="48" t="s">
        <v>194</v>
      </c>
      <c r="G82" s="49"/>
      <c r="H82" s="49"/>
      <c r="I82" s="186"/>
      <c r="J82" s="185"/>
      <c r="K82" s="185"/>
      <c r="L82" s="184"/>
      <c r="M82" s="184"/>
      <c r="N82" s="184"/>
    </row>
    <row r="83" spans="2:14" ht="15.75">
      <c r="B83" s="55"/>
      <c r="C83" s="47"/>
      <c r="D83" s="51" t="s">
        <v>155</v>
      </c>
      <c r="E83" s="17" t="s">
        <v>129</v>
      </c>
      <c r="F83" s="52"/>
      <c r="G83" s="56">
        <f>H83+55145024+11029005-21491711</f>
        <v>51272011</v>
      </c>
      <c r="H83" s="56">
        <v>6589693</v>
      </c>
      <c r="I83" s="186"/>
      <c r="J83" s="185"/>
      <c r="K83" s="185"/>
      <c r="L83" s="184"/>
      <c r="M83" s="184"/>
      <c r="N83" s="184"/>
    </row>
    <row r="84" spans="2:14" ht="15.75">
      <c r="B84" s="55"/>
      <c r="C84" s="47"/>
      <c r="D84" s="51" t="s">
        <v>155</v>
      </c>
      <c r="E84" s="17" t="s">
        <v>55</v>
      </c>
      <c r="F84" s="52"/>
      <c r="G84" s="56">
        <v>0</v>
      </c>
      <c r="H84" s="56">
        <v>0</v>
      </c>
      <c r="I84" s="186"/>
      <c r="J84" s="185"/>
      <c r="K84" s="185"/>
      <c r="L84" s="184"/>
      <c r="M84" s="184"/>
      <c r="N84" s="184"/>
    </row>
    <row r="85" spans="2:14" ht="15.75">
      <c r="B85" s="55"/>
      <c r="C85" s="47"/>
      <c r="D85" s="51" t="s">
        <v>155</v>
      </c>
      <c r="E85" s="17" t="s">
        <v>130</v>
      </c>
      <c r="F85" s="52"/>
      <c r="G85" s="56">
        <v>6138</v>
      </c>
      <c r="H85" s="56">
        <v>12724</v>
      </c>
      <c r="I85" s="186"/>
      <c r="J85" s="185"/>
      <c r="K85" s="185"/>
      <c r="L85" s="184"/>
      <c r="M85" s="184"/>
      <c r="N85" s="184"/>
    </row>
    <row r="86" spans="2:14" ht="15.75">
      <c r="B86" s="55"/>
      <c r="C86" s="47"/>
      <c r="D86" s="51" t="s">
        <v>155</v>
      </c>
      <c r="E86" s="17" t="s">
        <v>56</v>
      </c>
      <c r="F86" s="52"/>
      <c r="G86" s="24">
        <f>G87+G88+G89+G90</f>
        <v>175564</v>
      </c>
      <c r="H86" s="24">
        <f>H87+H88+H89+H90</f>
        <v>4206</v>
      </c>
      <c r="I86" s="186"/>
      <c r="J86" s="185"/>
      <c r="K86" s="185"/>
      <c r="L86" s="184"/>
      <c r="M86" s="184"/>
      <c r="N86" s="184"/>
    </row>
    <row r="87" spans="2:14" ht="15.75">
      <c r="B87" s="55"/>
      <c r="C87" s="47"/>
      <c r="D87" s="51" t="s">
        <v>155</v>
      </c>
      <c r="E87" s="76" t="s">
        <v>131</v>
      </c>
      <c r="F87" s="77"/>
      <c r="G87" s="24">
        <f>M57</f>
        <v>175564</v>
      </c>
      <c r="H87" s="24">
        <v>4206</v>
      </c>
      <c r="I87" s="186"/>
      <c r="J87" s="185"/>
      <c r="K87" s="185"/>
      <c r="L87" s="184"/>
      <c r="M87" s="184"/>
      <c r="N87" s="184"/>
    </row>
    <row r="88" spans="2:14" ht="15.75">
      <c r="B88" s="55"/>
      <c r="C88" s="47"/>
      <c r="D88" s="51" t="s">
        <v>155</v>
      </c>
      <c r="E88" s="76" t="s">
        <v>132</v>
      </c>
      <c r="F88" s="77"/>
      <c r="G88" s="24">
        <v>0</v>
      </c>
      <c r="H88" s="24"/>
      <c r="I88" s="186"/>
      <c r="J88" s="185"/>
      <c r="K88" s="185"/>
      <c r="L88" s="184"/>
      <c r="M88" s="184"/>
      <c r="N88" s="184"/>
    </row>
    <row r="89" spans="2:14" ht="15.75">
      <c r="B89" s="55"/>
      <c r="C89" s="47"/>
      <c r="D89" s="51" t="s">
        <v>155</v>
      </c>
      <c r="E89" s="76" t="s">
        <v>134</v>
      </c>
      <c r="F89" s="77"/>
      <c r="G89" s="24">
        <v>0</v>
      </c>
      <c r="H89" s="24">
        <v>0</v>
      </c>
      <c r="I89" s="186"/>
      <c r="J89" s="185"/>
      <c r="K89" s="185"/>
      <c r="L89" s="184"/>
      <c r="M89" s="184"/>
      <c r="N89" s="184"/>
    </row>
    <row r="90" spans="2:14" ht="15.75">
      <c r="B90" s="55"/>
      <c r="C90" s="47"/>
      <c r="D90" s="51" t="s">
        <v>155</v>
      </c>
      <c r="E90" s="76" t="s">
        <v>133</v>
      </c>
      <c r="F90" s="77"/>
      <c r="G90" s="24">
        <v>0</v>
      </c>
      <c r="H90" s="24">
        <v>0</v>
      </c>
      <c r="I90" s="186"/>
      <c r="J90" s="185"/>
      <c r="K90" s="185"/>
      <c r="L90" s="184"/>
      <c r="M90" s="184"/>
      <c r="N90" s="184"/>
    </row>
    <row r="91" spans="2:14" ht="15.75">
      <c r="B91" s="55"/>
      <c r="C91" s="47"/>
      <c r="D91" s="51" t="s">
        <v>155</v>
      </c>
      <c r="E91" s="17" t="s">
        <v>137</v>
      </c>
      <c r="F91" s="52"/>
      <c r="G91" s="56"/>
      <c r="H91" s="56"/>
      <c r="I91" s="186"/>
      <c r="J91" s="185"/>
      <c r="K91" s="185"/>
      <c r="L91" s="184"/>
      <c r="M91" s="184"/>
      <c r="N91" s="184"/>
    </row>
    <row r="92" spans="2:14" ht="15.75">
      <c r="B92" s="55"/>
      <c r="C92" s="47"/>
      <c r="D92" s="51" t="s">
        <v>155</v>
      </c>
      <c r="E92" s="17" t="s">
        <v>135</v>
      </c>
      <c r="F92" s="52"/>
      <c r="G92" s="56"/>
      <c r="H92" s="56"/>
      <c r="I92" s="186"/>
      <c r="J92" s="185"/>
      <c r="K92" s="185"/>
      <c r="L92" s="184"/>
      <c r="M92" s="184"/>
      <c r="N92" s="184"/>
    </row>
    <row r="93" spans="2:14" ht="15.75">
      <c r="B93" s="55"/>
      <c r="C93" s="47"/>
      <c r="D93" s="51" t="s">
        <v>155</v>
      </c>
      <c r="E93" s="17" t="s">
        <v>136</v>
      </c>
      <c r="F93" s="75"/>
      <c r="G93" s="56">
        <v>0</v>
      </c>
      <c r="H93" s="56">
        <v>0</v>
      </c>
      <c r="I93" s="186"/>
      <c r="J93" s="185"/>
      <c r="K93" s="185"/>
      <c r="L93" s="184"/>
      <c r="M93" s="184"/>
      <c r="N93" s="184"/>
    </row>
    <row r="94" spans="2:14" ht="15.75">
      <c r="B94" s="55"/>
      <c r="C94" s="47"/>
      <c r="D94" s="51" t="s">
        <v>155</v>
      </c>
      <c r="E94" s="17" t="s">
        <v>57</v>
      </c>
      <c r="F94" s="52"/>
      <c r="G94" s="56"/>
      <c r="H94" s="56"/>
      <c r="I94" s="186"/>
      <c r="J94" s="185"/>
      <c r="K94" s="185"/>
      <c r="L94" s="184"/>
      <c r="M94" s="184"/>
      <c r="N94" s="184"/>
    </row>
    <row r="95" spans="2:14" s="45" customFormat="1" ht="15.75">
      <c r="B95" s="57"/>
      <c r="C95" s="47"/>
      <c r="D95" s="78" t="s">
        <v>17</v>
      </c>
      <c r="E95" s="17"/>
      <c r="F95" s="52"/>
      <c r="G95" s="53">
        <f>G83+G84+G85+G86+G91+G92+G93+G94</f>
        <v>51453713</v>
      </c>
      <c r="H95" s="53">
        <f>H83+H84+H85+H86+H91+H92+H93+H94</f>
        <v>6606623</v>
      </c>
      <c r="I95" s="186"/>
      <c r="J95" s="185"/>
      <c r="K95" s="185"/>
      <c r="L95" s="184"/>
      <c r="M95" s="184"/>
      <c r="N95" s="184"/>
    </row>
    <row r="96" spans="2:14" s="26" customFormat="1" ht="15.75">
      <c r="B96" s="46"/>
      <c r="C96" s="47">
        <v>4</v>
      </c>
      <c r="D96" s="41" t="s">
        <v>58</v>
      </c>
      <c r="E96" s="74"/>
      <c r="F96" s="48" t="s">
        <v>195</v>
      </c>
      <c r="G96" s="49"/>
      <c r="H96" s="49"/>
      <c r="I96" s="186"/>
      <c r="J96" s="185"/>
      <c r="K96" s="185"/>
      <c r="L96" s="184"/>
      <c r="M96" s="184"/>
      <c r="N96" s="184"/>
    </row>
    <row r="97" spans="2:14" s="26" customFormat="1" ht="15.75">
      <c r="B97" s="46"/>
      <c r="C97" s="47">
        <v>5</v>
      </c>
      <c r="D97" s="41" t="s">
        <v>59</v>
      </c>
      <c r="E97" s="74"/>
      <c r="F97" s="48" t="s">
        <v>196</v>
      </c>
      <c r="G97" s="49"/>
      <c r="H97" s="49"/>
      <c r="I97" s="188"/>
      <c r="J97" s="188"/>
      <c r="K97" s="189"/>
      <c r="L97" s="184"/>
      <c r="M97" s="184"/>
      <c r="N97" s="184"/>
    </row>
    <row r="98" spans="2:14" ht="15.75">
      <c r="B98" s="55"/>
      <c r="C98" s="47"/>
      <c r="D98" s="79" t="s">
        <v>60</v>
      </c>
      <c r="E98" s="17"/>
      <c r="F98" s="52"/>
      <c r="G98" s="53">
        <f>G76+G81+G95+G96+G97</f>
        <v>51453713</v>
      </c>
      <c r="H98" s="53">
        <f>H76+H81+H95+H96+H97</f>
        <v>6606623</v>
      </c>
      <c r="I98" s="188"/>
      <c r="J98" s="188"/>
      <c r="K98" s="189"/>
      <c r="L98" s="184"/>
      <c r="M98" s="184"/>
      <c r="N98" s="184"/>
    </row>
    <row r="99" spans="2:14" s="45" customFormat="1" ht="15.75">
      <c r="B99" s="40" t="s">
        <v>4</v>
      </c>
      <c r="C99" s="41" t="s">
        <v>80</v>
      </c>
      <c r="D99" s="42"/>
      <c r="E99" s="73"/>
      <c r="F99" s="43"/>
      <c r="G99" s="44"/>
      <c r="H99" s="44"/>
      <c r="I99" s="188"/>
      <c r="J99" s="188"/>
      <c r="K99" s="189"/>
      <c r="L99" s="184"/>
      <c r="M99" s="184"/>
      <c r="N99" s="184"/>
    </row>
    <row r="100" spans="2:14" s="26" customFormat="1" ht="15.75">
      <c r="B100" s="46"/>
      <c r="C100" s="47">
        <v>1</v>
      </c>
      <c r="D100" s="41" t="s">
        <v>61</v>
      </c>
      <c r="E100" s="74"/>
      <c r="F100" s="48" t="s">
        <v>198</v>
      </c>
      <c r="G100" s="49"/>
      <c r="H100" s="49"/>
      <c r="I100" s="188"/>
      <c r="J100" s="188"/>
      <c r="K100" s="189"/>
      <c r="L100" s="184"/>
      <c r="M100" s="184"/>
      <c r="N100" s="184"/>
    </row>
    <row r="101" spans="2:14" s="60" customFormat="1" ht="15.75">
      <c r="B101" s="55"/>
      <c r="C101" s="47"/>
      <c r="D101" s="51" t="s">
        <v>155</v>
      </c>
      <c r="E101" s="17" t="s">
        <v>62</v>
      </c>
      <c r="F101" s="52"/>
      <c r="G101" s="56"/>
      <c r="H101" s="56"/>
      <c r="I101" s="188"/>
      <c r="J101" s="188"/>
      <c r="K101" s="189"/>
      <c r="L101" s="184"/>
      <c r="M101" s="184"/>
      <c r="N101" s="184"/>
    </row>
    <row r="102" spans="2:14" ht="15.75">
      <c r="B102" s="55"/>
      <c r="C102" s="47"/>
      <c r="D102" s="51" t="s">
        <v>155</v>
      </c>
      <c r="E102" s="17" t="s">
        <v>63</v>
      </c>
      <c r="F102" s="52"/>
      <c r="G102" s="56"/>
      <c r="H102" s="56"/>
      <c r="I102" s="188"/>
      <c r="J102" s="188"/>
      <c r="K102" s="189"/>
      <c r="L102" s="184"/>
      <c r="M102" s="184"/>
      <c r="N102" s="184"/>
    </row>
    <row r="103" spans="2:14" s="45" customFormat="1" ht="15.75">
      <c r="B103" s="57"/>
      <c r="C103" s="47"/>
      <c r="D103" s="78" t="s">
        <v>35</v>
      </c>
      <c r="E103" s="17"/>
      <c r="F103" s="52"/>
      <c r="G103" s="53">
        <f>G101+G102</f>
        <v>0</v>
      </c>
      <c r="H103" s="53">
        <f>H101+H102</f>
        <v>0</v>
      </c>
      <c r="I103" s="188"/>
      <c r="J103" s="188"/>
      <c r="K103" s="189"/>
      <c r="L103" s="184"/>
      <c r="M103" s="184"/>
      <c r="N103" s="184"/>
    </row>
    <row r="104" spans="2:14" s="26" customFormat="1" ht="15.75">
      <c r="B104" s="46"/>
      <c r="C104" s="47">
        <v>2</v>
      </c>
      <c r="D104" s="41" t="s">
        <v>64</v>
      </c>
      <c r="E104" s="74"/>
      <c r="F104" s="48" t="s">
        <v>199</v>
      </c>
      <c r="G104" s="49"/>
      <c r="H104" s="49"/>
      <c r="I104" s="188"/>
      <c r="J104" s="188"/>
      <c r="K104" s="189"/>
      <c r="L104" s="184"/>
      <c r="M104" s="184"/>
      <c r="N104" s="184"/>
    </row>
    <row r="105" spans="2:14" s="26" customFormat="1" ht="15.75">
      <c r="B105" s="46"/>
      <c r="C105" s="47">
        <v>3</v>
      </c>
      <c r="D105" s="41" t="s">
        <v>65</v>
      </c>
      <c r="E105" s="74"/>
      <c r="F105" s="48" t="s">
        <v>200</v>
      </c>
      <c r="G105" s="49">
        <v>0</v>
      </c>
      <c r="H105" s="49">
        <v>0</v>
      </c>
      <c r="I105" s="186"/>
      <c r="J105" s="185"/>
      <c r="K105" s="185"/>
      <c r="L105" s="184"/>
      <c r="M105" s="184"/>
      <c r="N105" s="184"/>
    </row>
    <row r="106" spans="2:14" s="26" customFormat="1" ht="15.75">
      <c r="B106" s="46"/>
      <c r="C106" s="47">
        <v>4</v>
      </c>
      <c r="D106" s="41" t="s">
        <v>58</v>
      </c>
      <c r="E106" s="74"/>
      <c r="F106" s="48" t="s">
        <v>201</v>
      </c>
      <c r="G106" s="49"/>
      <c r="H106" s="49"/>
      <c r="I106" s="186"/>
      <c r="J106" s="185"/>
      <c r="K106" s="185"/>
      <c r="L106" s="184"/>
      <c r="M106" s="184"/>
      <c r="N106" s="184"/>
    </row>
    <row r="107" spans="2:14" s="45" customFormat="1" ht="15.75">
      <c r="B107" s="57"/>
      <c r="C107" s="47"/>
      <c r="D107" s="78" t="s">
        <v>66</v>
      </c>
      <c r="E107" s="17"/>
      <c r="F107" s="52"/>
      <c r="G107" s="53">
        <f>G103+G104+G105+G106</f>
        <v>0</v>
      </c>
      <c r="H107" s="53">
        <f>H103+H104+H105+H106</f>
        <v>0</v>
      </c>
      <c r="I107" s="186"/>
      <c r="J107" s="185"/>
      <c r="K107" s="185"/>
      <c r="L107" s="184"/>
      <c r="M107" s="184"/>
      <c r="N107" s="184"/>
    </row>
    <row r="108" spans="2:14" s="45" customFormat="1" ht="15.75">
      <c r="B108" s="57"/>
      <c r="C108" s="47"/>
      <c r="D108" s="78" t="s">
        <v>67</v>
      </c>
      <c r="E108" s="17"/>
      <c r="F108" s="52"/>
      <c r="G108" s="53">
        <f>G98+G107</f>
        <v>51453713</v>
      </c>
      <c r="H108" s="53">
        <f>H98+H107</f>
        <v>6606623</v>
      </c>
      <c r="I108" s="186"/>
      <c r="J108" s="185"/>
      <c r="K108" s="185"/>
      <c r="L108" s="184"/>
      <c r="M108" s="184"/>
      <c r="N108" s="184"/>
    </row>
    <row r="109" spans="2:14" ht="15.75">
      <c r="B109" s="55"/>
      <c r="C109" s="47"/>
      <c r="D109" s="16"/>
      <c r="E109" s="17"/>
      <c r="F109" s="52"/>
      <c r="G109" s="56"/>
      <c r="H109" s="56"/>
      <c r="I109" s="186"/>
      <c r="J109" s="185"/>
      <c r="K109" s="185"/>
      <c r="L109" s="184"/>
      <c r="M109" s="184"/>
      <c r="N109" s="184"/>
    </row>
    <row r="110" spans="2:14" s="45" customFormat="1" ht="15.75">
      <c r="B110" s="40" t="s">
        <v>2</v>
      </c>
      <c r="C110" s="41" t="s">
        <v>68</v>
      </c>
      <c r="D110" s="42"/>
      <c r="E110" s="73"/>
      <c r="F110" s="43"/>
      <c r="G110" s="44"/>
      <c r="H110" s="44"/>
      <c r="I110" s="186"/>
      <c r="J110" s="185"/>
      <c r="K110" s="185"/>
      <c r="L110" s="184"/>
      <c r="M110" s="184"/>
      <c r="N110" s="184"/>
    </row>
    <row r="111" spans="2:14" s="26" customFormat="1" ht="15.75">
      <c r="B111" s="46"/>
      <c r="C111" s="47">
        <v>1</v>
      </c>
      <c r="D111" s="41" t="s">
        <v>69</v>
      </c>
      <c r="E111" s="74"/>
      <c r="F111" s="48" t="s">
        <v>197</v>
      </c>
      <c r="G111" s="49">
        <v>0</v>
      </c>
      <c r="H111" s="49">
        <v>0</v>
      </c>
      <c r="I111" s="186"/>
      <c r="J111" s="185"/>
      <c r="K111" s="185"/>
      <c r="L111" s="184"/>
      <c r="M111" s="184"/>
      <c r="N111" s="184"/>
    </row>
    <row r="112" spans="2:14" s="26" customFormat="1" ht="15.75">
      <c r="B112" s="46"/>
      <c r="C112" s="47">
        <v>2</v>
      </c>
      <c r="D112" s="41" t="s">
        <v>81</v>
      </c>
      <c r="E112" s="74"/>
      <c r="F112" s="48" t="s">
        <v>202</v>
      </c>
      <c r="G112" s="49">
        <v>0</v>
      </c>
      <c r="H112" s="49">
        <v>0</v>
      </c>
      <c r="I112" s="186"/>
      <c r="J112" s="185"/>
      <c r="K112" s="185"/>
      <c r="L112" s="184"/>
      <c r="M112" s="184"/>
      <c r="N112" s="184"/>
    </row>
    <row r="113" spans="2:14" ht="15.75">
      <c r="B113" s="55"/>
      <c r="C113" s="47"/>
      <c r="D113" s="51"/>
      <c r="E113" s="17" t="s">
        <v>82</v>
      </c>
      <c r="F113" s="52"/>
      <c r="G113" s="56">
        <v>0</v>
      </c>
      <c r="H113" s="56">
        <v>0</v>
      </c>
      <c r="I113" s="186"/>
      <c r="J113" s="185"/>
      <c r="K113" s="185"/>
      <c r="L113" s="184"/>
      <c r="M113" s="184"/>
      <c r="N113" s="184"/>
    </row>
    <row r="114" spans="2:14" s="26" customFormat="1" ht="15.75">
      <c r="B114" s="46"/>
      <c r="C114" s="47">
        <v>3</v>
      </c>
      <c r="D114" s="41" t="s">
        <v>70</v>
      </c>
      <c r="E114" s="74"/>
      <c r="F114" s="48" t="s">
        <v>203</v>
      </c>
      <c r="G114" s="49">
        <v>0</v>
      </c>
      <c r="H114" s="49">
        <v>0</v>
      </c>
      <c r="I114" s="186"/>
      <c r="J114" s="185"/>
      <c r="K114" s="185"/>
      <c r="L114" s="184"/>
      <c r="M114" s="184"/>
      <c r="N114" s="184"/>
    </row>
    <row r="115" spans="2:14" s="26" customFormat="1" ht="15.75">
      <c r="B115" s="46"/>
      <c r="C115" s="47">
        <v>4</v>
      </c>
      <c r="D115" s="41" t="s">
        <v>71</v>
      </c>
      <c r="E115" s="74"/>
      <c r="F115" s="48" t="s">
        <v>204</v>
      </c>
      <c r="G115" s="49">
        <v>0</v>
      </c>
      <c r="H115" s="49">
        <v>0</v>
      </c>
      <c r="I115" s="186"/>
      <c r="J115" s="185"/>
      <c r="K115" s="185"/>
      <c r="L115" s="184"/>
      <c r="M115" s="184"/>
      <c r="N115" s="184"/>
    </row>
    <row r="116" spans="2:14" s="26" customFormat="1" ht="15.75">
      <c r="B116" s="46"/>
      <c r="C116" s="47">
        <v>5</v>
      </c>
      <c r="D116" s="41" t="s">
        <v>72</v>
      </c>
      <c r="E116" s="74"/>
      <c r="F116" s="48" t="s">
        <v>205</v>
      </c>
      <c r="G116" s="49">
        <v>0</v>
      </c>
      <c r="H116" s="49">
        <v>0</v>
      </c>
      <c r="I116" s="186"/>
      <c r="J116" s="185"/>
      <c r="K116" s="185"/>
      <c r="L116" s="184"/>
      <c r="M116" s="184"/>
      <c r="N116" s="184"/>
    </row>
    <row r="117" spans="2:14" s="26" customFormat="1" ht="15.75">
      <c r="B117" s="46"/>
      <c r="C117" s="47">
        <v>6</v>
      </c>
      <c r="D117" s="41" t="s">
        <v>73</v>
      </c>
      <c r="E117" s="74"/>
      <c r="F117" s="48" t="s">
        <v>206</v>
      </c>
      <c r="G117" s="49">
        <v>0</v>
      </c>
      <c r="H117" s="49">
        <v>0</v>
      </c>
      <c r="I117" s="186"/>
      <c r="J117" s="185"/>
      <c r="K117" s="185"/>
      <c r="L117" s="184"/>
      <c r="M117" s="184"/>
      <c r="N117" s="184"/>
    </row>
    <row r="118" spans="2:14" s="26" customFormat="1" ht="15.75">
      <c r="B118" s="46"/>
      <c r="C118" s="47">
        <v>7</v>
      </c>
      <c r="D118" s="41" t="s">
        <v>74</v>
      </c>
      <c r="E118" s="74"/>
      <c r="F118" s="48" t="s">
        <v>207</v>
      </c>
      <c r="G118" s="49">
        <v>0</v>
      </c>
      <c r="H118" s="49">
        <v>0</v>
      </c>
      <c r="I118" s="186"/>
      <c r="J118" s="185"/>
      <c r="K118" s="185"/>
      <c r="L118" s="184"/>
      <c r="M118" s="184"/>
      <c r="N118" s="184"/>
    </row>
    <row r="119" spans="2:14" s="26" customFormat="1" ht="15.75">
      <c r="B119" s="46"/>
      <c r="C119" s="47">
        <v>8</v>
      </c>
      <c r="D119" s="41" t="s">
        <v>75</v>
      </c>
      <c r="E119" s="74"/>
      <c r="F119" s="48" t="s">
        <v>208</v>
      </c>
      <c r="G119" s="49">
        <v>0</v>
      </c>
      <c r="H119" s="49">
        <v>0</v>
      </c>
      <c r="I119" s="186"/>
      <c r="J119" s="185"/>
      <c r="K119" s="185"/>
      <c r="L119" s="184"/>
      <c r="M119" s="184"/>
      <c r="N119" s="184"/>
    </row>
    <row r="120" spans="2:14" s="26" customFormat="1" ht="15.75">
      <c r="B120" s="46"/>
      <c r="C120" s="47">
        <v>9</v>
      </c>
      <c r="D120" s="41" t="s">
        <v>76</v>
      </c>
      <c r="E120" s="74"/>
      <c r="F120" s="48" t="s">
        <v>209</v>
      </c>
      <c r="G120" s="49">
        <v>37856</v>
      </c>
      <c r="H120" s="49">
        <v>0</v>
      </c>
      <c r="I120" s="186"/>
      <c r="J120" s="185"/>
      <c r="K120" s="185"/>
      <c r="L120" s="184"/>
      <c r="M120" s="184"/>
      <c r="N120" s="184"/>
    </row>
    <row r="121" spans="2:14" s="26" customFormat="1" ht="15.75">
      <c r="B121" s="46"/>
      <c r="C121" s="47">
        <v>10</v>
      </c>
      <c r="D121" s="41" t="s">
        <v>77</v>
      </c>
      <c r="E121" s="74"/>
      <c r="F121" s="48" t="s">
        <v>210</v>
      </c>
      <c r="G121" s="49">
        <f>M59</f>
        <v>1480168</v>
      </c>
      <c r="H121" s="49">
        <v>37856</v>
      </c>
      <c r="I121" s="186"/>
      <c r="J121" s="185"/>
      <c r="K121" s="185"/>
      <c r="L121" s="184"/>
      <c r="M121" s="184"/>
      <c r="N121" s="184"/>
    </row>
    <row r="122" spans="2:14" s="45" customFormat="1" ht="18.75">
      <c r="B122" s="50"/>
      <c r="C122" s="80"/>
      <c r="D122" s="81" t="s">
        <v>78</v>
      </c>
      <c r="E122" s="82"/>
      <c r="F122" s="83"/>
      <c r="G122" s="84">
        <f>SUM(G111:G121)</f>
        <v>1518024</v>
      </c>
      <c r="H122" s="84">
        <f>SUM(H111:H121)</f>
        <v>37856</v>
      </c>
      <c r="I122" s="186"/>
      <c r="J122" s="185"/>
      <c r="K122" s="185"/>
      <c r="L122" s="184"/>
      <c r="M122" s="184"/>
      <c r="N122" s="184"/>
    </row>
    <row r="123" spans="2:14" ht="15.75">
      <c r="B123" s="55"/>
      <c r="C123" s="41"/>
      <c r="D123" s="16"/>
      <c r="E123" s="17"/>
      <c r="F123" s="52"/>
      <c r="G123" s="56"/>
      <c r="H123" s="56"/>
      <c r="I123" s="186"/>
      <c r="J123" s="185"/>
      <c r="K123" s="185"/>
      <c r="L123" s="184"/>
      <c r="M123" s="184"/>
      <c r="N123" s="184"/>
    </row>
    <row r="124" spans="2:14" ht="15.75">
      <c r="B124" s="55"/>
      <c r="C124" s="41"/>
      <c r="D124" s="62"/>
      <c r="E124" s="17"/>
      <c r="F124" s="52"/>
      <c r="G124" s="85"/>
      <c r="H124" s="85"/>
      <c r="I124" s="186"/>
      <c r="J124" s="185"/>
      <c r="K124" s="185"/>
      <c r="L124" s="184"/>
      <c r="M124" s="184"/>
      <c r="N124" s="184"/>
    </row>
    <row r="125" spans="2:14" ht="15.75">
      <c r="B125" s="55"/>
      <c r="C125" s="41"/>
      <c r="D125" s="16"/>
      <c r="E125" s="17"/>
      <c r="F125" s="52"/>
      <c r="G125" s="56"/>
      <c r="H125" s="56"/>
      <c r="I125" s="186"/>
      <c r="J125" s="185"/>
      <c r="K125" s="185"/>
      <c r="L125" s="184"/>
      <c r="M125" s="184"/>
      <c r="N125" s="184"/>
    </row>
    <row r="126" spans="2:14" ht="18">
      <c r="B126" s="55"/>
      <c r="C126" s="81"/>
      <c r="D126" s="81" t="s">
        <v>79</v>
      </c>
      <c r="E126" s="21"/>
      <c r="F126" s="86"/>
      <c r="G126" s="49">
        <f>G108+G122</f>
        <v>52971737</v>
      </c>
      <c r="H126" s="84">
        <f>H108+H122</f>
        <v>6644479</v>
      </c>
      <c r="I126" s="186"/>
      <c r="J126" s="185"/>
      <c r="K126" s="185"/>
      <c r="L126" s="184"/>
      <c r="M126" s="184"/>
      <c r="N126" s="184"/>
    </row>
    <row r="127" ht="15.75">
      <c r="B127" s="65" t="s">
        <v>261</v>
      </c>
    </row>
  </sheetData>
  <sheetProtection/>
  <mergeCells count="291">
    <mergeCell ref="N63:N65"/>
    <mergeCell ref="M63:M65"/>
    <mergeCell ref="L63:L65"/>
    <mergeCell ref="J63:K65"/>
    <mergeCell ref="I63:I65"/>
    <mergeCell ref="I59:I60"/>
    <mergeCell ref="J59:K60"/>
    <mergeCell ref="L59:L60"/>
    <mergeCell ref="M59:M60"/>
    <mergeCell ref="N59:N60"/>
    <mergeCell ref="I61:I62"/>
    <mergeCell ref="J61:K62"/>
    <mergeCell ref="L61:L62"/>
    <mergeCell ref="M61:M62"/>
    <mergeCell ref="N61:N62"/>
    <mergeCell ref="I55:I56"/>
    <mergeCell ref="J55:K56"/>
    <mergeCell ref="L55:L56"/>
    <mergeCell ref="M55:M56"/>
    <mergeCell ref="N55:N56"/>
    <mergeCell ref="I57:I58"/>
    <mergeCell ref="J57:K58"/>
    <mergeCell ref="L57:L58"/>
    <mergeCell ref="M57:M58"/>
    <mergeCell ref="N57:N58"/>
    <mergeCell ref="I45:I46"/>
    <mergeCell ref="L45:L46"/>
    <mergeCell ref="M45:M46"/>
    <mergeCell ref="N45:N46"/>
    <mergeCell ref="I53:I54"/>
    <mergeCell ref="J53:K54"/>
    <mergeCell ref="L53:L54"/>
    <mergeCell ref="M53:M54"/>
    <mergeCell ref="N53:N54"/>
    <mergeCell ref="I47:I48"/>
    <mergeCell ref="J47:K48"/>
    <mergeCell ref="L47:L48"/>
    <mergeCell ref="M47:M48"/>
    <mergeCell ref="N47:N48"/>
    <mergeCell ref="I49:I50"/>
    <mergeCell ref="L49:L50"/>
    <mergeCell ref="M49:M50"/>
    <mergeCell ref="N49:N50"/>
    <mergeCell ref="I51:I52"/>
    <mergeCell ref="L51:L52"/>
    <mergeCell ref="M51:M52"/>
    <mergeCell ref="N51:N52"/>
    <mergeCell ref="J49:K50"/>
    <mergeCell ref="J51:K52"/>
    <mergeCell ref="M39:M40"/>
    <mergeCell ref="L43:L44"/>
    <mergeCell ref="M43:M44"/>
    <mergeCell ref="N43:N44"/>
    <mergeCell ref="J45:K46"/>
    <mergeCell ref="I41:I42"/>
    <mergeCell ref="J41:K42"/>
    <mergeCell ref="L41:L42"/>
    <mergeCell ref="M41:M42"/>
    <mergeCell ref="N41:N42"/>
    <mergeCell ref="J43:K44"/>
    <mergeCell ref="I37:I38"/>
    <mergeCell ref="J37:K38"/>
    <mergeCell ref="L37:L38"/>
    <mergeCell ref="I39:I40"/>
    <mergeCell ref="J39:K40"/>
    <mergeCell ref="L39:L40"/>
    <mergeCell ref="I43:I44"/>
    <mergeCell ref="N39:N40"/>
    <mergeCell ref="I33:I34"/>
    <mergeCell ref="J33:K34"/>
    <mergeCell ref="L33:L34"/>
    <mergeCell ref="M33:M34"/>
    <mergeCell ref="N33:N34"/>
    <mergeCell ref="I35:I36"/>
    <mergeCell ref="J35:K36"/>
    <mergeCell ref="L35:L36"/>
    <mergeCell ref="M37:M38"/>
    <mergeCell ref="N37:N38"/>
    <mergeCell ref="I10:I12"/>
    <mergeCell ref="J10:K12"/>
    <mergeCell ref="L10:L12"/>
    <mergeCell ref="M10:M12"/>
    <mergeCell ref="N10:N12"/>
    <mergeCell ref="I31:I32"/>
    <mergeCell ref="J31:K32"/>
    <mergeCell ref="L31:L32"/>
    <mergeCell ref="M31:M32"/>
    <mergeCell ref="N31:N32"/>
    <mergeCell ref="I13:I14"/>
    <mergeCell ref="J13:K14"/>
    <mergeCell ref="L13:L14"/>
    <mergeCell ref="M13:M14"/>
    <mergeCell ref="N13:N14"/>
    <mergeCell ref="I15:I16"/>
    <mergeCell ref="J15:K16"/>
    <mergeCell ref="L15:L16"/>
    <mergeCell ref="M15:M16"/>
    <mergeCell ref="I25:I26"/>
    <mergeCell ref="J25:K26"/>
    <mergeCell ref="L25:L26"/>
    <mergeCell ref="M25:M26"/>
    <mergeCell ref="N15:N16"/>
    <mergeCell ref="I21:I22"/>
    <mergeCell ref="J21:K22"/>
    <mergeCell ref="L21:L22"/>
    <mergeCell ref="M21:M22"/>
    <mergeCell ref="N21:N22"/>
    <mergeCell ref="I17:I18"/>
    <mergeCell ref="I19:I20"/>
    <mergeCell ref="N25:N26"/>
    <mergeCell ref="I27:I28"/>
    <mergeCell ref="J27:K28"/>
    <mergeCell ref="P25:P26"/>
    <mergeCell ref="M27:M28"/>
    <mergeCell ref="N27:N28"/>
    <mergeCell ref="I23:I24"/>
    <mergeCell ref="J23:K24"/>
    <mergeCell ref="L17:L18"/>
    <mergeCell ref="J17:K18"/>
    <mergeCell ref="N29:N30"/>
    <mergeCell ref="L23:L24"/>
    <mergeCell ref="M23:M24"/>
    <mergeCell ref="N23:N24"/>
    <mergeCell ref="J19:K20"/>
    <mergeCell ref="L19:L20"/>
    <mergeCell ref="M19:M20"/>
    <mergeCell ref="N19:N20"/>
    <mergeCell ref="I125:I126"/>
    <mergeCell ref="J125:K126"/>
    <mergeCell ref="L125:L126"/>
    <mergeCell ref="M125:M126"/>
    <mergeCell ref="N125:N126"/>
    <mergeCell ref="I121:I122"/>
    <mergeCell ref="J121:K122"/>
    <mergeCell ref="L121:L122"/>
    <mergeCell ref="M121:M122"/>
    <mergeCell ref="N121:N122"/>
    <mergeCell ref="I123:I124"/>
    <mergeCell ref="J123:K124"/>
    <mergeCell ref="L123:L124"/>
    <mergeCell ref="M123:M124"/>
    <mergeCell ref="N123:N124"/>
    <mergeCell ref="I117:I118"/>
    <mergeCell ref="J117:K118"/>
    <mergeCell ref="L117:L118"/>
    <mergeCell ref="M117:M118"/>
    <mergeCell ref="N117:N118"/>
    <mergeCell ref="I119:I120"/>
    <mergeCell ref="J119:K120"/>
    <mergeCell ref="L119:L120"/>
    <mergeCell ref="M119:M120"/>
    <mergeCell ref="N119:N120"/>
    <mergeCell ref="I113:I114"/>
    <mergeCell ref="J113:K114"/>
    <mergeCell ref="L113:L114"/>
    <mergeCell ref="M113:M114"/>
    <mergeCell ref="N113:N114"/>
    <mergeCell ref="I115:I116"/>
    <mergeCell ref="J115:K116"/>
    <mergeCell ref="L115:L116"/>
    <mergeCell ref="M115:M116"/>
    <mergeCell ref="N115:N116"/>
    <mergeCell ref="I109:I110"/>
    <mergeCell ref="J109:K110"/>
    <mergeCell ref="L109:L110"/>
    <mergeCell ref="M109:M110"/>
    <mergeCell ref="N109:N110"/>
    <mergeCell ref="I111:I112"/>
    <mergeCell ref="J111:K112"/>
    <mergeCell ref="L111:L112"/>
    <mergeCell ref="M111:M112"/>
    <mergeCell ref="N111:N112"/>
    <mergeCell ref="N105:N106"/>
    <mergeCell ref="I107:I108"/>
    <mergeCell ref="J107:K108"/>
    <mergeCell ref="L107:L108"/>
    <mergeCell ref="M107:M108"/>
    <mergeCell ref="N107:N108"/>
    <mergeCell ref="I95:I96"/>
    <mergeCell ref="J95:K96"/>
    <mergeCell ref="I105:I106"/>
    <mergeCell ref="J105:K106"/>
    <mergeCell ref="L105:L106"/>
    <mergeCell ref="M105:M106"/>
    <mergeCell ref="I103:I104"/>
    <mergeCell ref="J103:J104"/>
    <mergeCell ref="K103:K104"/>
    <mergeCell ref="L103:L104"/>
    <mergeCell ref="M103:M104"/>
    <mergeCell ref="N103:N104"/>
    <mergeCell ref="I101:I102"/>
    <mergeCell ref="J101:J102"/>
    <mergeCell ref="K101:K102"/>
    <mergeCell ref="L101:L102"/>
    <mergeCell ref="M101:M102"/>
    <mergeCell ref="N101:N102"/>
    <mergeCell ref="N95:N96"/>
    <mergeCell ref="L97:L98"/>
    <mergeCell ref="M97:M98"/>
    <mergeCell ref="N97:N98"/>
    <mergeCell ref="I99:I100"/>
    <mergeCell ref="J99:J100"/>
    <mergeCell ref="K99:K100"/>
    <mergeCell ref="L99:L100"/>
    <mergeCell ref="M99:M100"/>
    <mergeCell ref="N99:N100"/>
    <mergeCell ref="I97:I98"/>
    <mergeCell ref="J97:J98"/>
    <mergeCell ref="I93:I94"/>
    <mergeCell ref="J93:K94"/>
    <mergeCell ref="L93:L94"/>
    <mergeCell ref="M93:M94"/>
    <mergeCell ref="K97:K98"/>
    <mergeCell ref="L95:L96"/>
    <mergeCell ref="M95:M96"/>
    <mergeCell ref="N93:N94"/>
    <mergeCell ref="I89:I90"/>
    <mergeCell ref="J89:K90"/>
    <mergeCell ref="L89:L90"/>
    <mergeCell ref="M89:M90"/>
    <mergeCell ref="N89:N90"/>
    <mergeCell ref="I91:I92"/>
    <mergeCell ref="J91:K92"/>
    <mergeCell ref="L91:L92"/>
    <mergeCell ref="M91:M92"/>
    <mergeCell ref="N91:N92"/>
    <mergeCell ref="I85:I86"/>
    <mergeCell ref="J85:K86"/>
    <mergeCell ref="L85:L86"/>
    <mergeCell ref="M85:M86"/>
    <mergeCell ref="N85:N86"/>
    <mergeCell ref="I87:I88"/>
    <mergeCell ref="J87:K88"/>
    <mergeCell ref="L87:L88"/>
    <mergeCell ref="M87:M88"/>
    <mergeCell ref="N87:N88"/>
    <mergeCell ref="I81:I82"/>
    <mergeCell ref="J81:K82"/>
    <mergeCell ref="L81:L82"/>
    <mergeCell ref="M81:M82"/>
    <mergeCell ref="N81:N82"/>
    <mergeCell ref="I83:I84"/>
    <mergeCell ref="J83:K84"/>
    <mergeCell ref="L83:L84"/>
    <mergeCell ref="M83:M84"/>
    <mergeCell ref="N83:N84"/>
    <mergeCell ref="I77:I78"/>
    <mergeCell ref="J77:K78"/>
    <mergeCell ref="L77:L78"/>
    <mergeCell ref="M77:M78"/>
    <mergeCell ref="N77:N78"/>
    <mergeCell ref="I79:I80"/>
    <mergeCell ref="J79:K80"/>
    <mergeCell ref="L79:L80"/>
    <mergeCell ref="M79:M80"/>
    <mergeCell ref="N79:N80"/>
    <mergeCell ref="J75:K76"/>
    <mergeCell ref="I75:I76"/>
    <mergeCell ref="L75:L76"/>
    <mergeCell ref="M75:M76"/>
    <mergeCell ref="N75:N76"/>
    <mergeCell ref="B73:E74"/>
    <mergeCell ref="F73:F74"/>
    <mergeCell ref="G73:H73"/>
    <mergeCell ref="M73:N73"/>
    <mergeCell ref="B69:H69"/>
    <mergeCell ref="I69:N69"/>
    <mergeCell ref="I72:N72"/>
    <mergeCell ref="C72:H72"/>
    <mergeCell ref="L73:L74"/>
    <mergeCell ref="I73:K74"/>
    <mergeCell ref="M8:N8"/>
    <mergeCell ref="I29:I30"/>
    <mergeCell ref="J29:K30"/>
    <mergeCell ref="B4:H4"/>
    <mergeCell ref="I4:N4"/>
    <mergeCell ref="B8:E9"/>
    <mergeCell ref="L29:L30"/>
    <mergeCell ref="M29:M30"/>
    <mergeCell ref="N17:N18"/>
    <mergeCell ref="M17:M18"/>
    <mergeCell ref="O25:O28"/>
    <mergeCell ref="M35:M36"/>
    <mergeCell ref="N35:N36"/>
    <mergeCell ref="I70:N70"/>
    <mergeCell ref="B70:G70"/>
    <mergeCell ref="I5:N5"/>
    <mergeCell ref="F8:F9"/>
    <mergeCell ref="G8:H8"/>
    <mergeCell ref="I8:K9"/>
    <mergeCell ref="L8:L9"/>
  </mergeCells>
  <printOptions horizontalCentered="1" verticalCentered="1"/>
  <pageMargins left="0.21" right="0.2" top="0.196850393700787" bottom="0.196850393700787" header="0.18" footer="0"/>
  <pageSetup horizontalDpi="300" verticalDpi="300" orientation="portrait" paperSize="9" scale="79" r:id="rId3"/>
  <headerFooter alignWithMargins="0">
    <oddFooter>&amp;R&amp;P/&amp;N</oddFooter>
  </headerFooter>
  <rowBreaks count="1" manualBreakCount="1">
    <brk id="66" min="1" max="21" man="1"/>
  </rowBreaks>
  <colBreaks count="1" manualBreakCount="1">
    <brk id="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L46"/>
  <sheetViews>
    <sheetView zoomScalePageLayoutView="0" workbookViewId="0" topLeftCell="A39">
      <selection activeCell="H46" sqref="H46"/>
    </sheetView>
  </sheetViews>
  <sheetFormatPr defaultColWidth="9.140625" defaultRowHeight="12.75"/>
  <cols>
    <col min="1" max="1" width="1.8515625" style="90" customWidth="1"/>
    <col min="2" max="2" width="4.7109375" style="90" customWidth="1"/>
    <col min="3" max="3" width="58.421875" style="90" customWidth="1"/>
    <col min="4" max="5" width="12.8515625" style="90" customWidth="1"/>
    <col min="6" max="6" width="9.140625" style="90" customWidth="1"/>
    <col min="7" max="7" width="14.28125" style="91" bestFit="1" customWidth="1"/>
    <col min="8" max="8" width="14.00390625" style="91" customWidth="1"/>
    <col min="9" max="9" width="10.7109375" style="91" bestFit="1" customWidth="1"/>
    <col min="10" max="10" width="9.140625" style="91" customWidth="1"/>
    <col min="11" max="11" width="10.7109375" style="91" bestFit="1" customWidth="1"/>
    <col min="12" max="16384" width="9.140625" style="90" customWidth="1"/>
  </cols>
  <sheetData>
    <row r="1" ht="15">
      <c r="B1" s="118" t="s">
        <v>277</v>
      </c>
    </row>
    <row r="2" spans="2:3" ht="15">
      <c r="B2" s="118" t="s">
        <v>278</v>
      </c>
      <c r="C2" s="27"/>
    </row>
    <row r="3" spans="2:3" ht="7.5" customHeight="1">
      <c r="B3" s="118"/>
      <c r="C3" s="27"/>
    </row>
    <row r="4" spans="3:5" ht="20.25">
      <c r="C4" s="92" t="s">
        <v>236</v>
      </c>
      <c r="D4" s="92" t="s">
        <v>272</v>
      </c>
      <c r="E4" s="93"/>
    </row>
    <row r="6" spans="2:11" s="94" customFormat="1" ht="18.75" customHeight="1">
      <c r="B6" s="225" t="s">
        <v>107</v>
      </c>
      <c r="C6" s="227" t="s">
        <v>255</v>
      </c>
      <c r="D6" s="171" t="s">
        <v>154</v>
      </c>
      <c r="E6" s="171"/>
      <c r="G6" s="91"/>
      <c r="H6" s="91"/>
      <c r="I6" s="91"/>
      <c r="J6" s="91"/>
      <c r="K6" s="91"/>
    </row>
    <row r="7" spans="2:11" s="94" customFormat="1" ht="18.75" customHeight="1">
      <c r="B7" s="226"/>
      <c r="C7" s="228"/>
      <c r="D7" s="38" t="s">
        <v>178</v>
      </c>
      <c r="E7" s="38" t="s">
        <v>177</v>
      </c>
      <c r="G7" s="91"/>
      <c r="H7" s="91"/>
      <c r="I7" s="91"/>
      <c r="J7" s="91"/>
      <c r="K7" s="95"/>
    </row>
    <row r="8" spans="2:11" s="99" customFormat="1" ht="24" customHeight="1">
      <c r="B8" s="96" t="s">
        <v>0</v>
      </c>
      <c r="C8" s="97" t="s">
        <v>108</v>
      </c>
      <c r="D8" s="98"/>
      <c r="E8" s="98"/>
      <c r="G8" s="91"/>
      <c r="H8" s="91"/>
      <c r="I8" s="91"/>
      <c r="J8" s="91"/>
      <c r="K8" s="72"/>
    </row>
    <row r="9" spans="2:11" s="94" customFormat="1" ht="24" customHeight="1">
      <c r="B9" s="100">
        <v>1</v>
      </c>
      <c r="C9" s="101" t="s">
        <v>237</v>
      </c>
      <c r="D9" s="102">
        <v>22512000</v>
      </c>
      <c r="E9" s="102">
        <v>1536760</v>
      </c>
      <c r="G9" s="103"/>
      <c r="H9" s="91"/>
      <c r="I9" s="91"/>
      <c r="J9" s="91"/>
      <c r="K9" s="95"/>
    </row>
    <row r="10" spans="2:11" s="94" customFormat="1" ht="24" customHeight="1">
      <c r="B10" s="100">
        <v>2</v>
      </c>
      <c r="C10" s="101" t="s">
        <v>244</v>
      </c>
      <c r="D10" s="102">
        <v>0</v>
      </c>
      <c r="E10" s="102"/>
      <c r="G10" s="103"/>
      <c r="H10" s="91"/>
      <c r="I10" s="91"/>
      <c r="J10" s="91"/>
      <c r="K10" s="91"/>
    </row>
    <row r="11" spans="2:11" s="94" customFormat="1" ht="24" customHeight="1">
      <c r="B11" s="100">
        <v>3</v>
      </c>
      <c r="C11" s="101" t="s">
        <v>259</v>
      </c>
      <c r="D11" s="102">
        <v>0</v>
      </c>
      <c r="E11" s="102">
        <v>0</v>
      </c>
      <c r="G11" s="103"/>
      <c r="H11" s="91"/>
      <c r="I11" s="91"/>
      <c r="J11" s="91"/>
      <c r="K11" s="91"/>
    </row>
    <row r="12" spans="2:11" s="94" customFormat="1" ht="24" customHeight="1">
      <c r="B12" s="100">
        <v>4</v>
      </c>
      <c r="C12" s="104" t="s">
        <v>243</v>
      </c>
      <c r="D12" s="102">
        <v>0</v>
      </c>
      <c r="E12" s="102">
        <v>0</v>
      </c>
      <c r="G12" s="103"/>
      <c r="H12" s="91"/>
      <c r="I12" s="91"/>
      <c r="J12" s="91"/>
      <c r="K12" s="91"/>
    </row>
    <row r="13" spans="2:11" s="94" customFormat="1" ht="24" customHeight="1">
      <c r="B13" s="100">
        <v>5</v>
      </c>
      <c r="C13" s="101" t="s">
        <v>238</v>
      </c>
      <c r="D13" s="105">
        <v>-21568799</v>
      </c>
      <c r="E13" s="105">
        <v>-1317939</v>
      </c>
      <c r="G13" s="106"/>
      <c r="H13" s="91"/>
      <c r="I13" s="91"/>
      <c r="J13" s="91"/>
      <c r="K13" s="91"/>
    </row>
    <row r="14" spans="2:11" s="94" customFormat="1" ht="24" customHeight="1">
      <c r="B14" s="100">
        <v>6</v>
      </c>
      <c r="C14" s="101" t="s">
        <v>245</v>
      </c>
      <c r="D14" s="105">
        <v>-2071</v>
      </c>
      <c r="E14" s="105">
        <v>0</v>
      </c>
      <c r="G14" s="107"/>
      <c r="H14" s="91"/>
      <c r="I14" s="91"/>
      <c r="J14" s="91"/>
      <c r="K14" s="91"/>
    </row>
    <row r="15" spans="2:11" s="94" customFormat="1" ht="24" customHeight="1">
      <c r="B15" s="100">
        <v>7</v>
      </c>
      <c r="C15" s="104" t="s">
        <v>240</v>
      </c>
      <c r="D15" s="105">
        <v>-24206</v>
      </c>
      <c r="E15" s="105">
        <v>0</v>
      </c>
      <c r="G15" s="108"/>
      <c r="H15" s="91"/>
      <c r="I15" s="91"/>
      <c r="J15" s="91"/>
      <c r="K15" s="91"/>
    </row>
    <row r="16" spans="2:11" s="94" customFormat="1" ht="24" customHeight="1">
      <c r="B16" s="100">
        <v>8</v>
      </c>
      <c r="C16" s="101" t="s">
        <v>241</v>
      </c>
      <c r="D16" s="105">
        <v>-25000</v>
      </c>
      <c r="E16" s="105">
        <v>0</v>
      </c>
      <c r="G16" s="107"/>
      <c r="H16" s="91"/>
      <c r="I16" s="91"/>
      <c r="J16" s="91"/>
      <c r="K16" s="91"/>
    </row>
    <row r="17" spans="2:11" s="94" customFormat="1" ht="24" customHeight="1">
      <c r="B17" s="100">
        <v>9</v>
      </c>
      <c r="C17" s="101" t="s">
        <v>242</v>
      </c>
      <c r="D17" s="109">
        <v>-99903</v>
      </c>
      <c r="E17" s="109">
        <v>0</v>
      </c>
      <c r="G17" s="110"/>
      <c r="H17" s="91"/>
      <c r="I17" s="91"/>
      <c r="J17" s="91"/>
      <c r="K17" s="91"/>
    </row>
    <row r="18" spans="2:11" s="94" customFormat="1" ht="24" customHeight="1">
      <c r="B18" s="100">
        <v>10</v>
      </c>
      <c r="C18" s="111" t="s">
        <v>239</v>
      </c>
      <c r="D18" s="112">
        <v>792021</v>
      </c>
      <c r="E18" s="112">
        <v>218821</v>
      </c>
      <c r="G18" s="107"/>
      <c r="H18" s="91"/>
      <c r="I18" s="91"/>
      <c r="J18" s="91"/>
      <c r="K18" s="91"/>
    </row>
    <row r="19" spans="2:11" s="94" customFormat="1" ht="24" customHeight="1">
      <c r="B19" s="97" t="s">
        <v>1</v>
      </c>
      <c r="C19" s="97" t="s">
        <v>109</v>
      </c>
      <c r="D19" s="105">
        <v>3</v>
      </c>
      <c r="E19" s="98">
        <v>0</v>
      </c>
      <c r="G19" s="107"/>
      <c r="H19" s="113"/>
      <c r="I19" s="91"/>
      <c r="J19" s="91"/>
      <c r="K19" s="91"/>
    </row>
    <row r="20" spans="2:11" s="94" customFormat="1" ht="24" customHeight="1">
      <c r="B20" s="100">
        <v>1</v>
      </c>
      <c r="C20" s="104" t="s">
        <v>163</v>
      </c>
      <c r="D20" s="105"/>
      <c r="E20" s="105"/>
      <c r="G20" s="107"/>
      <c r="H20" s="91"/>
      <c r="I20" s="91"/>
      <c r="J20" s="91"/>
      <c r="K20" s="91"/>
    </row>
    <row r="21" spans="2:11" s="94" customFormat="1" ht="24" customHeight="1">
      <c r="B21" s="100">
        <v>2</v>
      </c>
      <c r="C21" s="104" t="s">
        <v>164</v>
      </c>
      <c r="D21" s="22">
        <v>0</v>
      </c>
      <c r="E21" s="22">
        <v>0</v>
      </c>
      <c r="G21" s="107"/>
      <c r="H21" s="91"/>
      <c r="I21" s="91"/>
      <c r="J21" s="91"/>
      <c r="K21" s="91"/>
    </row>
    <row r="22" spans="2:11" s="94" customFormat="1" ht="24" customHeight="1">
      <c r="B22" s="100">
        <v>3</v>
      </c>
      <c r="C22" s="104" t="s">
        <v>165</v>
      </c>
      <c r="D22" s="105"/>
      <c r="E22" s="105"/>
      <c r="G22" s="107"/>
      <c r="H22" s="91"/>
      <c r="I22" s="91"/>
      <c r="J22" s="91"/>
      <c r="K22" s="91"/>
    </row>
    <row r="23" spans="2:11" s="94" customFormat="1" ht="24" customHeight="1">
      <c r="B23" s="100">
        <v>4</v>
      </c>
      <c r="C23" s="104" t="s">
        <v>166</v>
      </c>
      <c r="D23" s="109">
        <v>3</v>
      </c>
      <c r="E23" s="109">
        <v>0</v>
      </c>
      <c r="G23" s="110"/>
      <c r="H23" s="91"/>
      <c r="I23" s="91"/>
      <c r="J23" s="91"/>
      <c r="K23" s="91"/>
    </row>
    <row r="24" spans="2:11" s="94" customFormat="1" ht="24" customHeight="1">
      <c r="B24" s="100">
        <v>5</v>
      </c>
      <c r="C24" s="104" t="s">
        <v>254</v>
      </c>
      <c r="D24" s="105"/>
      <c r="E24" s="105"/>
      <c r="G24" s="107"/>
      <c r="H24" s="91"/>
      <c r="I24" s="91"/>
      <c r="J24" s="91"/>
      <c r="K24" s="91"/>
    </row>
    <row r="25" spans="2:11" s="94" customFormat="1" ht="24" customHeight="1">
      <c r="B25" s="100">
        <v>6</v>
      </c>
      <c r="C25" s="111" t="s">
        <v>167</v>
      </c>
      <c r="D25" s="112">
        <v>0</v>
      </c>
      <c r="E25" s="112">
        <v>0</v>
      </c>
      <c r="G25" s="114"/>
      <c r="H25" s="91"/>
      <c r="I25" s="91"/>
      <c r="J25" s="91"/>
      <c r="K25" s="91"/>
    </row>
    <row r="26" spans="2:11" s="94" customFormat="1" ht="24" customHeight="1">
      <c r="B26" s="97" t="s">
        <v>257</v>
      </c>
      <c r="C26" s="97" t="s">
        <v>110</v>
      </c>
      <c r="D26" s="105"/>
      <c r="E26" s="105"/>
      <c r="G26" s="107"/>
      <c r="H26" s="91"/>
      <c r="I26" s="91"/>
      <c r="J26" s="91"/>
      <c r="K26" s="91"/>
    </row>
    <row r="27" spans="2:11" s="94" customFormat="1" ht="24" customHeight="1">
      <c r="B27" s="100">
        <v>1</v>
      </c>
      <c r="C27" s="104" t="s">
        <v>168</v>
      </c>
      <c r="D27" s="105"/>
      <c r="E27" s="105"/>
      <c r="G27" s="107"/>
      <c r="H27" s="91"/>
      <c r="I27" s="91"/>
      <c r="J27" s="91"/>
      <c r="K27" s="91"/>
    </row>
    <row r="28" spans="2:11" s="94" customFormat="1" ht="24" customHeight="1">
      <c r="B28" s="100">
        <v>2</v>
      </c>
      <c r="C28" s="104" t="s">
        <v>169</v>
      </c>
      <c r="D28" s="105"/>
      <c r="E28" s="105"/>
      <c r="G28" s="107"/>
      <c r="H28" s="91"/>
      <c r="I28" s="91"/>
      <c r="J28" s="91"/>
      <c r="K28" s="91"/>
    </row>
    <row r="29" spans="2:11" s="94" customFormat="1" ht="24" customHeight="1">
      <c r="B29" s="100">
        <v>3</v>
      </c>
      <c r="C29" s="104" t="s">
        <v>170</v>
      </c>
      <c r="D29" s="105"/>
      <c r="E29" s="105"/>
      <c r="G29" s="107"/>
      <c r="H29" s="91"/>
      <c r="I29" s="91"/>
      <c r="J29" s="91"/>
      <c r="K29" s="91"/>
    </row>
    <row r="30" spans="2:11" s="94" customFormat="1" ht="24" customHeight="1">
      <c r="B30" s="100">
        <v>4</v>
      </c>
      <c r="C30" s="104" t="s">
        <v>171</v>
      </c>
      <c r="D30" s="105">
        <v>0</v>
      </c>
      <c r="E30" s="105">
        <v>0</v>
      </c>
      <c r="G30" s="107"/>
      <c r="H30" s="91"/>
      <c r="I30" s="91"/>
      <c r="J30" s="91"/>
      <c r="K30" s="91"/>
    </row>
    <row r="31" spans="2:11" s="94" customFormat="1" ht="24" customHeight="1">
      <c r="B31" s="100">
        <v>5</v>
      </c>
      <c r="C31" s="111" t="s">
        <v>172</v>
      </c>
      <c r="D31" s="112">
        <v>0</v>
      </c>
      <c r="E31" s="112">
        <v>0</v>
      </c>
      <c r="G31" s="114"/>
      <c r="H31" s="91"/>
      <c r="I31" s="91"/>
      <c r="J31" s="91"/>
      <c r="K31" s="91"/>
    </row>
    <row r="32" spans="2:11" s="94" customFormat="1" ht="24" customHeight="1">
      <c r="B32" s="100"/>
      <c r="C32" s="97" t="s">
        <v>111</v>
      </c>
      <c r="D32" s="98">
        <v>792024</v>
      </c>
      <c r="E32" s="98">
        <v>218821</v>
      </c>
      <c r="G32" s="107"/>
      <c r="H32" s="91"/>
      <c r="I32" s="91"/>
      <c r="J32" s="91"/>
      <c r="K32" s="91"/>
    </row>
    <row r="33" spans="2:12" s="94" customFormat="1" ht="24" customHeight="1">
      <c r="B33" s="100"/>
      <c r="C33" s="97" t="s">
        <v>112</v>
      </c>
      <c r="D33" s="98">
        <v>218821</v>
      </c>
      <c r="E33" s="98">
        <v>0</v>
      </c>
      <c r="G33" s="107"/>
      <c r="H33" s="91"/>
      <c r="I33" s="95"/>
      <c r="J33" s="95"/>
      <c r="K33" s="95"/>
      <c r="L33" s="243"/>
    </row>
    <row r="34" spans="2:12" s="94" customFormat="1" ht="24" customHeight="1">
      <c r="B34" s="100"/>
      <c r="C34" s="97" t="s">
        <v>113</v>
      </c>
      <c r="D34" s="98">
        <v>1010845</v>
      </c>
      <c r="E34" s="98">
        <v>218821</v>
      </c>
      <c r="G34" s="107"/>
      <c r="H34" s="91"/>
      <c r="I34" s="242"/>
      <c r="J34" s="242"/>
      <c r="K34" s="242"/>
      <c r="L34" s="242"/>
    </row>
    <row r="35" spans="2:5" ht="15.75" customHeight="1">
      <c r="B35" s="229" t="s">
        <v>260</v>
      </c>
      <c r="C35" s="229"/>
      <c r="D35" s="229"/>
      <c r="E35" s="229"/>
    </row>
    <row r="36" spans="2:5" ht="15.75" customHeight="1">
      <c r="B36" s="115"/>
      <c r="C36" s="115"/>
      <c r="D36" s="90" t="s">
        <v>256</v>
      </c>
      <c r="E36" s="115"/>
    </row>
    <row r="37" spans="2:5" ht="15.75" customHeight="1">
      <c r="B37" s="115"/>
      <c r="C37" s="115"/>
      <c r="D37" s="90" t="s">
        <v>288</v>
      </c>
      <c r="E37" s="115"/>
    </row>
    <row r="38" ht="15.75" customHeight="1">
      <c r="H38" s="90"/>
    </row>
    <row r="39" ht="12.75">
      <c r="H39" s="90"/>
    </row>
    <row r="41" ht="12.75">
      <c r="G41" s="116"/>
    </row>
    <row r="44" ht="12.75">
      <c r="H44" s="90"/>
    </row>
    <row r="45" ht="12.75">
      <c r="H45" s="90"/>
    </row>
    <row r="46" ht="12.75">
      <c r="H46" s="117"/>
    </row>
  </sheetData>
  <sheetProtection/>
  <mergeCells count="5">
    <mergeCell ref="B6:B7"/>
    <mergeCell ref="C6:C7"/>
    <mergeCell ref="D6:E6"/>
    <mergeCell ref="B35:E35"/>
    <mergeCell ref="I34:L34"/>
  </mergeCells>
  <printOptions horizontalCentered="1" verticalCentered="1"/>
  <pageMargins left="0.25" right="0.25" top="0.32" bottom="0.32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L25" sqref="L25:M30"/>
    </sheetView>
  </sheetViews>
  <sheetFormatPr defaultColWidth="9.140625" defaultRowHeight="12.75"/>
  <cols>
    <col min="1" max="1" width="4.00390625" style="259" customWidth="1"/>
    <col min="2" max="2" width="25.140625" style="90" customWidth="1"/>
    <col min="3" max="3" width="9.421875" style="90" customWidth="1"/>
    <col min="4" max="4" width="5.57421875" style="90" customWidth="1"/>
    <col min="5" max="5" width="5.421875" style="90" customWidth="1"/>
    <col min="6" max="6" width="10.00390625" style="90" customWidth="1"/>
    <col min="7" max="7" width="11.57421875" style="90" customWidth="1"/>
    <col min="8" max="8" width="9.140625" style="90" customWidth="1"/>
    <col min="9" max="9" width="7.28125" style="90" customWidth="1"/>
    <col min="10" max="10" width="12.28125" style="90" customWidth="1"/>
    <col min="11" max="11" width="12.140625" style="90" customWidth="1"/>
    <col min="12" max="12" width="9.140625" style="90" customWidth="1"/>
    <col min="13" max="13" width="12.00390625" style="90" customWidth="1"/>
    <col min="14" max="16384" width="9.140625" style="90" customWidth="1"/>
  </cols>
  <sheetData>
    <row r="1" spans="1:2" ht="15">
      <c r="A1" s="239" t="s">
        <v>277</v>
      </c>
      <c r="B1" s="27"/>
    </row>
    <row r="2" spans="1:2" ht="15">
      <c r="A2" s="239" t="s">
        <v>278</v>
      </c>
      <c r="B2" s="27"/>
    </row>
    <row r="4" spans="1:10" ht="12.75">
      <c r="A4" s="244"/>
      <c r="B4" s="245" t="s">
        <v>173</v>
      </c>
      <c r="C4" s="246"/>
      <c r="D4" s="245"/>
      <c r="E4" s="245"/>
      <c r="F4" s="246"/>
      <c r="G4" s="246"/>
      <c r="H4" s="246"/>
      <c r="I4" s="246"/>
      <c r="J4" s="246"/>
    </row>
    <row r="5" spans="1:10" ht="12.75">
      <c r="A5" s="244"/>
      <c r="B5" s="245" t="s">
        <v>128</v>
      </c>
      <c r="C5" s="246"/>
      <c r="D5" s="246"/>
      <c r="E5" s="246"/>
      <c r="F5" s="246"/>
      <c r="G5" s="246"/>
      <c r="H5" s="246"/>
      <c r="I5" s="246"/>
      <c r="J5" s="246" t="s">
        <v>252</v>
      </c>
    </row>
    <row r="6" spans="1:10" ht="12.75">
      <c r="A6" s="244"/>
      <c r="B6" s="245"/>
      <c r="C6" s="246"/>
      <c r="D6" s="246"/>
      <c r="E6" s="246"/>
      <c r="F6" s="246"/>
      <c r="G6" s="246"/>
      <c r="H6" s="246"/>
      <c r="I6" s="246"/>
      <c r="J6" s="246"/>
    </row>
    <row r="7" spans="1:10" s="251" customFormat="1" ht="35.25" customHeight="1">
      <c r="A7" s="247" t="s">
        <v>107</v>
      </c>
      <c r="B7" s="248" t="s">
        <v>98</v>
      </c>
      <c r="C7" s="249" t="s">
        <v>114</v>
      </c>
      <c r="D7" s="249" t="s">
        <v>115</v>
      </c>
      <c r="E7" s="249" t="s">
        <v>116</v>
      </c>
      <c r="F7" s="249" t="s">
        <v>117</v>
      </c>
      <c r="G7" s="249" t="s">
        <v>118</v>
      </c>
      <c r="H7" s="249" t="s">
        <v>75</v>
      </c>
      <c r="I7" s="249" t="s">
        <v>228</v>
      </c>
      <c r="J7" s="250" t="s">
        <v>119</v>
      </c>
    </row>
    <row r="8" spans="1:10" s="99" customFormat="1" ht="30.75" customHeight="1">
      <c r="A8" s="247" t="s">
        <v>3</v>
      </c>
      <c r="B8" s="252" t="s">
        <v>287</v>
      </c>
      <c r="C8" s="253">
        <v>0</v>
      </c>
      <c r="D8" s="253"/>
      <c r="E8" s="253"/>
      <c r="F8" s="253">
        <v>0</v>
      </c>
      <c r="G8" s="253">
        <v>0</v>
      </c>
      <c r="H8" s="253">
        <v>0</v>
      </c>
      <c r="I8" s="253">
        <v>0</v>
      </c>
      <c r="J8" s="253">
        <f>SUM(C8:I8)</f>
        <v>0</v>
      </c>
    </row>
    <row r="9" spans="1:10" ht="19.5" customHeight="1">
      <c r="A9" s="247" t="s">
        <v>0</v>
      </c>
      <c r="B9" s="254" t="s">
        <v>120</v>
      </c>
      <c r="C9" s="255"/>
      <c r="D9" s="255"/>
      <c r="E9" s="255"/>
      <c r="F9" s="255"/>
      <c r="G9" s="255"/>
      <c r="H9" s="255"/>
      <c r="I9" s="255"/>
      <c r="J9" s="253">
        <f aca="true" t="shared" si="0" ref="J9:J20">SUM(C9:I9)</f>
        <v>0</v>
      </c>
    </row>
    <row r="10" spans="1:10" ht="19.5" customHeight="1">
      <c r="A10" s="247" t="s">
        <v>1</v>
      </c>
      <c r="B10" s="252" t="s">
        <v>121</v>
      </c>
      <c r="C10" s="253">
        <f>C8-C9</f>
        <v>0</v>
      </c>
      <c r="D10" s="253">
        <f aca="true" t="shared" si="1" ref="D10:I10">D8-D9</f>
        <v>0</v>
      </c>
      <c r="E10" s="253">
        <f t="shared" si="1"/>
        <v>0</v>
      </c>
      <c r="F10" s="253">
        <f t="shared" si="1"/>
        <v>0</v>
      </c>
      <c r="G10" s="253">
        <f t="shared" si="1"/>
        <v>0</v>
      </c>
      <c r="H10" s="253">
        <f t="shared" si="1"/>
        <v>0</v>
      </c>
      <c r="I10" s="253">
        <f t="shared" si="1"/>
        <v>0</v>
      </c>
      <c r="J10" s="253">
        <f t="shared" si="0"/>
        <v>0</v>
      </c>
    </row>
    <row r="11" spans="1:10" ht="17.25" customHeight="1">
      <c r="A11" s="247">
        <v>1</v>
      </c>
      <c r="B11" s="254" t="s">
        <v>122</v>
      </c>
      <c r="C11" s="255"/>
      <c r="D11" s="255"/>
      <c r="E11" s="255"/>
      <c r="F11" s="255"/>
      <c r="G11" s="255">
        <v>37586</v>
      </c>
      <c r="H11" s="255"/>
      <c r="I11" s="255"/>
      <c r="J11" s="253">
        <f t="shared" si="0"/>
        <v>37586</v>
      </c>
    </row>
    <row r="12" spans="1:10" ht="17.25" customHeight="1">
      <c r="A12" s="247">
        <v>2</v>
      </c>
      <c r="B12" s="254" t="s">
        <v>123</v>
      </c>
      <c r="C12" s="255">
        <v>0</v>
      </c>
      <c r="D12" s="255"/>
      <c r="E12" s="255"/>
      <c r="F12" s="255"/>
      <c r="G12" s="255"/>
      <c r="H12" s="255"/>
      <c r="I12" s="255"/>
      <c r="J12" s="253">
        <f t="shared" si="0"/>
        <v>0</v>
      </c>
    </row>
    <row r="13" spans="1:13" ht="17.25" customHeight="1">
      <c r="A13" s="247">
        <v>3</v>
      </c>
      <c r="B13" s="254" t="s">
        <v>231</v>
      </c>
      <c r="C13" s="255">
        <v>0</v>
      </c>
      <c r="D13" s="255"/>
      <c r="E13" s="255"/>
      <c r="F13" s="255">
        <v>0</v>
      </c>
      <c r="G13" s="255"/>
      <c r="H13" s="246"/>
      <c r="I13" s="255"/>
      <c r="J13" s="253"/>
      <c r="M13" s="117"/>
    </row>
    <row r="14" spans="1:13" ht="17.25" customHeight="1">
      <c r="A14" s="247">
        <v>4</v>
      </c>
      <c r="B14" s="254" t="s">
        <v>230</v>
      </c>
      <c r="C14" s="255"/>
      <c r="D14" s="255"/>
      <c r="E14" s="255"/>
      <c r="F14" s="255"/>
      <c r="G14" s="255">
        <v>0</v>
      </c>
      <c r="H14" s="255">
        <v>0</v>
      </c>
      <c r="I14" s="255"/>
      <c r="J14" s="253"/>
      <c r="M14" s="117"/>
    </row>
    <row r="15" spans="1:10" ht="17.25" customHeight="1">
      <c r="A15" s="247">
        <v>5</v>
      </c>
      <c r="B15" s="254" t="s">
        <v>229</v>
      </c>
      <c r="C15" s="255"/>
      <c r="D15" s="255"/>
      <c r="E15" s="255"/>
      <c r="F15" s="255"/>
      <c r="G15" s="255"/>
      <c r="H15" s="255"/>
      <c r="I15" s="255"/>
      <c r="J15" s="253">
        <f t="shared" si="0"/>
        <v>0</v>
      </c>
    </row>
    <row r="16" spans="1:10" ht="17.25" customHeight="1">
      <c r="A16" s="247">
        <v>6</v>
      </c>
      <c r="B16" s="254" t="s">
        <v>124</v>
      </c>
      <c r="C16" s="255">
        <v>0</v>
      </c>
      <c r="D16" s="255"/>
      <c r="E16" s="255"/>
      <c r="F16" s="255"/>
      <c r="G16" s="255"/>
      <c r="H16" s="255"/>
      <c r="I16" s="255"/>
      <c r="J16" s="253">
        <f t="shared" si="0"/>
        <v>0</v>
      </c>
    </row>
    <row r="17" spans="1:10" ht="17.25" customHeight="1">
      <c r="A17" s="247">
        <v>7</v>
      </c>
      <c r="B17" s="254" t="s">
        <v>123</v>
      </c>
      <c r="C17" s="255"/>
      <c r="D17" s="255"/>
      <c r="E17" s="255"/>
      <c r="F17" s="255"/>
      <c r="G17" s="255"/>
      <c r="H17" s="255"/>
      <c r="I17" s="255"/>
      <c r="J17" s="253">
        <f t="shared" si="0"/>
        <v>0</v>
      </c>
    </row>
    <row r="18" spans="1:10" ht="17.25" customHeight="1">
      <c r="A18" s="247">
        <v>8</v>
      </c>
      <c r="B18" s="254" t="s">
        <v>125</v>
      </c>
      <c r="C18" s="255"/>
      <c r="D18" s="255"/>
      <c r="E18" s="255"/>
      <c r="F18" s="255"/>
      <c r="G18" s="255"/>
      <c r="H18" s="255"/>
      <c r="I18" s="255"/>
      <c r="J18" s="253">
        <f t="shared" si="0"/>
        <v>0</v>
      </c>
    </row>
    <row r="19" spans="1:10" ht="17.25" customHeight="1">
      <c r="A19" s="247">
        <v>9</v>
      </c>
      <c r="B19" s="254" t="s">
        <v>126</v>
      </c>
      <c r="C19" s="255"/>
      <c r="D19" s="255"/>
      <c r="E19" s="255"/>
      <c r="F19" s="255"/>
      <c r="G19" s="255"/>
      <c r="H19" s="255"/>
      <c r="I19" s="255"/>
      <c r="J19" s="253">
        <f t="shared" si="0"/>
        <v>0</v>
      </c>
    </row>
    <row r="20" spans="1:10" ht="17.25" customHeight="1">
      <c r="A20" s="247">
        <v>10</v>
      </c>
      <c r="B20" s="254" t="s">
        <v>232</v>
      </c>
      <c r="C20" s="255"/>
      <c r="D20" s="255"/>
      <c r="E20" s="255"/>
      <c r="F20" s="255"/>
      <c r="G20" s="255"/>
      <c r="H20" s="255"/>
      <c r="I20" s="255"/>
      <c r="J20" s="253">
        <f t="shared" si="0"/>
        <v>0</v>
      </c>
    </row>
    <row r="21" spans="1:10" ht="17.25" customHeight="1">
      <c r="A21" s="247">
        <v>11</v>
      </c>
      <c r="B21" s="254" t="s">
        <v>233</v>
      </c>
      <c r="C21" s="255"/>
      <c r="D21" s="255"/>
      <c r="E21" s="255"/>
      <c r="F21" s="255"/>
      <c r="G21" s="255"/>
      <c r="H21" s="255"/>
      <c r="I21" s="253">
        <v>0</v>
      </c>
      <c r="J21" s="253">
        <f>-SUM(C21:I21)</f>
        <v>0</v>
      </c>
    </row>
    <row r="22" spans="1:10" s="99" customFormat="1" ht="36" customHeight="1">
      <c r="A22" s="247" t="s">
        <v>4</v>
      </c>
      <c r="B22" s="252" t="s">
        <v>286</v>
      </c>
      <c r="C22" s="253">
        <v>0</v>
      </c>
      <c r="D22" s="253">
        <f>SUM(D9:D19)-D20</f>
        <v>0</v>
      </c>
      <c r="E22" s="253">
        <f>SUM(E9:E19)-E20</f>
        <v>0</v>
      </c>
      <c r="F22" s="253">
        <f>SUM(F9:F19)-F20</f>
        <v>0</v>
      </c>
      <c r="G22" s="253">
        <v>37856</v>
      </c>
      <c r="H22" s="253">
        <f>H10+G10-F13</f>
        <v>0</v>
      </c>
      <c r="I22" s="253">
        <f>I10-I21</f>
        <v>0</v>
      </c>
      <c r="J22" s="253">
        <f>SUM(C22:I22)</f>
        <v>37856</v>
      </c>
    </row>
    <row r="23" spans="1:10" ht="17.25" customHeight="1">
      <c r="A23" s="247">
        <v>1</v>
      </c>
      <c r="B23" s="254" t="s">
        <v>265</v>
      </c>
      <c r="C23" s="255"/>
      <c r="D23" s="255"/>
      <c r="E23" s="255"/>
      <c r="F23" s="255"/>
      <c r="G23" s="255">
        <v>1480168</v>
      </c>
      <c r="H23" s="255"/>
      <c r="I23" s="255"/>
      <c r="J23" s="253">
        <f>SUM(C23:I23)</f>
        <v>1480168</v>
      </c>
    </row>
    <row r="24" spans="1:10" ht="17.25" customHeight="1">
      <c r="A24" s="247">
        <v>2</v>
      </c>
      <c r="B24" s="254" t="s">
        <v>253</v>
      </c>
      <c r="C24" s="255">
        <v>0</v>
      </c>
      <c r="D24" s="255"/>
      <c r="E24" s="255"/>
      <c r="F24" s="255"/>
      <c r="G24" s="255"/>
      <c r="H24" s="255">
        <f>-H22</f>
        <v>0</v>
      </c>
      <c r="I24" s="255"/>
      <c r="J24" s="253">
        <f>SUM(C24:I24)</f>
        <v>0</v>
      </c>
    </row>
    <row r="25" spans="1:13" ht="17.25" customHeight="1">
      <c r="A25" s="247">
        <v>3</v>
      </c>
      <c r="B25" s="254" t="s">
        <v>231</v>
      </c>
      <c r="C25" s="255">
        <v>0</v>
      </c>
      <c r="D25" s="255"/>
      <c r="E25" s="255"/>
      <c r="F25" s="255">
        <v>0</v>
      </c>
      <c r="G25" s="255">
        <v>0</v>
      </c>
      <c r="H25" s="246"/>
      <c r="I25" s="255"/>
      <c r="J25" s="253">
        <f>SUM(C25:I25)</f>
        <v>0</v>
      </c>
      <c r="M25" s="117"/>
    </row>
    <row r="26" spans="1:13" ht="17.25" customHeight="1">
      <c r="A26" s="247">
        <v>4</v>
      </c>
      <c r="B26" s="254" t="s">
        <v>230</v>
      </c>
      <c r="C26" s="255"/>
      <c r="D26" s="255"/>
      <c r="E26" s="255"/>
      <c r="F26" s="255"/>
      <c r="G26" s="255"/>
      <c r="H26" s="255"/>
      <c r="I26" s="255"/>
      <c r="J26" s="253"/>
      <c r="M26" s="117"/>
    </row>
    <row r="27" spans="1:10" ht="17.25" customHeight="1">
      <c r="A27" s="247">
        <v>5</v>
      </c>
      <c r="B27" s="254" t="s">
        <v>229</v>
      </c>
      <c r="C27" s="255"/>
      <c r="D27" s="255"/>
      <c r="E27" s="255"/>
      <c r="F27" s="255"/>
      <c r="G27" s="255"/>
      <c r="H27" s="255"/>
      <c r="I27" s="255"/>
      <c r="J27" s="253">
        <f aca="true" t="shared" si="2" ref="J27:J32">SUM(C27:I27)</f>
        <v>0</v>
      </c>
    </row>
    <row r="28" spans="1:10" ht="17.25" customHeight="1">
      <c r="A28" s="247">
        <v>6</v>
      </c>
      <c r="B28" s="254" t="s">
        <v>124</v>
      </c>
      <c r="C28" s="255">
        <v>0</v>
      </c>
      <c r="D28" s="255"/>
      <c r="E28" s="255"/>
      <c r="F28" s="255"/>
      <c r="G28" s="255"/>
      <c r="H28" s="255"/>
      <c r="I28" s="255"/>
      <c r="J28" s="253">
        <f t="shared" si="2"/>
        <v>0</v>
      </c>
    </row>
    <row r="29" spans="1:10" ht="17.25" customHeight="1">
      <c r="A29" s="247">
        <v>7</v>
      </c>
      <c r="B29" s="254" t="s">
        <v>123</v>
      </c>
      <c r="C29" s="255"/>
      <c r="D29" s="255"/>
      <c r="E29" s="255"/>
      <c r="F29" s="255"/>
      <c r="G29" s="255">
        <v>0</v>
      </c>
      <c r="H29" s="255"/>
      <c r="I29" s="255"/>
      <c r="J29" s="253">
        <f t="shared" si="2"/>
        <v>0</v>
      </c>
    </row>
    <row r="30" spans="1:10" ht="17.25" customHeight="1">
      <c r="A30" s="247">
        <v>8</v>
      </c>
      <c r="B30" s="254" t="s">
        <v>125</v>
      </c>
      <c r="C30" s="255"/>
      <c r="D30" s="255"/>
      <c r="E30" s="255"/>
      <c r="F30" s="255"/>
      <c r="G30" s="255"/>
      <c r="H30" s="255"/>
      <c r="I30" s="255"/>
      <c r="J30" s="253">
        <f t="shared" si="2"/>
        <v>0</v>
      </c>
    </row>
    <row r="31" spans="1:10" ht="17.25" customHeight="1">
      <c r="A31" s="247">
        <v>9</v>
      </c>
      <c r="B31" s="254" t="s">
        <v>126</v>
      </c>
      <c r="C31" s="255"/>
      <c r="D31" s="255"/>
      <c r="E31" s="255"/>
      <c r="F31" s="255"/>
      <c r="G31" s="255"/>
      <c r="H31" s="255"/>
      <c r="I31" s="255"/>
      <c r="J31" s="253">
        <f t="shared" si="2"/>
        <v>0</v>
      </c>
    </row>
    <row r="32" spans="1:10" ht="17.25" customHeight="1">
      <c r="A32" s="247">
        <v>10</v>
      </c>
      <c r="B32" s="254" t="s">
        <v>232</v>
      </c>
      <c r="C32" s="255"/>
      <c r="D32" s="255"/>
      <c r="E32" s="255"/>
      <c r="F32" s="255"/>
      <c r="G32" s="255"/>
      <c r="H32" s="255"/>
      <c r="I32" s="255"/>
      <c r="J32" s="253">
        <f t="shared" si="2"/>
        <v>0</v>
      </c>
    </row>
    <row r="33" spans="1:10" ht="17.25" customHeight="1">
      <c r="A33" s="247">
        <v>11</v>
      </c>
      <c r="B33" s="254" t="s">
        <v>233</v>
      </c>
      <c r="C33" s="255"/>
      <c r="D33" s="255"/>
      <c r="E33" s="255"/>
      <c r="F33" s="255"/>
      <c r="G33" s="255"/>
      <c r="H33" s="255"/>
      <c r="I33" s="253">
        <v>0</v>
      </c>
      <c r="J33" s="253">
        <f>-SUM(C33:I33)</f>
        <v>0</v>
      </c>
    </row>
    <row r="34" spans="1:10" s="99" customFormat="1" ht="36" customHeight="1">
      <c r="A34" s="247" t="s">
        <v>127</v>
      </c>
      <c r="B34" s="252" t="s">
        <v>276</v>
      </c>
      <c r="C34" s="253">
        <f>SUM(C21:C31)</f>
        <v>0</v>
      </c>
      <c r="D34" s="253">
        <f>SUM(D21:D31)-D32</f>
        <v>0</v>
      </c>
      <c r="E34" s="253">
        <f>SUM(E21:E31)-E32</f>
        <v>0</v>
      </c>
      <c r="F34" s="253">
        <f>SUM(F21:F31)-F32</f>
        <v>0</v>
      </c>
      <c r="G34" s="253">
        <f>SUM(G23:G33)</f>
        <v>1480168</v>
      </c>
      <c r="H34" s="253">
        <f>SUM(H22:H33)</f>
        <v>0</v>
      </c>
      <c r="I34" s="253">
        <f>I22-I33</f>
        <v>0</v>
      </c>
      <c r="J34" s="253">
        <f>SUM(C34:I34)</f>
        <v>1480168</v>
      </c>
    </row>
    <row r="35" spans="1:10" s="99" customFormat="1" ht="36" customHeight="1">
      <c r="A35" s="256"/>
      <c r="B35" s="257"/>
      <c r="C35" s="258"/>
      <c r="D35" s="258"/>
      <c r="E35" s="258"/>
      <c r="F35" s="258"/>
      <c r="G35" s="258"/>
      <c r="H35" s="258"/>
      <c r="I35" s="258"/>
      <c r="J35" s="258"/>
    </row>
    <row r="36" spans="1:10" s="99" customFormat="1" ht="19.5" customHeight="1">
      <c r="A36" s="256"/>
      <c r="B36" s="257"/>
      <c r="C36" s="258"/>
      <c r="D36" s="258"/>
      <c r="E36" s="258"/>
      <c r="F36" s="258"/>
      <c r="G36" s="90" t="s">
        <v>256</v>
      </c>
      <c r="H36" s="258"/>
      <c r="I36" s="258"/>
      <c r="J36" s="258"/>
    </row>
    <row r="37" spans="1:10" s="99" customFormat="1" ht="19.5" customHeight="1">
      <c r="A37" s="256"/>
      <c r="B37" s="257"/>
      <c r="C37" s="258"/>
      <c r="D37" s="258"/>
      <c r="E37" s="258"/>
      <c r="F37" s="258"/>
      <c r="G37" s="90" t="s">
        <v>288</v>
      </c>
      <c r="H37" s="258"/>
      <c r="I37" s="258"/>
      <c r="J37" s="258"/>
    </row>
    <row r="38" spans="1:10" s="99" customFormat="1" ht="36" customHeight="1">
      <c r="A38" s="256"/>
      <c r="B38" s="257"/>
      <c r="C38" s="258"/>
      <c r="D38" s="258"/>
      <c r="E38" s="258"/>
      <c r="F38" s="258"/>
      <c r="G38" s="258"/>
      <c r="H38" s="258"/>
      <c r="I38" s="258"/>
      <c r="J38" s="258"/>
    </row>
  </sheetData>
  <sheetProtection/>
  <printOptions horizontalCentered="1"/>
  <pageMargins left="0.16" right="0.17" top="0.4" bottom="0.33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4"/>
  <sheetViews>
    <sheetView zoomScalePageLayoutView="0" workbookViewId="0" topLeftCell="A7">
      <selection activeCell="L26" sqref="L26"/>
    </sheetView>
  </sheetViews>
  <sheetFormatPr defaultColWidth="9.140625" defaultRowHeight="12.75"/>
  <cols>
    <col min="1" max="1" width="5.140625" style="126" customWidth="1"/>
    <col min="2" max="2" width="21.140625" style="126" customWidth="1"/>
    <col min="3" max="3" width="9.421875" style="126" customWidth="1"/>
    <col min="4" max="4" width="11.57421875" style="126" customWidth="1"/>
    <col min="5" max="5" width="11.00390625" style="126" customWidth="1"/>
    <col min="6" max="6" width="12.00390625" style="126" customWidth="1"/>
    <col min="7" max="7" width="13.421875" style="126" customWidth="1"/>
    <col min="8" max="8" width="9.140625" style="126" customWidth="1"/>
    <col min="9" max="10" width="10.140625" style="126" bestFit="1" customWidth="1"/>
    <col min="11" max="12" width="9.140625" style="126" customWidth="1"/>
    <col min="13" max="13" width="12.28125" style="126" customWidth="1"/>
    <col min="14" max="16384" width="9.140625" style="126" customWidth="1"/>
  </cols>
  <sheetData>
    <row r="2" spans="2:3" ht="15">
      <c r="B2" s="118" t="s">
        <v>277</v>
      </c>
      <c r="C2" s="118"/>
    </row>
    <row r="3" spans="2:3" ht="15">
      <c r="B3" s="118" t="s">
        <v>278</v>
      </c>
      <c r="C3" s="118"/>
    </row>
    <row r="4" ht="12.75">
      <c r="B4" s="127"/>
    </row>
    <row r="5" spans="2:7" ht="15.75">
      <c r="B5" s="230" t="s">
        <v>303</v>
      </c>
      <c r="C5" s="230"/>
      <c r="D5" s="230"/>
      <c r="E5" s="230"/>
      <c r="F5" s="230"/>
      <c r="G5" s="230"/>
    </row>
    <row r="7" spans="1:7" ht="12.75">
      <c r="A7" s="231" t="s">
        <v>107</v>
      </c>
      <c r="B7" s="233" t="s">
        <v>98</v>
      </c>
      <c r="C7" s="231" t="s">
        <v>289</v>
      </c>
      <c r="D7" s="128" t="s">
        <v>290</v>
      </c>
      <c r="E7" s="231" t="s">
        <v>291</v>
      </c>
      <c r="F7" s="231" t="s">
        <v>292</v>
      </c>
      <c r="G7" s="128" t="s">
        <v>290</v>
      </c>
    </row>
    <row r="8" spans="1:9" ht="12.75">
      <c r="A8" s="232"/>
      <c r="B8" s="234"/>
      <c r="C8" s="232"/>
      <c r="D8" s="129">
        <v>41275</v>
      </c>
      <c r="E8" s="232"/>
      <c r="F8" s="232"/>
      <c r="G8" s="129">
        <v>41639</v>
      </c>
      <c r="H8" s="130"/>
      <c r="I8" s="130"/>
    </row>
    <row r="9" spans="1:9" ht="12.75">
      <c r="A9" s="131">
        <v>1</v>
      </c>
      <c r="B9" s="132" t="s">
        <v>37</v>
      </c>
      <c r="C9" s="131"/>
      <c r="D9" s="133"/>
      <c r="E9" s="133"/>
      <c r="F9" s="133"/>
      <c r="G9" s="133">
        <f aca="true" t="shared" si="0" ref="G9:G17">D9+E9-F9</f>
        <v>0</v>
      </c>
      <c r="H9" s="130"/>
      <c r="I9" s="130"/>
    </row>
    <row r="10" spans="1:9" ht="12.75">
      <c r="A10" s="131">
        <v>2</v>
      </c>
      <c r="B10" s="134" t="s">
        <v>293</v>
      </c>
      <c r="C10" s="131"/>
      <c r="D10" s="133"/>
      <c r="E10" s="133"/>
      <c r="F10" s="133"/>
      <c r="G10" s="133">
        <f t="shared" si="0"/>
        <v>0</v>
      </c>
      <c r="H10" s="135"/>
      <c r="I10" s="136"/>
    </row>
    <row r="11" spans="1:9" ht="12.75">
      <c r="A11" s="131">
        <v>3</v>
      </c>
      <c r="B11" s="132" t="s">
        <v>294</v>
      </c>
      <c r="C11" s="131"/>
      <c r="D11" s="133"/>
      <c r="E11" s="133"/>
      <c r="F11" s="133"/>
      <c r="G11" s="133">
        <f t="shared" si="0"/>
        <v>0</v>
      </c>
      <c r="H11" s="135"/>
      <c r="I11" s="136"/>
    </row>
    <row r="12" spans="1:9" ht="12.75">
      <c r="A12" s="131">
        <v>4</v>
      </c>
      <c r="B12" s="132" t="s">
        <v>295</v>
      </c>
      <c r="C12" s="131"/>
      <c r="D12" s="133"/>
      <c r="E12" s="133"/>
      <c r="F12" s="133"/>
      <c r="G12" s="133">
        <f t="shared" si="0"/>
        <v>0</v>
      </c>
      <c r="H12" s="135"/>
      <c r="I12" s="136"/>
    </row>
    <row r="13" spans="1:9" ht="12.75">
      <c r="A13" s="131">
        <v>5</v>
      </c>
      <c r="B13" s="132" t="s">
        <v>296</v>
      </c>
      <c r="C13" s="131"/>
      <c r="D13" s="133"/>
      <c r="E13" s="137"/>
      <c r="F13" s="133"/>
      <c r="G13" s="133">
        <f t="shared" si="0"/>
        <v>0</v>
      </c>
      <c r="H13" s="135"/>
      <c r="I13" s="136"/>
    </row>
    <row r="14" spans="1:9" ht="12.75">
      <c r="A14" s="131">
        <v>1</v>
      </c>
      <c r="B14" s="132" t="s">
        <v>297</v>
      </c>
      <c r="C14" s="131"/>
      <c r="D14" s="133"/>
      <c r="E14" s="133"/>
      <c r="F14" s="133"/>
      <c r="G14" s="133">
        <f t="shared" si="0"/>
        <v>0</v>
      </c>
      <c r="H14" s="135"/>
      <c r="I14" s="136"/>
    </row>
    <row r="15" spans="1:9" ht="12.75">
      <c r="A15" s="131">
        <v>2</v>
      </c>
      <c r="B15" s="138"/>
      <c r="C15" s="131"/>
      <c r="D15" s="133"/>
      <c r="E15" s="133"/>
      <c r="F15" s="133"/>
      <c r="G15" s="133">
        <f t="shared" si="0"/>
        <v>0</v>
      </c>
      <c r="H15" s="130"/>
      <c r="I15" s="130"/>
    </row>
    <row r="16" spans="1:9" ht="12.75">
      <c r="A16" s="131">
        <v>3</v>
      </c>
      <c r="B16" s="138"/>
      <c r="C16" s="131"/>
      <c r="D16" s="133"/>
      <c r="E16" s="133"/>
      <c r="F16" s="133"/>
      <c r="G16" s="133">
        <f t="shared" si="0"/>
        <v>0</v>
      </c>
      <c r="H16" s="130"/>
      <c r="I16" s="130"/>
    </row>
    <row r="17" spans="1:9" ht="13.5" thickBot="1">
      <c r="A17" s="128">
        <v>4</v>
      </c>
      <c r="B17" s="139"/>
      <c r="C17" s="128"/>
      <c r="D17" s="140"/>
      <c r="E17" s="140"/>
      <c r="F17" s="140"/>
      <c r="G17" s="140">
        <f t="shared" si="0"/>
        <v>0</v>
      </c>
      <c r="H17" s="130"/>
      <c r="I17" s="130"/>
    </row>
    <row r="18" spans="1:9" ht="13.5" thickBot="1">
      <c r="A18" s="141"/>
      <c r="B18" s="142" t="s">
        <v>298</v>
      </c>
      <c r="C18" s="143"/>
      <c r="D18" s="144">
        <f>SUM(D9:D17)</f>
        <v>0</v>
      </c>
      <c r="E18" s="144">
        <f>SUM(E9:E17)</f>
        <v>0</v>
      </c>
      <c r="F18" s="144">
        <f>SUM(F9:F17)</f>
        <v>0</v>
      </c>
      <c r="G18" s="145">
        <f>SUM(G9:G17)</f>
        <v>0</v>
      </c>
      <c r="I18" s="146"/>
    </row>
    <row r="21" spans="2:9" ht="15.75">
      <c r="B21" s="230" t="s">
        <v>304</v>
      </c>
      <c r="C21" s="230"/>
      <c r="D21" s="230"/>
      <c r="E21" s="230"/>
      <c r="F21" s="230"/>
      <c r="G21" s="230"/>
      <c r="I21" s="146"/>
    </row>
    <row r="23" spans="1:7" ht="12.75" customHeight="1">
      <c r="A23" s="231" t="s">
        <v>107</v>
      </c>
      <c r="B23" s="233" t="s">
        <v>98</v>
      </c>
      <c r="C23" s="231" t="s">
        <v>289</v>
      </c>
      <c r="D23" s="128" t="s">
        <v>290</v>
      </c>
      <c r="E23" s="231" t="s">
        <v>291</v>
      </c>
      <c r="F23" s="231" t="s">
        <v>292</v>
      </c>
      <c r="G23" s="128" t="s">
        <v>290</v>
      </c>
    </row>
    <row r="24" spans="1:7" ht="12.75" customHeight="1">
      <c r="A24" s="232"/>
      <c r="B24" s="234"/>
      <c r="C24" s="232"/>
      <c r="D24" s="129">
        <v>41275</v>
      </c>
      <c r="E24" s="232"/>
      <c r="F24" s="232"/>
      <c r="G24" s="129">
        <v>41639</v>
      </c>
    </row>
    <row r="25" spans="1:7" ht="12.75">
      <c r="A25" s="131">
        <v>1</v>
      </c>
      <c r="B25" s="132" t="s">
        <v>37</v>
      </c>
      <c r="C25" s="131"/>
      <c r="D25" s="133">
        <v>0</v>
      </c>
      <c r="E25" s="133">
        <v>0</v>
      </c>
      <c r="F25" s="133"/>
      <c r="G25" s="133">
        <f aca="true" t="shared" si="1" ref="G25:G30">D25+E25</f>
        <v>0</v>
      </c>
    </row>
    <row r="26" spans="1:7" ht="12.75">
      <c r="A26" s="131">
        <v>2</v>
      </c>
      <c r="B26" s="134" t="s">
        <v>293</v>
      </c>
      <c r="C26" s="131"/>
      <c r="D26" s="133"/>
      <c r="E26" s="133"/>
      <c r="F26" s="133"/>
      <c r="G26" s="133">
        <f t="shared" si="1"/>
        <v>0</v>
      </c>
    </row>
    <row r="27" spans="1:7" ht="12.75">
      <c r="A27" s="131">
        <v>3</v>
      </c>
      <c r="B27" s="132" t="s">
        <v>299</v>
      </c>
      <c r="C27" s="131"/>
      <c r="D27" s="133"/>
      <c r="E27" s="147"/>
      <c r="F27" s="133"/>
      <c r="G27" s="133">
        <f t="shared" si="1"/>
        <v>0</v>
      </c>
    </row>
    <row r="28" spans="1:7" ht="12.75">
      <c r="A28" s="131">
        <v>4</v>
      </c>
      <c r="B28" s="132" t="s">
        <v>295</v>
      </c>
      <c r="C28" s="131"/>
      <c r="D28" s="133"/>
      <c r="E28" s="133"/>
      <c r="F28" s="133"/>
      <c r="G28" s="133">
        <f t="shared" si="1"/>
        <v>0</v>
      </c>
    </row>
    <row r="29" spans="1:7" ht="12.75">
      <c r="A29" s="131">
        <v>5</v>
      </c>
      <c r="B29" s="132" t="s">
        <v>296</v>
      </c>
      <c r="C29" s="131"/>
      <c r="D29" s="133"/>
      <c r="E29" s="147"/>
      <c r="F29" s="133"/>
      <c r="G29" s="133">
        <f t="shared" si="1"/>
        <v>0</v>
      </c>
    </row>
    <row r="30" spans="1:7" ht="12.75">
      <c r="A30" s="131">
        <v>1</v>
      </c>
      <c r="B30" s="132" t="s">
        <v>297</v>
      </c>
      <c r="C30" s="131"/>
      <c r="D30" s="133"/>
      <c r="E30" s="133"/>
      <c r="F30" s="133"/>
      <c r="G30" s="133">
        <f t="shared" si="1"/>
        <v>0</v>
      </c>
    </row>
    <row r="31" spans="1:7" ht="12.75">
      <c r="A31" s="131">
        <v>2</v>
      </c>
      <c r="B31" s="138"/>
      <c r="C31" s="131"/>
      <c r="D31" s="133"/>
      <c r="E31" s="133"/>
      <c r="F31" s="133"/>
      <c r="G31" s="133">
        <f>D31+E31-F31</f>
        <v>0</v>
      </c>
    </row>
    <row r="32" spans="1:7" ht="12.75">
      <c r="A32" s="131">
        <v>3</v>
      </c>
      <c r="B32" s="138"/>
      <c r="C32" s="131"/>
      <c r="D32" s="133"/>
      <c r="E32" s="133"/>
      <c r="F32" s="133"/>
      <c r="G32" s="133">
        <f>D32+E32-F32</f>
        <v>0</v>
      </c>
    </row>
    <row r="33" spans="1:7" ht="13.5" thickBot="1">
      <c r="A33" s="128">
        <v>4</v>
      </c>
      <c r="B33" s="139"/>
      <c r="C33" s="128"/>
      <c r="D33" s="140"/>
      <c r="E33" s="140"/>
      <c r="F33" s="140"/>
      <c r="G33" s="140">
        <f>D33+E33-F33</f>
        <v>0</v>
      </c>
    </row>
    <row r="34" spans="1:10" ht="13.5" thickBot="1">
      <c r="A34" s="141"/>
      <c r="B34" s="142" t="s">
        <v>298</v>
      </c>
      <c r="C34" s="143"/>
      <c r="D34" s="144">
        <f>SUM(D25:D33)</f>
        <v>0</v>
      </c>
      <c r="E34" s="144">
        <f>SUM(E25:E33)</f>
        <v>0</v>
      </c>
      <c r="F34" s="144">
        <f>SUM(F25:F33)</f>
        <v>0</v>
      </c>
      <c r="G34" s="145">
        <f>SUM(G25:G33)</f>
        <v>0</v>
      </c>
      <c r="H34" s="148"/>
      <c r="I34" s="146"/>
      <c r="J34" s="146"/>
    </row>
    <row r="35" ht="12.75">
      <c r="G35" s="148"/>
    </row>
    <row r="37" spans="2:7" ht="15.75">
      <c r="B37" s="230" t="s">
        <v>305</v>
      </c>
      <c r="C37" s="230"/>
      <c r="D37" s="230"/>
      <c r="E37" s="230"/>
      <c r="F37" s="230"/>
      <c r="G37" s="230"/>
    </row>
    <row r="39" spans="1:7" ht="12.75" customHeight="1">
      <c r="A39" s="231" t="s">
        <v>107</v>
      </c>
      <c r="B39" s="233" t="s">
        <v>98</v>
      </c>
      <c r="C39" s="231" t="s">
        <v>289</v>
      </c>
      <c r="D39" s="128" t="s">
        <v>290</v>
      </c>
      <c r="E39" s="231" t="s">
        <v>291</v>
      </c>
      <c r="F39" s="231" t="s">
        <v>292</v>
      </c>
      <c r="G39" s="128" t="s">
        <v>290</v>
      </c>
    </row>
    <row r="40" spans="1:7" ht="12.75" customHeight="1">
      <c r="A40" s="232"/>
      <c r="B40" s="234"/>
      <c r="C40" s="232"/>
      <c r="D40" s="129">
        <v>41275</v>
      </c>
      <c r="E40" s="232"/>
      <c r="F40" s="232"/>
      <c r="G40" s="129">
        <v>41639</v>
      </c>
    </row>
    <row r="41" spans="1:7" ht="12.75">
      <c r="A41" s="131">
        <v>1</v>
      </c>
      <c r="B41" s="134" t="s">
        <v>37</v>
      </c>
      <c r="C41" s="131"/>
      <c r="D41" s="133">
        <v>0</v>
      </c>
      <c r="E41" s="133"/>
      <c r="F41" s="133">
        <v>0</v>
      </c>
      <c r="G41" s="133">
        <f aca="true" t="shared" si="2" ref="G41:G49">D41+E41-F41</f>
        <v>0</v>
      </c>
    </row>
    <row r="42" spans="1:14" ht="12.75">
      <c r="A42" s="131">
        <v>2</v>
      </c>
      <c r="B42" s="132" t="s">
        <v>293</v>
      </c>
      <c r="C42" s="131"/>
      <c r="D42" s="133"/>
      <c r="E42" s="133"/>
      <c r="F42" s="133"/>
      <c r="G42" s="133">
        <f t="shared" si="2"/>
        <v>0</v>
      </c>
      <c r="M42" s="130"/>
      <c r="N42" s="130"/>
    </row>
    <row r="43" spans="1:14" ht="12.75">
      <c r="A43" s="131">
        <v>3</v>
      </c>
      <c r="B43" s="132" t="s">
        <v>299</v>
      </c>
      <c r="C43" s="131"/>
      <c r="D43" s="133"/>
      <c r="E43" s="148">
        <v>0</v>
      </c>
      <c r="F43" s="133"/>
      <c r="G43" s="133">
        <f t="shared" si="2"/>
        <v>0</v>
      </c>
      <c r="M43" s="130"/>
      <c r="N43" s="130"/>
    </row>
    <row r="44" spans="1:14" ht="12.75">
      <c r="A44" s="131">
        <v>4</v>
      </c>
      <c r="B44" s="132" t="s">
        <v>295</v>
      </c>
      <c r="C44" s="131"/>
      <c r="D44" s="133"/>
      <c r="E44" s="133"/>
      <c r="F44" s="133"/>
      <c r="G44" s="133">
        <f t="shared" si="2"/>
        <v>0</v>
      </c>
      <c r="M44" s="130"/>
      <c r="N44" s="130"/>
    </row>
    <row r="45" spans="1:14" ht="12.75">
      <c r="A45" s="131">
        <v>5</v>
      </c>
      <c r="B45" s="132" t="s">
        <v>296</v>
      </c>
      <c r="C45" s="131"/>
      <c r="D45" s="133"/>
      <c r="E45" s="133"/>
      <c r="F45" s="133"/>
      <c r="G45" s="133">
        <f t="shared" si="2"/>
        <v>0</v>
      </c>
      <c r="M45" s="130"/>
      <c r="N45" s="130"/>
    </row>
    <row r="46" spans="1:14" ht="12.75">
      <c r="A46" s="131">
        <v>1</v>
      </c>
      <c r="B46" s="132" t="s">
        <v>297</v>
      </c>
      <c r="C46" s="131"/>
      <c r="D46" s="133"/>
      <c r="E46" s="133"/>
      <c r="F46" s="133"/>
      <c r="G46" s="133">
        <f t="shared" si="2"/>
        <v>0</v>
      </c>
      <c r="M46" s="130"/>
      <c r="N46" s="130"/>
    </row>
    <row r="47" spans="1:14" ht="12.75">
      <c r="A47" s="131">
        <v>2</v>
      </c>
      <c r="B47" s="132"/>
      <c r="C47" s="131"/>
      <c r="D47" s="133"/>
      <c r="E47" s="133"/>
      <c r="F47" s="133"/>
      <c r="G47" s="133">
        <f t="shared" si="2"/>
        <v>0</v>
      </c>
      <c r="M47" s="130"/>
      <c r="N47" s="130"/>
    </row>
    <row r="48" spans="1:14" ht="12.75">
      <c r="A48" s="131">
        <v>3</v>
      </c>
      <c r="B48" s="138"/>
      <c r="C48" s="131"/>
      <c r="D48" s="133"/>
      <c r="E48" s="133"/>
      <c r="F48" s="133"/>
      <c r="G48" s="133">
        <f t="shared" si="2"/>
        <v>0</v>
      </c>
      <c r="M48" s="130"/>
      <c r="N48" s="130"/>
    </row>
    <row r="49" spans="1:14" ht="13.5" thickBot="1">
      <c r="A49" s="128">
        <v>4</v>
      </c>
      <c r="B49" s="139"/>
      <c r="C49" s="128"/>
      <c r="D49" s="140"/>
      <c r="E49" s="140"/>
      <c r="F49" s="140"/>
      <c r="G49" s="140">
        <f t="shared" si="2"/>
        <v>0</v>
      </c>
      <c r="M49" s="130"/>
      <c r="N49" s="130"/>
    </row>
    <row r="50" spans="1:14" ht="13.5" thickBot="1">
      <c r="A50" s="141"/>
      <c r="B50" s="142" t="s">
        <v>298</v>
      </c>
      <c r="C50" s="143"/>
      <c r="D50" s="144">
        <f>SUM(D41:D49)</f>
        <v>0</v>
      </c>
      <c r="E50" s="144">
        <f>SUM(E41:E49)</f>
        <v>0</v>
      </c>
      <c r="F50" s="144">
        <f>SUM(F41:F49)</f>
        <v>0</v>
      </c>
      <c r="G50" s="145">
        <f>SUM(G41:G49)</f>
        <v>0</v>
      </c>
      <c r="I50" s="148"/>
      <c r="J50" s="146"/>
      <c r="M50" s="149"/>
      <c r="N50" s="130"/>
    </row>
    <row r="51" spans="6:10" s="130" customFormat="1" ht="12.75">
      <c r="F51" s="136"/>
      <c r="G51" s="150"/>
      <c r="J51" s="136"/>
    </row>
    <row r="52" spans="5:14" ht="12.75">
      <c r="E52" s="151"/>
      <c r="F52" s="152" t="s">
        <v>300</v>
      </c>
      <c r="G52" s="153"/>
      <c r="M52" s="130"/>
      <c r="N52" s="130"/>
    </row>
    <row r="53" spans="5:7" ht="12.75">
      <c r="E53" s="154"/>
      <c r="F53" s="152" t="s">
        <v>301</v>
      </c>
      <c r="G53" s="153"/>
    </row>
    <row r="54" spans="5:7" ht="12.75">
      <c r="E54" s="130"/>
      <c r="F54" s="152" t="s">
        <v>302</v>
      </c>
      <c r="G54" s="153"/>
    </row>
  </sheetData>
  <sheetProtection/>
  <mergeCells count="18"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22">
      <selection activeCell="G21" sqref="G21"/>
    </sheetView>
  </sheetViews>
  <sheetFormatPr defaultColWidth="9.140625" defaultRowHeight="12.75"/>
  <cols>
    <col min="1" max="1" width="6.140625" style="153" customWidth="1"/>
    <col min="2" max="2" width="40.8515625" style="153" customWidth="1"/>
    <col min="3" max="3" width="7.57421875" style="153" customWidth="1"/>
    <col min="4" max="4" width="8.140625" style="153" customWidth="1"/>
    <col min="5" max="5" width="14.421875" style="153" customWidth="1"/>
    <col min="6" max="6" width="15.57421875" style="153" customWidth="1"/>
    <col min="7" max="16384" width="9.140625" style="153" customWidth="1"/>
  </cols>
  <sheetData>
    <row r="2" spans="1:6" ht="23.25">
      <c r="A2" s="235" t="s">
        <v>318</v>
      </c>
      <c r="B2" s="235"/>
      <c r="C2" s="235"/>
      <c r="D2" s="235"/>
      <c r="E2" s="235"/>
      <c r="F2" s="235"/>
    </row>
    <row r="4" ht="15">
      <c r="E4" s="118" t="s">
        <v>319</v>
      </c>
    </row>
    <row r="6" spans="1:2" ht="15">
      <c r="A6" s="118" t="s">
        <v>277</v>
      </c>
      <c r="B6" s="118"/>
    </row>
    <row r="7" spans="1:2" ht="15">
      <c r="A7" s="118" t="s">
        <v>278</v>
      </c>
      <c r="B7" s="118"/>
    </row>
    <row r="8" spans="1:3" ht="15">
      <c r="A8" s="118" t="s">
        <v>306</v>
      </c>
      <c r="B8" s="118"/>
      <c r="C8" s="125"/>
    </row>
    <row r="9" spans="1:9" ht="15.75">
      <c r="A9" s="118" t="s">
        <v>307</v>
      </c>
      <c r="B9" s="118"/>
      <c r="C9" s="122"/>
      <c r="F9" s="121"/>
      <c r="G9" s="122"/>
      <c r="H9" s="122"/>
      <c r="I9" s="122"/>
    </row>
    <row r="10" spans="1:9" ht="15.75">
      <c r="A10" s="118" t="s">
        <v>308</v>
      </c>
      <c r="B10" s="118"/>
      <c r="F10" s="122"/>
      <c r="G10" s="122"/>
      <c r="H10" s="124"/>
      <c r="I10" s="124"/>
    </row>
    <row r="13" spans="1:6" s="156" customFormat="1" ht="31.5" customHeight="1">
      <c r="A13" s="155" t="s">
        <v>107</v>
      </c>
      <c r="B13" s="155" t="s">
        <v>309</v>
      </c>
      <c r="C13" s="155" t="s">
        <v>310</v>
      </c>
      <c r="D13" s="155" t="s">
        <v>289</v>
      </c>
      <c r="E13" s="155" t="s">
        <v>311</v>
      </c>
      <c r="F13" s="155" t="s">
        <v>312</v>
      </c>
    </row>
    <row r="14" spans="1:6" ht="16.5" customHeight="1">
      <c r="A14" s="155">
        <v>1</v>
      </c>
      <c r="B14" s="157" t="s">
        <v>313</v>
      </c>
      <c r="C14" s="155" t="s">
        <v>314</v>
      </c>
      <c r="D14" s="155">
        <v>1</v>
      </c>
      <c r="E14" s="158">
        <v>12837074</v>
      </c>
      <c r="F14" s="159">
        <f>D14*E14</f>
        <v>12837074</v>
      </c>
    </row>
    <row r="15" spans="1:6" ht="16.5" customHeight="1">
      <c r="A15" s="155">
        <v>2</v>
      </c>
      <c r="B15" s="157"/>
      <c r="C15" s="157"/>
      <c r="D15" s="157"/>
      <c r="E15" s="157"/>
      <c r="F15" s="159">
        <f aca="true" t="shared" si="0" ref="F15:F33">D15*E15</f>
        <v>0</v>
      </c>
    </row>
    <row r="16" spans="1:6" ht="16.5" customHeight="1">
      <c r="A16" s="155">
        <v>3</v>
      </c>
      <c r="B16" s="157"/>
      <c r="C16" s="157"/>
      <c r="D16" s="157"/>
      <c r="E16" s="157"/>
      <c r="F16" s="159">
        <f t="shared" si="0"/>
        <v>0</v>
      </c>
    </row>
    <row r="17" spans="1:6" ht="16.5" customHeight="1">
      <c r="A17" s="155">
        <v>4</v>
      </c>
      <c r="B17" s="157"/>
      <c r="C17" s="157"/>
      <c r="D17" s="157"/>
      <c r="E17" s="157"/>
      <c r="F17" s="159">
        <f t="shared" si="0"/>
        <v>0</v>
      </c>
    </row>
    <row r="18" spans="1:6" ht="16.5" customHeight="1">
      <c r="A18" s="155">
        <v>5</v>
      </c>
      <c r="B18" s="157"/>
      <c r="C18" s="157"/>
      <c r="D18" s="157"/>
      <c r="E18" s="157"/>
      <c r="F18" s="159">
        <f t="shared" si="0"/>
        <v>0</v>
      </c>
    </row>
    <row r="19" spans="1:6" ht="16.5" customHeight="1">
      <c r="A19" s="155">
        <v>6</v>
      </c>
      <c r="B19" s="157"/>
      <c r="C19" s="157"/>
      <c r="D19" s="157"/>
      <c r="E19" s="157"/>
      <c r="F19" s="159">
        <f t="shared" si="0"/>
        <v>0</v>
      </c>
    </row>
    <row r="20" spans="1:6" ht="16.5" customHeight="1">
      <c r="A20" s="155">
        <v>7</v>
      </c>
      <c r="B20" s="157"/>
      <c r="C20" s="157"/>
      <c r="D20" s="157"/>
      <c r="E20" s="157"/>
      <c r="F20" s="159">
        <f t="shared" si="0"/>
        <v>0</v>
      </c>
    </row>
    <row r="21" spans="1:6" ht="16.5" customHeight="1">
      <c r="A21" s="155">
        <v>8</v>
      </c>
      <c r="B21" s="157"/>
      <c r="C21" s="157"/>
      <c r="D21" s="157"/>
      <c r="E21" s="157"/>
      <c r="F21" s="159">
        <f t="shared" si="0"/>
        <v>0</v>
      </c>
    </row>
    <row r="22" spans="1:6" ht="16.5" customHeight="1">
      <c r="A22" s="155">
        <v>9</v>
      </c>
      <c r="B22" s="157"/>
      <c r="C22" s="157"/>
      <c r="D22" s="157"/>
      <c r="E22" s="157"/>
      <c r="F22" s="159">
        <f t="shared" si="0"/>
        <v>0</v>
      </c>
    </row>
    <row r="23" spans="1:6" ht="16.5" customHeight="1">
      <c r="A23" s="155">
        <v>10</v>
      </c>
      <c r="B23" s="157"/>
      <c r="C23" s="157"/>
      <c r="D23" s="157"/>
      <c r="E23" s="157"/>
      <c r="F23" s="159">
        <f t="shared" si="0"/>
        <v>0</v>
      </c>
    </row>
    <row r="24" spans="1:6" ht="16.5" customHeight="1">
      <c r="A24" s="155">
        <v>11</v>
      </c>
      <c r="B24" s="157"/>
      <c r="C24" s="157"/>
      <c r="D24" s="157"/>
      <c r="E24" s="157"/>
      <c r="F24" s="159">
        <f t="shared" si="0"/>
        <v>0</v>
      </c>
    </row>
    <row r="25" spans="1:6" ht="16.5" customHeight="1">
      <c r="A25" s="155">
        <v>12</v>
      </c>
      <c r="B25" s="157"/>
      <c r="C25" s="157"/>
      <c r="D25" s="157"/>
      <c r="E25" s="157"/>
      <c r="F25" s="159">
        <f t="shared" si="0"/>
        <v>0</v>
      </c>
    </row>
    <row r="26" spans="1:6" ht="16.5" customHeight="1">
      <c r="A26" s="155">
        <v>13</v>
      </c>
      <c r="B26" s="157"/>
      <c r="C26" s="157"/>
      <c r="D26" s="157"/>
      <c r="E26" s="157"/>
      <c r="F26" s="159">
        <f t="shared" si="0"/>
        <v>0</v>
      </c>
    </row>
    <row r="27" spans="1:6" ht="16.5" customHeight="1">
      <c r="A27" s="155">
        <v>14</v>
      </c>
      <c r="B27" s="157"/>
      <c r="C27" s="157"/>
      <c r="D27" s="157"/>
      <c r="E27" s="157"/>
      <c r="F27" s="159">
        <f t="shared" si="0"/>
        <v>0</v>
      </c>
    </row>
    <row r="28" spans="1:6" ht="16.5" customHeight="1">
      <c r="A28" s="155">
        <v>15</v>
      </c>
      <c r="B28" s="157"/>
      <c r="C28" s="157"/>
      <c r="D28" s="157"/>
      <c r="E28" s="157"/>
      <c r="F28" s="159">
        <f t="shared" si="0"/>
        <v>0</v>
      </c>
    </row>
    <row r="29" spans="1:6" ht="16.5" customHeight="1">
      <c r="A29" s="155">
        <v>16</v>
      </c>
      <c r="B29" s="157"/>
      <c r="C29" s="157"/>
      <c r="D29" s="157"/>
      <c r="E29" s="157"/>
      <c r="F29" s="159">
        <f t="shared" si="0"/>
        <v>0</v>
      </c>
    </row>
    <row r="30" spans="1:6" ht="16.5" customHeight="1">
      <c r="A30" s="155">
        <v>17</v>
      </c>
      <c r="B30" s="157"/>
      <c r="C30" s="157"/>
      <c r="D30" s="157"/>
      <c r="E30" s="157"/>
      <c r="F30" s="159">
        <f t="shared" si="0"/>
        <v>0</v>
      </c>
    </row>
    <row r="31" spans="1:6" ht="16.5" customHeight="1">
      <c r="A31" s="155">
        <v>18</v>
      </c>
      <c r="B31" s="157"/>
      <c r="C31" s="157"/>
      <c r="D31" s="157"/>
      <c r="E31" s="157"/>
      <c r="F31" s="159">
        <f t="shared" si="0"/>
        <v>0</v>
      </c>
    </row>
    <row r="32" spans="1:6" ht="16.5" customHeight="1">
      <c r="A32" s="155">
        <v>19</v>
      </c>
      <c r="B32" s="157"/>
      <c r="C32" s="157"/>
      <c r="D32" s="157"/>
      <c r="E32" s="157"/>
      <c r="F32" s="159">
        <f t="shared" si="0"/>
        <v>0</v>
      </c>
    </row>
    <row r="33" spans="1:6" ht="16.5" customHeight="1">
      <c r="A33" s="155">
        <v>20</v>
      </c>
      <c r="B33" s="157"/>
      <c r="C33" s="157"/>
      <c r="D33" s="157"/>
      <c r="E33" s="157"/>
      <c r="F33" s="159">
        <f t="shared" si="0"/>
        <v>0</v>
      </c>
    </row>
    <row r="34" spans="1:6" s="118" customFormat="1" ht="16.5" customHeight="1">
      <c r="A34" s="236" t="s">
        <v>315</v>
      </c>
      <c r="B34" s="237"/>
      <c r="C34" s="237"/>
      <c r="D34" s="237"/>
      <c r="E34" s="238"/>
      <c r="F34" s="160">
        <f>SUM(F14:F33)</f>
        <v>12837074</v>
      </c>
    </row>
    <row r="38" spans="4:5" ht="12.75">
      <c r="D38" s="151"/>
      <c r="E38" s="152" t="s">
        <v>300</v>
      </c>
    </row>
    <row r="39" spans="4:5" ht="12.75">
      <c r="D39" s="154"/>
      <c r="E39" s="152" t="s">
        <v>301</v>
      </c>
    </row>
    <row r="40" spans="4:5" ht="12.75">
      <c r="D40" s="130"/>
      <c r="E40" s="152" t="s">
        <v>302</v>
      </c>
    </row>
    <row r="41" ht="12.75">
      <c r="A41" s="153" t="s">
        <v>316</v>
      </c>
    </row>
    <row r="42" ht="12.75">
      <c r="A42" s="153" t="s">
        <v>317</v>
      </c>
    </row>
  </sheetData>
  <sheetProtection/>
  <mergeCells count="2">
    <mergeCell ref="A2:F2"/>
    <mergeCell ref="A34:E34"/>
  </mergeCells>
  <printOptions/>
  <pageMargins left="0.49" right="0.4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Alftiefbau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Flamur Hoxha</dc:creator>
  <cp:keywords/>
  <dc:description/>
  <cp:lastModifiedBy>HSM</cp:lastModifiedBy>
  <cp:lastPrinted>2014-03-31T08:05:31Z</cp:lastPrinted>
  <dcterms:created xsi:type="dcterms:W3CDTF">2003-09-25T13:11:30Z</dcterms:created>
  <dcterms:modified xsi:type="dcterms:W3CDTF">2014-07-29T11:12:36Z</dcterms:modified>
  <cp:category/>
  <cp:version/>
  <cp:contentType/>
  <cp:contentStatus/>
</cp:coreProperties>
</file>