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1"/>
  </bookViews>
  <sheets>
    <sheet name="Kop" sheetId="1" r:id="rId1"/>
    <sheet name="akt.pas." sheetId="2" r:id="rId2"/>
    <sheet name="ardh.shp." sheetId="3" r:id="rId3"/>
    <sheet name="Shenime " sheetId="4" r:id="rId4"/>
    <sheet name="Fluksi " sheetId="5" r:id="rId5"/>
    <sheet name="Ndry ne kapital " sheetId="6" r:id="rId6"/>
    <sheet name="Ankes statistikor" sheetId="7" r:id="rId7"/>
    <sheet name="Aktivet aftgjata mat " sheetId="8" r:id="rId8"/>
    <sheet name="Sheet5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<sst xmlns="http://schemas.openxmlformats.org/spreadsheetml/2006/main" count="714" uniqueCount="455">
  <si>
    <t>Nr.</t>
  </si>
  <si>
    <t>A K T I V E T</t>
  </si>
  <si>
    <t>Periudha</t>
  </si>
  <si>
    <t>PASIVET  DHE  KAPITALI</t>
  </si>
  <si>
    <t>Shenime</t>
  </si>
  <si>
    <t>Raportuese</t>
  </si>
  <si>
    <t>Para ardhese</t>
  </si>
  <si>
    <t>I</t>
  </si>
  <si>
    <t>AKTIVET   AFATSHKURTRA</t>
  </si>
  <si>
    <t>PASIVET   AFATSHKURTRA</t>
  </si>
  <si>
    <t>1 Aktivet  monetare</t>
  </si>
  <si>
    <t>1 Derivatet</t>
  </si>
  <si>
    <t xml:space="preserve">   &gt; Banka</t>
  </si>
  <si>
    <t>2 Huamarjet</t>
  </si>
  <si>
    <t xml:space="preserve">   &gt; Arka </t>
  </si>
  <si>
    <t xml:space="preserve">   &gt; Overdraftet bankare </t>
  </si>
  <si>
    <t>2 Derivate dhe aktive te mbajtura per tregtim</t>
  </si>
  <si>
    <t xml:space="preserve">   &gt; Huamarje afat shkurtra</t>
  </si>
  <si>
    <t>3 Aktive te tjera financiare  afatshkurtra</t>
  </si>
  <si>
    <t>3 Huat dhe parapagimet</t>
  </si>
  <si>
    <t xml:space="preserve">   &gt; Kliente per mallra,produkte e sherbime</t>
  </si>
  <si>
    <t xml:space="preserve">   &gt; Te pagueshme ndaj furnitoreve</t>
  </si>
  <si>
    <t xml:space="preserve">   &gt; Debitore, Kreditore te tjere</t>
  </si>
  <si>
    <t xml:space="preserve">   &gt; Te pagueshme ndaj punonjesve</t>
  </si>
  <si>
    <t xml:space="preserve">   &gt; Tatim mbi  fitimin</t>
  </si>
  <si>
    <t xml:space="preserve">   &gt; Detyrime per Sigurime Shoq. Shend.</t>
  </si>
  <si>
    <t xml:space="preserve">   &gt;  T V SH</t>
  </si>
  <si>
    <t xml:space="preserve">   &gt; Detyrime tatimore per  TAP-in</t>
  </si>
  <si>
    <t xml:space="preserve">   &gt; Te drejta e detyrime ndaj ortakeve</t>
  </si>
  <si>
    <t xml:space="preserve">   &gt; Detyrime tatimore per  tatim fitimin</t>
  </si>
  <si>
    <t xml:space="preserve">   &gt;</t>
  </si>
  <si>
    <t xml:space="preserve">   &gt; Detyrime tatimore per  T V SH</t>
  </si>
  <si>
    <t xml:space="preserve">   &gt; Detyrime tatimore per  Tatim ne burim</t>
  </si>
  <si>
    <t>4 Inventari</t>
  </si>
  <si>
    <t xml:space="preserve">   &gt; Lendet e para</t>
  </si>
  <si>
    <t xml:space="preserve">   &gt; Divident per tu paguar</t>
  </si>
  <si>
    <t xml:space="preserve">   &gt; Inventari  imet</t>
  </si>
  <si>
    <t xml:space="preserve">   &gt; Prodhim  ne proces</t>
  </si>
  <si>
    <t>4 Grantet dhe te ardhurat e shtyra</t>
  </si>
  <si>
    <t xml:space="preserve">   &gt; Mallra  per  rishitje</t>
  </si>
  <si>
    <t>5 Provizionet afatshkurtra</t>
  </si>
  <si>
    <t xml:space="preserve">   &gt; Parapagesa  per furnizime</t>
  </si>
  <si>
    <t>II</t>
  </si>
  <si>
    <t>AKTIVET   AFATGJATA</t>
  </si>
  <si>
    <t>1 Huat afatgjata</t>
  </si>
  <si>
    <t>5 Aktive biologjike afatshkurtra</t>
  </si>
  <si>
    <t xml:space="preserve">    &gt; Hua,bono dhe detyrime nga qera financiare</t>
  </si>
  <si>
    <t>6 Aktive  afatshkurtra te mbajtura per rishitje</t>
  </si>
  <si>
    <t xml:space="preserve">    &gt; Bono te konvertushme</t>
  </si>
  <si>
    <t>7 Parapagime dhe shpenzime te shtyra</t>
  </si>
  <si>
    <t xml:space="preserve">   &gt; Shpenzime te periudhave te ardhshme</t>
  </si>
  <si>
    <t>3 Grantet dhe te ardhurat e shtyra</t>
  </si>
  <si>
    <t>4 Provizionet afatgjata</t>
  </si>
  <si>
    <t>TOTALI    PASIVEVE    ( I + II )</t>
  </si>
  <si>
    <t>1 Investimet financiare afatgjata</t>
  </si>
  <si>
    <t>III</t>
  </si>
  <si>
    <t>K A P I T A L I</t>
  </si>
  <si>
    <t>2 Aktivet afatgjata materiale</t>
  </si>
  <si>
    <t>1 Aksionet e pakices ( PF te konsoliduara)</t>
  </si>
  <si>
    <t xml:space="preserve">    &gt;  Toka</t>
  </si>
  <si>
    <t>2 Kapitali aksionereve te shoq.meme(Pfte kons)</t>
  </si>
  <si>
    <t xml:space="preserve">    &gt;  Ndertesa</t>
  </si>
  <si>
    <t>3 Kapitali aksioner</t>
  </si>
  <si>
    <t xml:space="preserve">    &gt;  Makineri  dhe pajisje</t>
  </si>
  <si>
    <t>4 Primi aksionit</t>
  </si>
  <si>
    <t xml:space="preserve">    &gt;  Aktive tjera afatgjata  materiale </t>
  </si>
  <si>
    <t>5 Njesite ose aksionet e thesarit (Negative)</t>
  </si>
  <si>
    <t>3 Aktivet biologjike afatgjata</t>
  </si>
  <si>
    <t>6 Rezervat statutore</t>
  </si>
  <si>
    <t>4 Aktive  afatgjata  jo  materiale</t>
  </si>
  <si>
    <t>7 Rezervat ligjore</t>
  </si>
  <si>
    <t>5 Kapitali aksioner I pa paguar</t>
  </si>
  <si>
    <t>8 Rezervat e tjera</t>
  </si>
  <si>
    <t>6 Aktive  te tjera  afatgjata</t>
  </si>
  <si>
    <t>9 Fitimet e pa shperndara</t>
  </si>
  <si>
    <t>10 Fitimi ( Humbja ) e vitit financiar</t>
  </si>
  <si>
    <t>TOTALI    AKTIVEVE    ( I + II )</t>
  </si>
  <si>
    <t>TOTALI  PASIVEVE    ( I + II + III)</t>
  </si>
  <si>
    <t>( Bazuar ne klasifikimin e Shpenzimeve sipas Natyres )</t>
  </si>
  <si>
    <t>Pershkrimi  I  Elementeve</t>
  </si>
  <si>
    <t xml:space="preserve">Periudha </t>
  </si>
  <si>
    <t>Shitjet  neto</t>
  </si>
  <si>
    <t>Te ardhura te tjera nga veprimtaria e shfrytezimit</t>
  </si>
  <si>
    <t># ne invent. Prod. Gatshme e prodhimit proces</t>
  </si>
  <si>
    <t>Materialet e konsumuara</t>
  </si>
  <si>
    <t xml:space="preserve">Kosto e punes </t>
  </si>
  <si>
    <t xml:space="preserve">     Paga e personelit</t>
  </si>
  <si>
    <t xml:space="preserve">     Shpenzimet per sigurime shoq. E shende</t>
  </si>
  <si>
    <t>Amortizimet dhe zhvleresimet</t>
  </si>
  <si>
    <t>Shpenzime te tjera</t>
  </si>
  <si>
    <t>Te ardhurat dhe shpenzime financiare nga pjesemarjet</t>
  </si>
  <si>
    <t xml:space="preserve">              Totali I shpenzimeve (shumat 4-7 )</t>
  </si>
  <si>
    <t>Te ardhurat dhe shpenzime financiare nga njesite e kontrolluara</t>
  </si>
  <si>
    <t>Fitimi (humbja) nga veprimtarite kryesore (1+2+/-3-8)</t>
  </si>
  <si>
    <t xml:space="preserve">Te ardhurat dhe shpenzime financiare </t>
  </si>
  <si>
    <t>121  Te ardh.e shpenz.financ.nga invest.te tjera financ afatgjate</t>
  </si>
  <si>
    <t>122  Te ardhura dhe shpenzimet nga interesat</t>
  </si>
  <si>
    <t>Totali I te Ardhurave dhe Shpenzimeve financiare</t>
  </si>
  <si>
    <t>123  Fitime ( Humbje ) nga kursi kembimit</t>
  </si>
  <si>
    <t>Fitimi (humbja) para tatimit ( 9+/-13)</t>
  </si>
  <si>
    <t>Shpenzimet e tatimit mbi fitimin</t>
  </si>
  <si>
    <t>Fitimi ( humbja ) neto e vitit financiar  ( 14-15 )</t>
  </si>
  <si>
    <t>Elementet e pasqyrave te konsoliduara</t>
  </si>
  <si>
    <t>2 Huamarje te tjera afatgjata (kredi banke)</t>
  </si>
  <si>
    <t>Leke</t>
  </si>
  <si>
    <t>PASIVET  AFATGJATA</t>
  </si>
  <si>
    <t>Emertimi dhe Forma ligjore</t>
  </si>
  <si>
    <t>Matrix Konstruksion sh.p.k.</t>
  </si>
  <si>
    <t>NIPT -i</t>
  </si>
  <si>
    <t>J91306009Q</t>
  </si>
  <si>
    <t>Adresa e Selise</t>
  </si>
  <si>
    <t>Bulevardi "Zhan D'Ark"</t>
  </si>
  <si>
    <t>Data e krijimit</t>
  </si>
  <si>
    <t>18.10.1995</t>
  </si>
  <si>
    <t>Nr. i  Regjistrit  Tregetar</t>
  </si>
  <si>
    <t>Veprimtaria  Kryesore</t>
  </si>
  <si>
    <t>Ndertim objekte socialkulturore  ,banimi etj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</si>
  <si>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</si>
  <si>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</si>
  <si>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</si>
  <si>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</si>
  <si>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</si>
  <si>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</si>
  <si>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</si>
  <si>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</si>
  <si>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</si>
  <si>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</si>
  <si>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</si>
  <si>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</si>
  <si>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</si>
  <si>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B</t>
  </si>
  <si>
    <t>Shënimet qe shpjegojnë zërat e ndryshëm të pasqyrave financiare</t>
  </si>
  <si>
    <t>AKTIVET  AFAT SHKURTERA</t>
  </si>
  <si>
    <t>Aktivet  monetare</t>
  </si>
  <si>
    <t>Banka</t>
  </si>
  <si>
    <t>Nr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</si>
  <si>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</si>
  <si>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</si>
  <si>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</si>
  <si>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</si>
  <si>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</si>
  <si>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</si>
  <si>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</si>
  <si>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</si>
  <si>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 xml:space="preserve">Intesa </t>
  </si>
  <si>
    <t>Euro</t>
  </si>
  <si>
    <t>Dollare</t>
  </si>
  <si>
    <t>Alpha Bank</t>
  </si>
  <si>
    <t>Emporiki Bank</t>
  </si>
  <si>
    <t xml:space="preserve">Raiffesien </t>
  </si>
  <si>
    <t>BKT</t>
  </si>
  <si>
    <t xml:space="preserve">Tirana Bank </t>
  </si>
  <si>
    <t>0190-303043-100</t>
  </si>
  <si>
    <t>Credins</t>
  </si>
  <si>
    <t>Totali</t>
  </si>
  <si>
    <t>Arka</t>
  </si>
  <si>
    <t>E M E R T I M I</t>
  </si>
  <si>
    <t>Arka ne Leke</t>
  </si>
  <si>
    <t>Arka ne Euro</t>
  </si>
  <si>
    <t>Arka ne Dollare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</si>
  <si>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</si>
  <si>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</si>
  <si>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</si>
  <si>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</si>
  <si>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Kliente per mallra,produkte e sherbime</t>
  </si>
  <si>
    <t xml:space="preserve">   Fatura gjithsej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</si>
  <si>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</si>
  <si>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</si>
  <si>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</si>
  <si>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</si>
  <si>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</si>
  <si>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</si>
  <si>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</si>
  <si>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</si>
  <si>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Debitore,Kreditore te tjere</t>
  </si>
  <si>
    <t>Tatim mbi fitimin</t>
  </si>
  <si>
    <t>Tatimi i derdhur paradhenie</t>
  </si>
  <si>
    <t>Tatimi i vitit ushtrimor</t>
  </si>
  <si>
    <t>Tatimi i derdhur teper</t>
  </si>
  <si>
    <t>Tatim rimbursuar</t>
  </si>
  <si>
    <t>Tatim nga viti kaluar</t>
  </si>
  <si>
    <t>Tvsh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</si>
  <si>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</si>
  <si>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</si>
  <si>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</si>
  <si>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</si>
  <si>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>Te drejta e detyrime ndaj ortakeve</t>
  </si>
  <si>
    <t xml:space="preserve">Nuk ka 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</si>
  <si>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</si>
  <si>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</si>
  <si>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</si>
  <si>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</si>
  <si>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</si>
  <si>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</si>
  <si>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</si>
  <si>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</si>
  <si>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</si>
  <si>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</si>
  <si>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</si>
  <si>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AKTIVET AFATGJATA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</si>
  <si>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</si>
  <si>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</si>
  <si>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</si>
  <si>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</si>
  <si>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</si>
  <si>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</si>
  <si>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PASIVET  AFATSHKURTRA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</si>
  <si>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</si>
  <si>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</si>
  <si>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</si>
  <si>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</si>
  <si>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</si>
  <si>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</si>
  <si>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>Fatura mbi 300 mije leke te kontab.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</si>
  <si>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</si>
  <si>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</si>
  <si>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</si>
  <si>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</si>
  <si>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</si>
  <si>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</si>
  <si>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</si>
  <si>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Grantet dhe te ardhurat e shtyra</t>
  </si>
  <si>
    <t>Provizionet afatshkurtra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</si>
  <si>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</si>
  <si>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</si>
  <si>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</si>
  <si>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</si>
  <si>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</si>
  <si>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 xml:space="preserve">KAPITALI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</si>
  <si>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</si>
  <si>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</si>
  <si>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</si>
  <si>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</si>
  <si>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</si>
  <si>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</si>
  <si>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</si>
  <si>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</si>
  <si>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</si>
  <si>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</si>
  <si>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Fitimi para tatimit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</si>
  <si>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</si>
  <si>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</si>
  <si>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</si>
  <si>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</si>
  <si>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</si>
  <si>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</si>
  <si>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</si>
  <si>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t>(   ________________  )</t>
  </si>
  <si>
    <t xml:space="preserve">Leke </t>
  </si>
  <si>
    <t xml:space="preserve">Societe Generale Albania 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</si>
  <si>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</si>
  <si>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</si>
  <si>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</si>
  <si>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</si>
  <si>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</si>
  <si>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</si>
  <si>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</si>
  <si>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</si>
  <si>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</si>
  <si>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</si>
  <si>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</si>
  <si>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</si>
  <si>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 xml:space="preserve">Rritje/renie ne  s hpenzimet e periudhave te mevonshme 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</si>
  <si>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</si>
  <si>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</si>
  <si>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</si>
  <si>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</si>
  <si>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</si>
  <si>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</si>
  <si>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</si>
  <si>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</si>
  <si>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</si>
  <si>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</si>
  <si>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</si>
  <si>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</si>
  <si>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</si>
  <si>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</si>
  <si>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</si>
  <si>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</si>
  <si>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</si>
  <si>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</si>
  <si>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</si>
  <si>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</si>
  <si>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Nje pasqyre e konsoliduar</t>
  </si>
  <si>
    <t>Kapitali Aksionar qe I perket Aksionerve te Shoqerise Meme</t>
  </si>
  <si>
    <t>Zoterimet e</t>
  </si>
  <si>
    <t>Emertimi</t>
  </si>
  <si>
    <t>Kapitali</t>
  </si>
  <si>
    <t>Primi i</t>
  </si>
  <si>
    <t>Aksionet</t>
  </si>
  <si>
    <t>Rezervat</t>
  </si>
  <si>
    <t>Rezerva te konvert.</t>
  </si>
  <si>
    <t xml:space="preserve">Fitimi  I </t>
  </si>
  <si>
    <t>TOTALI</t>
  </si>
  <si>
    <t>Aksionerve</t>
  </si>
  <si>
    <t>Aksionar</t>
  </si>
  <si>
    <t>Aksionit</t>
  </si>
  <si>
    <t>e Thesarit</t>
  </si>
  <si>
    <t>Stat. Ligj.</t>
  </si>
  <si>
    <t>te monellave te huaj</t>
  </si>
  <si>
    <t>pa shperndare</t>
  </si>
  <si>
    <t>te Pakices</t>
  </si>
  <si>
    <t>A</t>
  </si>
  <si>
    <t>Efekti I # ne politikat kont.</t>
  </si>
  <si>
    <t>Pozicioni I rregulluar_</t>
  </si>
  <si>
    <t>Efektet e #  te kurseve te</t>
  </si>
  <si>
    <t xml:space="preserve"> kembimit gjate konsolidimit</t>
  </si>
  <si>
    <t>Totali I te ardhur. Dhe shpenzimeve</t>
  </si>
  <si>
    <t xml:space="preserve">qe nuk jane njohur ne pasqyren </t>
  </si>
  <si>
    <t>e te ardhurave dhe shpenzimeve</t>
  </si>
  <si>
    <t>Fitimi neto I vitit Financiare</t>
  </si>
  <si>
    <t>Dividentet e paguar</t>
  </si>
  <si>
    <t>Transferime ne rezerven e</t>
  </si>
  <si>
    <t>detyreshme Statutore</t>
  </si>
  <si>
    <t>Emetimi I kapitalit aksionar</t>
  </si>
  <si>
    <t>Aksione te thesari te riblera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</si>
  <si>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</si>
  <si>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</si>
  <si>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</si>
  <si>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</si>
  <si>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</si>
  <si>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</si>
  <si>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</si>
  <si>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</si>
  <si>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</si>
  <si>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</si>
  <si>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</si>
  <si>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</si>
  <si>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</si>
  <si>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</si>
  <si>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</si>
  <si>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</si>
  <si>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</si>
  <si>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</si>
  <si>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</si>
  <si>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</si>
  <si>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</si>
  <si>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</si>
  <si>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</si>
  <si>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</si>
  <si>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</si>
  <si>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</si>
  <si>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</si>
  <si>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</si>
  <si>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</si>
  <si>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</si>
  <si>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</si>
  <si>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</si>
  <si>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</si>
  <si>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</si>
  <si>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</si>
  <si>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</si>
  <si>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</si>
  <si>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</si>
  <si>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</si>
  <si>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</si>
  <si>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</si>
  <si>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</si>
  <si>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</si>
  <si>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</si>
  <si>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</si>
  <si>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</si>
  <si>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</si>
  <si>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</si>
  <si>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</si>
  <si>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</si>
  <si>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</si>
  <si>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</si>
  <si>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</si>
  <si>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</si>
  <si>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</si>
  <si>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</si>
  <si>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</si>
  <si>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</si>
  <si>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</si>
  <si>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</si>
  <si>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</si>
  <si>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</si>
  <si>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</si>
  <si>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</si>
  <si>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</si>
  <si>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</si>
  <si>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</si>
  <si>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</si>
  <si>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</si>
  <si>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</si>
  <si>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</si>
  <si>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</si>
  <si>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</si>
  <si>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</si>
  <si>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</si>
  <si>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</si>
  <si>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</si>
  <si>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</si>
  <si>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</si>
  <si>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</si>
  <si>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</si>
  <si>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</si>
  <si>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</si>
  <si>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</si>
  <si>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</si>
  <si>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</si>
  <si>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</si>
  <si>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</si>
  <si>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</si>
  <si>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</si>
  <si>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</si>
  <si>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Sasia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</si>
  <si>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</si>
  <si>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</si>
  <si>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</si>
  <si>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</si>
  <si>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</si>
  <si>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</si>
  <si>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</si>
  <si>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</si>
  <si>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</si>
  <si>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</si>
  <si>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</si>
  <si>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Ndertime(ne proces)</t>
  </si>
  <si>
    <t>Adrian BEDAJ</t>
  </si>
  <si>
    <t>Shoqeria Matrix Konstruksion</t>
  </si>
  <si>
    <t>NIPTI   J 91306009Q</t>
  </si>
  <si>
    <t>SHOQERIA  Matrix Konstruksion</t>
  </si>
  <si>
    <t>NIPT  J91306009Q</t>
  </si>
  <si>
    <t xml:space="preserve">   &gt; Tatim fitimi(akt kontrolli)</t>
  </si>
  <si>
    <t xml:space="preserve">    te ardhura(shitje te perjashtuara)</t>
  </si>
  <si>
    <t xml:space="preserve">  Të tjera(interesa)</t>
  </si>
  <si>
    <t xml:space="preserve">Adrian Bedaj </t>
  </si>
  <si>
    <t>Tatim mbi fitimin(AKT-KONTROLLI)</t>
  </si>
  <si>
    <t>Fitimi   I ushtrimit</t>
  </si>
  <si>
    <t>Shpenzime te pazbritshme</t>
  </si>
  <si>
    <t>Tatimi mbi  fitimin</t>
  </si>
  <si>
    <t>Ekonomiste</t>
  </si>
  <si>
    <t>Detyrim akt-kontrolli(sig shoqeror)</t>
  </si>
  <si>
    <t xml:space="preserve">   &gt; Debitore  dhe Kreditoreve te tjere</t>
  </si>
  <si>
    <t xml:space="preserve">NBG </t>
  </si>
  <si>
    <t>Pozicioni 31dhjetor 2011</t>
  </si>
  <si>
    <t>Ida Mezini</t>
  </si>
  <si>
    <t>Pozicioni 31dhjetor 2012</t>
  </si>
  <si>
    <t>Amortizimi A.A.Materiale   2012</t>
  </si>
  <si>
    <t>Viti 2012</t>
  </si>
  <si>
    <t>Pasqyrat  Financiare  te  VITIT   2013</t>
  </si>
  <si>
    <t>Union Bank</t>
  </si>
  <si>
    <t>Pasqyra e Ndryshimeve  ne Kapital viti 2013</t>
  </si>
  <si>
    <t>Pozicioni 31dhjetor 2013</t>
  </si>
  <si>
    <t>Pasqyra   e   Fluksit   Monetar  -  Metoda  Indirekte   2013</t>
  </si>
  <si>
    <t>Viti 2013</t>
  </si>
  <si>
    <t>Vlera Kontabel Neto e A.A.Materiale  2013</t>
  </si>
  <si>
    <t>124  Te ardhura dhe shpenzime te tjera financiare(shpenzime te panjohura)</t>
  </si>
  <si>
    <t>Pasqyra e te Ardhurave dhe Shpenzimeve  2013</t>
  </si>
  <si>
    <t>Viti   2013</t>
  </si>
  <si>
    <t>01.01.2013</t>
  </si>
  <si>
    <t>31.12.2013</t>
  </si>
  <si>
    <t>Aktivet Afatgjata Materiale  me vlere fillestare   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</si>
</sst>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  <numFmt numFmtId="166" formatCode="#,##0.000000"/>
    <numFmt numFmtId="167" formatCode="_-* #,##0.00_L_e_k_-;\-* #,##0.00_L_e_k_-;_-* &quot;-&quot;??_L_e_k_-;_-@_-"/>
    <numFmt numFmtId="168" formatCode="#,##0.000"/>
    <numFmt numFmtId="169" formatCode="#,##0.0"/>
  </numFmts>
  <fonts count="58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0"/>
    </font>
    <font>
      <b/>
      <u val="single"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u val="single"/>
      <sz val="10"/>
      <name val="Arial"/>
      <family val="0"/>
    </font>
    <font>
      <sz val="10"/>
      <name val="Arial CE"/>
      <family val="0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33" borderId="10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3" fontId="0" fillId="33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/>
    </xf>
    <xf numFmtId="0" fontId="11" fillId="0" borderId="2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3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3" fontId="3" fillId="0" borderId="17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23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0" fontId="0" fillId="0" borderId="0" xfId="0" applyFont="1" applyAlignment="1">
      <alignment horizontal="center"/>
    </xf>
    <xf numFmtId="3" fontId="0" fillId="33" borderId="0" xfId="0" applyNumberFormat="1" applyFont="1" applyFill="1" applyAlignment="1">
      <alignment horizontal="right"/>
    </xf>
    <xf numFmtId="3" fontId="0" fillId="33" borderId="14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0" fillId="33" borderId="19" xfId="0" applyNumberFormat="1" applyFont="1" applyFill="1" applyBorder="1" applyAlignment="1">
      <alignment horizontal="right" vertical="center"/>
    </xf>
    <xf numFmtId="3" fontId="0" fillId="33" borderId="22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3" fontId="0" fillId="33" borderId="10" xfId="0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3" fontId="3" fillId="33" borderId="22" xfId="0" applyNumberFormat="1" applyFont="1" applyFill="1" applyBorder="1" applyAlignment="1">
      <alignment horizontal="right" vertical="center"/>
    </xf>
    <xf numFmtId="0" fontId="15" fillId="0" borderId="24" xfId="0" applyFont="1" applyBorder="1" applyAlignment="1">
      <alignment vertical="center"/>
    </xf>
    <xf numFmtId="3" fontId="3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/>
    </xf>
    <xf numFmtId="3" fontId="3" fillId="33" borderId="10" xfId="0" applyNumberFormat="1" applyFont="1" applyFill="1" applyBorder="1" applyAlignment="1">
      <alignment horizontal="right"/>
    </xf>
    <xf numFmtId="3" fontId="0" fillId="33" borderId="10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0" fontId="4" fillId="0" borderId="25" xfId="0" applyFont="1" applyBorder="1" applyAlignment="1">
      <alignment/>
    </xf>
    <xf numFmtId="3" fontId="0" fillId="0" borderId="25" xfId="0" applyNumberFormat="1" applyBorder="1" applyAlignment="1">
      <alignment/>
    </xf>
    <xf numFmtId="0" fontId="4" fillId="0" borderId="22" xfId="0" applyFont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2" fontId="18" fillId="0" borderId="0" xfId="56" applyNumberFormat="1" applyFont="1" applyBorder="1" applyAlignment="1">
      <alignment wrapText="1"/>
      <protection/>
    </xf>
    <xf numFmtId="0" fontId="3" fillId="0" borderId="21" xfId="56" applyFont="1" applyBorder="1" applyAlignment="1">
      <alignment horizontal="center"/>
      <protection/>
    </xf>
    <xf numFmtId="2" fontId="19" fillId="0" borderId="16" xfId="56" applyNumberFormat="1" applyFont="1" applyBorder="1" applyAlignment="1">
      <alignment horizontal="center" wrapText="1"/>
      <protection/>
    </xf>
    <xf numFmtId="0" fontId="20" fillId="0" borderId="25" xfId="56" applyFont="1" applyBorder="1" applyAlignment="1">
      <alignment horizontal="center" vertical="center" wrapText="1"/>
      <protection/>
    </xf>
    <xf numFmtId="0" fontId="3" fillId="0" borderId="0" xfId="56" applyFont="1" applyBorder="1" applyAlignment="1">
      <alignment horizontal="center"/>
      <protection/>
    </xf>
    <xf numFmtId="0" fontId="3" fillId="0" borderId="0" xfId="56" applyFont="1" applyBorder="1" applyAlignment="1">
      <alignment horizontal="left" wrapText="1"/>
      <protection/>
    </xf>
    <xf numFmtId="0" fontId="3" fillId="0" borderId="0" xfId="56" applyFont="1" applyBorder="1" applyAlignment="1">
      <alignment horizontal="left"/>
      <protection/>
    </xf>
    <xf numFmtId="0" fontId="4" fillId="0" borderId="0" xfId="0" applyFont="1" applyAlignment="1">
      <alignment/>
    </xf>
    <xf numFmtId="0" fontId="0" fillId="0" borderId="0" xfId="56" applyFont="1">
      <alignment/>
      <protection/>
    </xf>
    <xf numFmtId="0" fontId="22" fillId="0" borderId="0" xfId="0" applyFont="1" applyAlignment="1">
      <alignment horizontal="left" vertical="center"/>
    </xf>
    <xf numFmtId="0" fontId="0" fillId="0" borderId="21" xfId="0" applyFont="1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3" fontId="0" fillId="0" borderId="10" xfId="44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21" xfId="44" applyNumberFormat="1" applyBorder="1" applyAlignment="1">
      <alignment/>
    </xf>
    <xf numFmtId="0" fontId="0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3" fontId="14" fillId="0" borderId="27" xfId="44" applyNumberFormat="1" applyFont="1" applyBorder="1" applyAlignment="1">
      <alignment vertical="center"/>
    </xf>
    <xf numFmtId="3" fontId="14" fillId="0" borderId="28" xfId="44" applyNumberFormat="1" applyFont="1" applyBorder="1" applyAlignment="1">
      <alignment vertic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" fontId="20" fillId="33" borderId="29" xfId="56" applyNumberFormat="1" applyFont="1" applyFill="1" applyBorder="1" applyAlignment="1">
      <alignment horizontal="left"/>
      <protection/>
    </xf>
    <xf numFmtId="1" fontId="20" fillId="33" borderId="10" xfId="56" applyNumberFormat="1" applyFont="1" applyFill="1" applyBorder="1" applyAlignment="1">
      <alignment horizontal="left"/>
      <protection/>
    </xf>
    <xf numFmtId="1" fontId="20" fillId="33" borderId="10" xfId="56" applyNumberFormat="1" applyFont="1" applyFill="1" applyBorder="1" applyAlignment="1">
      <alignment horizontal="left" wrapText="1"/>
      <protection/>
    </xf>
    <xf numFmtId="0" fontId="20" fillId="33" borderId="22" xfId="56" applyFont="1" applyFill="1" applyBorder="1" applyAlignment="1">
      <alignment horizontal="center" vertical="center" wrapText="1"/>
      <protection/>
    </xf>
    <xf numFmtId="0" fontId="20" fillId="33" borderId="30" xfId="56" applyFont="1" applyFill="1" applyBorder="1" applyAlignment="1">
      <alignment horizontal="center" vertical="center" wrapText="1"/>
      <protection/>
    </xf>
    <xf numFmtId="0" fontId="20" fillId="33" borderId="0" xfId="56" applyFont="1" applyFill="1" applyBorder="1" applyAlignment="1">
      <alignment horizontal="left"/>
      <protection/>
    </xf>
    <xf numFmtId="0" fontId="5" fillId="33" borderId="0" xfId="56" applyFont="1" applyFill="1" applyBorder="1" applyAlignment="1">
      <alignment horizontal="left"/>
      <protection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3" fontId="0" fillId="0" borderId="0" xfId="0" applyNumberFormat="1" applyBorder="1" applyAlignment="1">
      <alignment vertical="center"/>
    </xf>
    <xf numFmtId="3" fontId="0" fillId="0" borderId="17" xfId="0" applyNumberFormat="1" applyBorder="1" applyAlignment="1">
      <alignment/>
    </xf>
    <xf numFmtId="0" fontId="0" fillId="0" borderId="0" xfId="0" applyFont="1" applyBorder="1" applyAlignment="1">
      <alignment horizontal="left"/>
    </xf>
    <xf numFmtId="3" fontId="10" fillId="0" borderId="14" xfId="0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vertical="center"/>
    </xf>
    <xf numFmtId="3" fontId="0" fillId="0" borderId="16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4" fontId="0" fillId="33" borderId="0" xfId="0" applyNumberForma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15" fillId="33" borderId="0" xfId="0" applyFont="1" applyFill="1" applyBorder="1" applyAlignment="1">
      <alignment/>
    </xf>
    <xf numFmtId="0" fontId="20" fillId="33" borderId="25" xfId="56" applyFont="1" applyFill="1" applyBorder="1" applyAlignment="1">
      <alignment horizontal="center" vertical="center" wrapText="1"/>
      <protection/>
    </xf>
    <xf numFmtId="0" fontId="3" fillId="33" borderId="0" xfId="56" applyFont="1" applyFill="1" applyBorder="1" applyAlignment="1">
      <alignment horizontal="left"/>
      <protection/>
    </xf>
    <xf numFmtId="0" fontId="20" fillId="33" borderId="21" xfId="56" applyFont="1" applyFill="1" applyBorder="1" applyAlignment="1">
      <alignment horizontal="center" vertical="center" wrapText="1"/>
      <protection/>
    </xf>
    <xf numFmtId="4" fontId="3" fillId="0" borderId="10" xfId="0" applyNumberFormat="1" applyFont="1" applyBorder="1" applyAlignment="1">
      <alignment vertical="center"/>
    </xf>
    <xf numFmtId="0" fontId="3" fillId="33" borderId="31" xfId="56" applyFont="1" applyFill="1" applyBorder="1" applyAlignment="1">
      <alignment horizontal="center"/>
      <protection/>
    </xf>
    <xf numFmtId="0" fontId="3" fillId="33" borderId="29" xfId="56" applyFont="1" applyFill="1" applyBorder="1" applyAlignment="1">
      <alignment horizontal="left" wrapText="1"/>
      <protection/>
    </xf>
    <xf numFmtId="1" fontId="3" fillId="33" borderId="29" xfId="56" applyNumberFormat="1" applyFont="1" applyFill="1" applyBorder="1" applyAlignment="1">
      <alignment horizontal="left"/>
      <protection/>
    </xf>
    <xf numFmtId="0" fontId="0" fillId="33" borderId="32" xfId="56" applyFont="1" applyFill="1" applyBorder="1" applyAlignment="1">
      <alignment horizontal="center"/>
      <protection/>
    </xf>
    <xf numFmtId="0" fontId="0" fillId="33" borderId="24" xfId="56" applyFont="1" applyFill="1" applyBorder="1" applyAlignment="1">
      <alignment horizontal="left" wrapText="1"/>
      <protection/>
    </xf>
    <xf numFmtId="1" fontId="3" fillId="33" borderId="10" xfId="56" applyNumberFormat="1" applyFont="1" applyFill="1" applyBorder="1" applyAlignment="1">
      <alignment horizontal="left"/>
      <protection/>
    </xf>
    <xf numFmtId="0" fontId="0" fillId="33" borderId="33" xfId="56" applyFont="1" applyFill="1" applyBorder="1" applyAlignment="1">
      <alignment horizontal="center"/>
      <protection/>
    </xf>
    <xf numFmtId="0" fontId="14" fillId="33" borderId="24" xfId="56" applyFont="1" applyFill="1" applyBorder="1" applyAlignment="1">
      <alignment horizontal="left" wrapText="1"/>
      <protection/>
    </xf>
    <xf numFmtId="0" fontId="3" fillId="33" borderId="34" xfId="56" applyFont="1" applyFill="1" applyBorder="1" applyAlignment="1">
      <alignment horizontal="center"/>
      <protection/>
    </xf>
    <xf numFmtId="0" fontId="3" fillId="33" borderId="24" xfId="56" applyFont="1" applyFill="1" applyBorder="1" applyAlignment="1">
      <alignment horizontal="left" wrapText="1"/>
      <protection/>
    </xf>
    <xf numFmtId="0" fontId="0" fillId="33" borderId="22" xfId="56" applyFont="1" applyFill="1" applyBorder="1" applyAlignment="1">
      <alignment horizontal="left" wrapText="1"/>
      <protection/>
    </xf>
    <xf numFmtId="0" fontId="0" fillId="33" borderId="35" xfId="56" applyFont="1" applyFill="1" applyBorder="1" applyAlignment="1">
      <alignment horizontal="center"/>
      <protection/>
    </xf>
    <xf numFmtId="0" fontId="0" fillId="33" borderId="19" xfId="56" applyFont="1" applyFill="1" applyBorder="1" applyAlignment="1">
      <alignment horizontal="left" wrapText="1"/>
      <protection/>
    </xf>
    <xf numFmtId="0" fontId="3" fillId="33" borderId="10" xfId="56" applyFont="1" applyFill="1" applyBorder="1" applyAlignment="1">
      <alignment horizontal="left"/>
      <protection/>
    </xf>
    <xf numFmtId="0" fontId="3" fillId="33" borderId="34" xfId="56" applyFont="1" applyFill="1" applyBorder="1" applyAlignment="1">
      <alignment horizontal="center" vertical="center"/>
      <protection/>
    </xf>
    <xf numFmtId="0" fontId="3" fillId="33" borderId="33" xfId="56" applyFont="1" applyFill="1" applyBorder="1" applyAlignment="1">
      <alignment horizontal="center" vertical="center"/>
      <protection/>
    </xf>
    <xf numFmtId="0" fontId="0" fillId="33" borderId="24" xfId="56" applyFont="1" applyFill="1" applyBorder="1" applyAlignment="1">
      <alignment horizontal="center" wrapText="1"/>
      <protection/>
    </xf>
    <xf numFmtId="0" fontId="3" fillId="33" borderId="32" xfId="56" applyFont="1" applyFill="1" applyBorder="1" applyAlignment="1">
      <alignment horizontal="center"/>
      <protection/>
    </xf>
    <xf numFmtId="0" fontId="15" fillId="33" borderId="10" xfId="56" applyFont="1" applyFill="1" applyBorder="1" applyAlignment="1">
      <alignment horizontal="left" wrapText="1"/>
      <protection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3" fillId="33" borderId="33" xfId="56" applyFont="1" applyFill="1" applyBorder="1" applyAlignment="1">
      <alignment horizontal="center"/>
      <protection/>
    </xf>
    <xf numFmtId="0" fontId="3" fillId="33" borderId="10" xfId="56" applyFont="1" applyFill="1" applyBorder="1" applyAlignment="1">
      <alignment horizontal="left" wrapText="1"/>
      <protection/>
    </xf>
    <xf numFmtId="0" fontId="3" fillId="33" borderId="35" xfId="56" applyFont="1" applyFill="1" applyBorder="1" applyAlignment="1">
      <alignment horizontal="center"/>
      <protection/>
    </xf>
    <xf numFmtId="0" fontId="3" fillId="33" borderId="22" xfId="56" applyFont="1" applyFill="1" applyBorder="1" applyAlignment="1">
      <alignment horizontal="left" wrapText="1"/>
      <protection/>
    </xf>
    <xf numFmtId="0" fontId="15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right"/>
    </xf>
    <xf numFmtId="0" fontId="4" fillId="33" borderId="21" xfId="56" applyFont="1" applyFill="1" applyBorder="1">
      <alignment/>
      <protection/>
    </xf>
    <xf numFmtId="2" fontId="19" fillId="33" borderId="21" xfId="56" applyNumberFormat="1" applyFont="1" applyFill="1" applyBorder="1" applyAlignment="1">
      <alignment horizontal="center" wrapText="1"/>
      <protection/>
    </xf>
    <xf numFmtId="0" fontId="20" fillId="33" borderId="36" xfId="56" applyFont="1" applyFill="1" applyBorder="1" applyAlignment="1">
      <alignment horizontal="center"/>
      <protection/>
    </xf>
    <xf numFmtId="0" fontId="20" fillId="33" borderId="29" xfId="56" applyFont="1" applyFill="1" applyBorder="1" applyAlignment="1">
      <alignment horizontal="left" wrapText="1"/>
      <protection/>
    </xf>
    <xf numFmtId="0" fontId="4" fillId="33" borderId="34" xfId="56" applyFont="1" applyFill="1" applyBorder="1" applyAlignment="1">
      <alignment horizontal="left"/>
      <protection/>
    </xf>
    <xf numFmtId="0" fontId="4" fillId="33" borderId="10" xfId="57" applyFont="1" applyFill="1" applyBorder="1" applyAlignment="1">
      <alignment horizontal="left" wrapText="1"/>
      <protection/>
    </xf>
    <xf numFmtId="0" fontId="4" fillId="33" borderId="10" xfId="56" applyFont="1" applyFill="1" applyBorder="1" applyAlignment="1">
      <alignment horizontal="left" wrapText="1"/>
      <protection/>
    </xf>
    <xf numFmtId="0" fontId="20" fillId="33" borderId="34" xfId="56" applyFont="1" applyFill="1" applyBorder="1" applyAlignment="1">
      <alignment horizontal="center"/>
      <protection/>
    </xf>
    <xf numFmtId="0" fontId="20" fillId="33" borderId="10" xfId="56" applyFont="1" applyFill="1" applyBorder="1" applyAlignment="1">
      <alignment horizontal="left" wrapText="1"/>
      <protection/>
    </xf>
    <xf numFmtId="0" fontId="4" fillId="33" borderId="34" xfId="56" applyFont="1" applyFill="1" applyBorder="1" applyAlignment="1">
      <alignment horizontal="center"/>
      <protection/>
    </xf>
    <xf numFmtId="0" fontId="4" fillId="33" borderId="10" xfId="56" applyFont="1" applyFill="1" applyBorder="1" applyAlignment="1">
      <alignment horizontal="left"/>
      <protection/>
    </xf>
    <xf numFmtId="0" fontId="20" fillId="33" borderId="10" xfId="56" applyFont="1" applyFill="1" applyBorder="1" applyAlignment="1">
      <alignment horizontal="left"/>
      <protection/>
    </xf>
    <xf numFmtId="0" fontId="4" fillId="33" borderId="37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0" fillId="33" borderId="34" xfId="56" applyFont="1" applyFill="1" applyBorder="1">
      <alignment/>
      <protection/>
    </xf>
    <xf numFmtId="0" fontId="20" fillId="33" borderId="38" xfId="56" applyFont="1" applyFill="1" applyBorder="1" applyAlignment="1">
      <alignment horizontal="left"/>
      <protection/>
    </xf>
    <xf numFmtId="0" fontId="4" fillId="33" borderId="34" xfId="0" applyFont="1" applyFill="1" applyBorder="1" applyAlignment="1">
      <alignment/>
    </xf>
    <xf numFmtId="0" fontId="4" fillId="33" borderId="34" xfId="56" applyFont="1" applyFill="1" applyBorder="1">
      <alignment/>
      <protection/>
    </xf>
    <xf numFmtId="0" fontId="4" fillId="33" borderId="39" xfId="56" applyFont="1" applyFill="1" applyBorder="1">
      <alignment/>
      <protection/>
    </xf>
    <xf numFmtId="0" fontId="20" fillId="33" borderId="40" xfId="56" applyFont="1" applyFill="1" applyBorder="1" applyAlignment="1">
      <alignment horizontal="left"/>
      <protection/>
    </xf>
    <xf numFmtId="0" fontId="4" fillId="33" borderId="40" xfId="56" applyFont="1" applyFill="1" applyBorder="1" applyAlignment="1">
      <alignment horizontal="left"/>
      <protection/>
    </xf>
    <xf numFmtId="0" fontId="20" fillId="33" borderId="41" xfId="56" applyFont="1" applyFill="1" applyBorder="1" applyAlignment="1">
      <alignment horizontal="left"/>
      <protection/>
    </xf>
    <xf numFmtId="0" fontId="4" fillId="33" borderId="0" xfId="0" applyFont="1" applyFill="1" applyAlignment="1">
      <alignment/>
    </xf>
    <xf numFmtId="0" fontId="0" fillId="0" borderId="2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" fontId="20" fillId="34" borderId="10" xfId="56" applyNumberFormat="1" applyFont="1" applyFill="1" applyBorder="1" applyAlignment="1">
      <alignment horizontal="left"/>
      <protection/>
    </xf>
    <xf numFmtId="3" fontId="0" fillId="34" borderId="10" xfId="0" applyNumberForma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0" xfId="0" applyNumberFormat="1" applyFont="1" applyFill="1" applyBorder="1" applyAlignment="1">
      <alignment horizontal="right" vertical="center"/>
    </xf>
    <xf numFmtId="3" fontId="3" fillId="34" borderId="22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horizontal="right"/>
    </xf>
    <xf numFmtId="1" fontId="20" fillId="34" borderId="10" xfId="56" applyNumberFormat="1" applyFont="1" applyFill="1" applyBorder="1" applyAlignment="1">
      <alignment horizontal="left" wrapText="1"/>
      <protection/>
    </xf>
    <xf numFmtId="3" fontId="0" fillId="34" borderId="10" xfId="44" applyNumberFormat="1" applyFill="1" applyBorder="1" applyAlignment="1">
      <alignment/>
    </xf>
    <xf numFmtId="3" fontId="0" fillId="34" borderId="22" xfId="0" applyNumberFormat="1" applyFont="1" applyFill="1" applyBorder="1" applyAlignment="1">
      <alignment horizontal="right" vertical="center"/>
    </xf>
    <xf numFmtId="4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3" fontId="0" fillId="34" borderId="21" xfId="0" applyNumberFormat="1" applyFont="1" applyFill="1" applyBorder="1" applyAlignment="1">
      <alignment horizontal="right" vertical="center"/>
    </xf>
    <xf numFmtId="3" fontId="0" fillId="34" borderId="22" xfId="0" applyNumberFormat="1" applyFont="1" applyFill="1" applyBorder="1" applyAlignment="1">
      <alignment horizontal="right" vertical="center"/>
    </xf>
    <xf numFmtId="3" fontId="0" fillId="33" borderId="21" xfId="0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17" xfId="56" applyFont="1" applyFill="1" applyBorder="1" applyAlignment="1">
      <alignment horizontal="left" wrapText="1"/>
      <protection/>
    </xf>
    <xf numFmtId="0" fontId="0" fillId="33" borderId="24" xfId="56" applyFont="1" applyFill="1" applyBorder="1" applyAlignment="1">
      <alignment horizontal="left" wrapText="1"/>
      <protection/>
    </xf>
    <xf numFmtId="0" fontId="3" fillId="33" borderId="17" xfId="56" applyFont="1" applyFill="1" applyBorder="1" applyAlignment="1">
      <alignment horizontal="left" wrapText="1"/>
      <protection/>
    </xf>
    <xf numFmtId="0" fontId="3" fillId="33" borderId="24" xfId="56" applyFont="1" applyFill="1" applyBorder="1" applyAlignment="1">
      <alignment horizontal="left" wrapText="1"/>
      <protection/>
    </xf>
    <xf numFmtId="2" fontId="3" fillId="0" borderId="23" xfId="56" applyNumberFormat="1" applyFont="1" applyBorder="1" applyAlignment="1">
      <alignment horizontal="center" wrapText="1"/>
      <protection/>
    </xf>
    <xf numFmtId="2" fontId="3" fillId="0" borderId="17" xfId="56" applyNumberFormat="1" applyFont="1" applyBorder="1" applyAlignment="1">
      <alignment horizontal="center" wrapText="1"/>
      <protection/>
    </xf>
    <xf numFmtId="2" fontId="3" fillId="0" borderId="24" xfId="56" applyNumberFormat="1" applyFont="1" applyBorder="1" applyAlignment="1">
      <alignment horizontal="center" wrapText="1"/>
      <protection/>
    </xf>
    <xf numFmtId="2" fontId="19" fillId="0" borderId="0" xfId="56" applyNumberFormat="1" applyFont="1" applyBorder="1" applyAlignment="1">
      <alignment horizontal="center" wrapText="1"/>
      <protection/>
    </xf>
    <xf numFmtId="2" fontId="19" fillId="0" borderId="16" xfId="56" applyNumberFormat="1" applyFont="1" applyBorder="1" applyAlignment="1">
      <alignment horizontal="center" wrapText="1"/>
      <protection/>
    </xf>
    <xf numFmtId="0" fontId="3" fillId="33" borderId="42" xfId="56" applyFont="1" applyFill="1" applyBorder="1" applyAlignment="1">
      <alignment horizontal="left" wrapText="1"/>
      <protection/>
    </xf>
    <xf numFmtId="0" fontId="3" fillId="33" borderId="29" xfId="56" applyFont="1" applyFill="1" applyBorder="1" applyAlignment="1">
      <alignment horizontal="left" wrapText="1"/>
      <protection/>
    </xf>
    <xf numFmtId="0" fontId="0" fillId="33" borderId="17" xfId="56" applyFont="1" applyFill="1" applyBorder="1" applyAlignment="1">
      <alignment horizontal="center" wrapText="1"/>
      <protection/>
    </xf>
    <xf numFmtId="0" fontId="0" fillId="33" borderId="24" xfId="56" applyFont="1" applyFill="1" applyBorder="1" applyAlignment="1">
      <alignment horizontal="center" wrapText="1"/>
      <protection/>
    </xf>
    <xf numFmtId="0" fontId="14" fillId="33" borderId="24" xfId="56" applyFont="1" applyFill="1" applyBorder="1" applyAlignment="1">
      <alignment horizontal="left" wrapText="1"/>
      <protection/>
    </xf>
    <xf numFmtId="0" fontId="14" fillId="33" borderId="10" xfId="56" applyFont="1" applyFill="1" applyBorder="1" applyAlignment="1">
      <alignment horizontal="left" wrapText="1"/>
      <protection/>
    </xf>
    <xf numFmtId="0" fontId="3" fillId="33" borderId="10" xfId="56" applyFont="1" applyFill="1" applyBorder="1" applyAlignment="1">
      <alignment horizontal="left" wrapText="1"/>
      <protection/>
    </xf>
    <xf numFmtId="0" fontId="19" fillId="33" borderId="12" xfId="56" applyFont="1" applyFill="1" applyBorder="1" applyAlignment="1">
      <alignment horizontal="center" wrapText="1"/>
      <protection/>
    </xf>
    <xf numFmtId="0" fontId="19" fillId="33" borderId="13" xfId="56" applyFont="1" applyFill="1" applyBorder="1" applyAlignment="1">
      <alignment horizontal="center" wrapText="1"/>
      <protection/>
    </xf>
    <xf numFmtId="0" fontId="19" fillId="33" borderId="14" xfId="56" applyFont="1" applyFill="1" applyBorder="1" applyAlignment="1">
      <alignment horizontal="center" wrapText="1"/>
      <protection/>
    </xf>
    <xf numFmtId="0" fontId="20" fillId="33" borderId="42" xfId="56" applyFont="1" applyFill="1" applyBorder="1" applyAlignment="1">
      <alignment horizontal="left" wrapText="1"/>
      <protection/>
    </xf>
    <xf numFmtId="0" fontId="20" fillId="33" borderId="29" xfId="56" applyFont="1" applyFill="1" applyBorder="1" applyAlignment="1">
      <alignment horizontal="left" wrapText="1"/>
      <protection/>
    </xf>
    <xf numFmtId="0" fontId="4" fillId="33" borderId="10" xfId="57" applyFont="1" applyFill="1" applyBorder="1" applyAlignment="1">
      <alignment horizontal="left" wrapText="1"/>
      <protection/>
    </xf>
    <xf numFmtId="2" fontId="3" fillId="33" borderId="23" xfId="56" applyNumberFormat="1" applyFont="1" applyFill="1" applyBorder="1" applyAlignment="1">
      <alignment horizontal="center" wrapText="1"/>
      <protection/>
    </xf>
    <xf numFmtId="2" fontId="3" fillId="33" borderId="17" xfId="56" applyNumberFormat="1" applyFont="1" applyFill="1" applyBorder="1" applyAlignment="1">
      <alignment horizontal="center" wrapText="1"/>
      <protection/>
    </xf>
    <xf numFmtId="2" fontId="3" fillId="33" borderId="24" xfId="56" applyNumberFormat="1" applyFont="1" applyFill="1" applyBorder="1" applyAlignment="1">
      <alignment horizontal="center" wrapText="1"/>
      <protection/>
    </xf>
    <xf numFmtId="0" fontId="20" fillId="33" borderId="10" xfId="56" applyFont="1" applyFill="1" applyBorder="1" applyAlignment="1">
      <alignment horizontal="left" wrapText="1"/>
      <protection/>
    </xf>
    <xf numFmtId="0" fontId="4" fillId="33" borderId="10" xfId="56" applyFont="1" applyFill="1" applyBorder="1" applyAlignment="1">
      <alignment horizontal="left"/>
      <protection/>
    </xf>
    <xf numFmtId="0" fontId="4" fillId="33" borderId="10" xfId="56" applyFont="1" applyFill="1" applyBorder="1" applyAlignment="1">
      <alignment horizontal="left" wrapText="1"/>
      <protection/>
    </xf>
    <xf numFmtId="0" fontId="20" fillId="33" borderId="10" xfId="57" applyFont="1" applyFill="1" applyBorder="1" applyAlignment="1">
      <alignment horizontal="left" wrapText="1"/>
      <protection/>
    </xf>
    <xf numFmtId="0" fontId="21" fillId="33" borderId="10" xfId="57" applyFont="1" applyFill="1" applyBorder="1" applyAlignment="1">
      <alignment horizontal="left" wrapText="1"/>
      <protection/>
    </xf>
    <xf numFmtId="0" fontId="21" fillId="33" borderId="40" xfId="56" applyFont="1" applyFill="1" applyBorder="1" applyAlignment="1">
      <alignment horizontal="left"/>
      <protection/>
    </xf>
    <xf numFmtId="0" fontId="20" fillId="33" borderId="10" xfId="56" applyFont="1" applyFill="1" applyBorder="1" applyAlignment="1">
      <alignment horizontal="left"/>
      <protection/>
    </xf>
    <xf numFmtId="0" fontId="21" fillId="33" borderId="10" xfId="56" applyFont="1" applyFill="1" applyBorder="1" applyAlignment="1">
      <alignment horizontal="left"/>
      <protection/>
    </xf>
    <xf numFmtId="0" fontId="11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sn_2009 Propozimet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2"/>
  <sheetViews>
    <sheetView zoomScalePageLayoutView="0" workbookViewId="0" topLeftCell="A1">
      <selection activeCell="E73" sqref="E73"/>
    </sheetView>
  </sheetViews>
  <sheetFormatPr defaultColWidth="9.140625" defaultRowHeight="12.75"/>
  <cols>
    <col min="1" max="1" width="1.28515625" style="7" customWidth="1"/>
    <col min="2" max="3" width="9.140625" style="7" customWidth="1"/>
    <col min="4" max="4" width="9.28125" style="7" customWidth="1"/>
    <col min="5" max="5" width="11.421875" style="7" customWidth="1"/>
    <col min="6" max="6" width="12.8515625" style="7" customWidth="1"/>
    <col min="7" max="7" width="5.421875" style="7" customWidth="1"/>
    <col min="8" max="9" width="9.140625" style="7" customWidth="1"/>
    <col min="10" max="10" width="3.140625" style="7" customWidth="1"/>
    <col min="11" max="11" width="9.140625" style="7" customWidth="1"/>
    <col min="12" max="12" width="1.8515625" style="7" customWidth="1"/>
    <col min="13" max="16384" width="9.140625" style="7" customWidth="1"/>
  </cols>
  <sheetData>
    <row r="1" ht="6.75" customHeight="1"/>
    <row r="2" spans="2:11" ht="12.75">
      <c r="B2" s="12"/>
      <c r="C2" s="13"/>
      <c r="D2" s="13"/>
      <c r="E2" s="13"/>
      <c r="F2" s="13"/>
      <c r="G2" s="13"/>
      <c r="H2" s="13"/>
      <c r="I2" s="13"/>
      <c r="J2" s="13"/>
      <c r="K2" s="14"/>
    </row>
    <row r="3" spans="2:11" s="15" customFormat="1" ht="13.5" customHeight="1">
      <c r="B3" s="16"/>
      <c r="C3" s="17" t="s">
        <v>106</v>
      </c>
      <c r="D3" s="17"/>
      <c r="E3" s="17"/>
      <c r="F3" s="18" t="s">
        <v>107</v>
      </c>
      <c r="G3" s="19"/>
      <c r="H3" s="20"/>
      <c r="I3" s="18"/>
      <c r="J3" s="21"/>
      <c r="K3" s="22"/>
    </row>
    <row r="4" spans="2:11" s="15" customFormat="1" ht="13.5" customHeight="1">
      <c r="B4" s="16"/>
      <c r="C4" s="17" t="s">
        <v>108</v>
      </c>
      <c r="D4" s="17"/>
      <c r="E4" s="17"/>
      <c r="F4" s="18" t="s">
        <v>109</v>
      </c>
      <c r="G4" s="23"/>
      <c r="H4" s="24"/>
      <c r="I4" s="25"/>
      <c r="J4" s="25"/>
      <c r="K4" s="22"/>
    </row>
    <row r="5" spans="2:11" s="15" customFormat="1" ht="13.5" customHeight="1">
      <c r="B5" s="16"/>
      <c r="C5" s="17" t="s">
        <v>110</v>
      </c>
      <c r="D5" s="17"/>
      <c r="E5" s="17"/>
      <c r="F5" s="26" t="s">
        <v>111</v>
      </c>
      <c r="G5" s="18"/>
      <c r="H5" s="18"/>
      <c r="I5" s="18"/>
      <c r="J5" s="18"/>
      <c r="K5" s="22"/>
    </row>
    <row r="6" spans="2:11" s="15" customFormat="1" ht="13.5" customHeight="1">
      <c r="B6" s="16"/>
      <c r="C6" s="17"/>
      <c r="D6" s="17"/>
      <c r="E6" s="17"/>
      <c r="F6" s="21"/>
      <c r="G6" s="21"/>
      <c r="H6" s="27"/>
      <c r="I6" s="27"/>
      <c r="J6" s="25"/>
      <c r="K6" s="22"/>
    </row>
    <row r="7" spans="2:11" s="15" customFormat="1" ht="13.5" customHeight="1">
      <c r="B7" s="16"/>
      <c r="C7" s="17" t="s">
        <v>112</v>
      </c>
      <c r="D7" s="17"/>
      <c r="E7" s="17"/>
      <c r="F7" s="18" t="s">
        <v>113</v>
      </c>
      <c r="G7" s="28"/>
      <c r="H7" s="21"/>
      <c r="I7" s="21"/>
      <c r="J7" s="21"/>
      <c r="K7" s="22"/>
    </row>
    <row r="8" spans="2:11" s="15" customFormat="1" ht="13.5" customHeight="1">
      <c r="B8" s="16"/>
      <c r="C8" s="17" t="s">
        <v>114</v>
      </c>
      <c r="D8" s="17"/>
      <c r="E8" s="17"/>
      <c r="F8" s="26">
        <v>12758</v>
      </c>
      <c r="G8" s="29"/>
      <c r="H8" s="21"/>
      <c r="I8" s="21"/>
      <c r="J8" s="21"/>
      <c r="K8" s="22"/>
    </row>
    <row r="9" spans="2:11" s="15" customFormat="1" ht="13.5" customHeight="1">
      <c r="B9" s="16"/>
      <c r="C9" s="17"/>
      <c r="D9" s="17"/>
      <c r="E9" s="17"/>
      <c r="F9" s="21"/>
      <c r="G9" s="21"/>
      <c r="H9" s="21"/>
      <c r="I9" s="21"/>
      <c r="J9" s="21"/>
      <c r="K9" s="22"/>
    </row>
    <row r="10" spans="2:11" s="15" customFormat="1" ht="13.5" customHeight="1">
      <c r="B10" s="16"/>
      <c r="C10" s="17" t="s">
        <v>115</v>
      </c>
      <c r="D10" s="17"/>
      <c r="E10" s="17"/>
      <c r="F10" s="18" t="s">
        <v>116</v>
      </c>
      <c r="G10" s="18"/>
      <c r="H10" s="18"/>
      <c r="I10" s="18"/>
      <c r="J10" s="18"/>
      <c r="K10" s="22"/>
    </row>
    <row r="11" spans="2:11" s="15" customFormat="1" ht="13.5" customHeight="1">
      <c r="B11" s="16"/>
      <c r="C11" s="17"/>
      <c r="D11" s="17"/>
      <c r="E11" s="17"/>
      <c r="F11" s="26"/>
      <c r="G11" s="26"/>
      <c r="H11" s="26"/>
      <c r="I11" s="26"/>
      <c r="J11" s="26"/>
      <c r="K11" s="22"/>
    </row>
    <row r="12" spans="2:11" s="15" customFormat="1" ht="13.5" customHeight="1">
      <c r="B12" s="16"/>
      <c r="C12" s="17"/>
      <c r="D12" s="17"/>
      <c r="E12" s="17"/>
      <c r="F12" s="26"/>
      <c r="G12" s="26"/>
      <c r="H12" s="26"/>
      <c r="I12" s="26"/>
      <c r="J12" s="26"/>
      <c r="K12" s="22"/>
    </row>
    <row r="13" spans="2:11" ht="12.75">
      <c r="B13" s="10"/>
      <c r="C13" s="8"/>
      <c r="D13" s="8"/>
      <c r="E13" s="8"/>
      <c r="F13" s="11"/>
      <c r="G13" s="11"/>
      <c r="H13" s="11"/>
      <c r="I13" s="11"/>
      <c r="J13" s="11"/>
      <c r="K13" s="30"/>
    </row>
    <row r="14" spans="2:11" ht="12.75">
      <c r="B14" s="10"/>
      <c r="C14" s="8"/>
      <c r="D14" s="8"/>
      <c r="E14" s="8"/>
      <c r="F14" s="8"/>
      <c r="G14" s="8"/>
      <c r="H14" s="8"/>
      <c r="I14" s="8"/>
      <c r="J14" s="8"/>
      <c r="K14" s="31"/>
    </row>
    <row r="15" spans="2:11" ht="12.75">
      <c r="B15" s="10"/>
      <c r="C15" s="8"/>
      <c r="D15" s="8"/>
      <c r="E15" s="8"/>
      <c r="F15" s="8"/>
      <c r="G15" s="8"/>
      <c r="H15" s="8"/>
      <c r="I15" s="8"/>
      <c r="J15" s="8"/>
      <c r="K15" s="31"/>
    </row>
    <row r="16" spans="2:11" ht="12.75">
      <c r="B16" s="10"/>
      <c r="C16" s="8"/>
      <c r="D16" s="8"/>
      <c r="E16" s="8"/>
      <c r="F16" s="8"/>
      <c r="G16" s="8"/>
      <c r="H16" s="8"/>
      <c r="I16" s="8"/>
      <c r="J16" s="8"/>
      <c r="K16" s="31"/>
    </row>
    <row r="17" spans="2:11" ht="12.75">
      <c r="B17" s="10"/>
      <c r="C17" s="8"/>
      <c r="D17" s="8"/>
      <c r="E17" s="8"/>
      <c r="F17" s="8"/>
      <c r="G17" s="8"/>
      <c r="H17" s="8"/>
      <c r="I17" s="8"/>
      <c r="J17" s="8"/>
      <c r="K17" s="31"/>
    </row>
    <row r="18" spans="2:11" ht="12.75">
      <c r="B18" s="10"/>
      <c r="C18" s="8"/>
      <c r="D18" s="8"/>
      <c r="E18" s="8"/>
      <c r="F18" s="8"/>
      <c r="G18" s="8"/>
      <c r="H18" s="8"/>
      <c r="I18" s="8"/>
      <c r="J18" s="8"/>
      <c r="K18" s="31"/>
    </row>
    <row r="19" spans="2:11" ht="12.75">
      <c r="B19" s="10"/>
      <c r="C19" s="8"/>
      <c r="D19" s="8"/>
      <c r="E19" s="8"/>
      <c r="F19" s="8"/>
      <c r="G19" s="8"/>
      <c r="H19" s="8"/>
      <c r="I19" s="8"/>
      <c r="J19" s="8"/>
      <c r="K19" s="31"/>
    </row>
    <row r="20" spans="2:11" ht="12.75">
      <c r="B20" s="10"/>
      <c r="C20" s="8"/>
      <c r="D20" s="8"/>
      <c r="E20" s="8"/>
      <c r="F20" s="8"/>
      <c r="G20" s="8"/>
      <c r="H20" s="8"/>
      <c r="I20" s="8"/>
      <c r="J20" s="8"/>
      <c r="K20" s="31"/>
    </row>
    <row r="21" spans="2:11" ht="12.75">
      <c r="B21" s="10"/>
      <c r="D21" s="8"/>
      <c r="E21" s="8"/>
      <c r="F21" s="8"/>
      <c r="G21" s="8"/>
      <c r="H21" s="8"/>
      <c r="I21" s="8"/>
      <c r="J21" s="8"/>
      <c r="K21" s="31"/>
    </row>
    <row r="22" spans="2:11" ht="12.75">
      <c r="B22" s="10"/>
      <c r="C22" s="8"/>
      <c r="D22" s="8"/>
      <c r="E22" s="8"/>
      <c r="F22" s="8"/>
      <c r="G22" s="8"/>
      <c r="H22" s="8"/>
      <c r="I22" s="8"/>
      <c r="J22" s="8"/>
      <c r="K22" s="31"/>
    </row>
    <row r="23" spans="2:11" ht="12.75">
      <c r="B23" s="10"/>
      <c r="C23" s="8"/>
      <c r="D23" s="8"/>
      <c r="E23" s="8"/>
      <c r="F23" s="8"/>
      <c r="G23" s="8"/>
      <c r="H23" s="8"/>
      <c r="I23" s="8"/>
      <c r="J23" s="8"/>
      <c r="K23" s="31"/>
    </row>
    <row r="24" spans="2:11" ht="12.75">
      <c r="B24" s="10"/>
      <c r="C24" s="8"/>
      <c r="D24" s="8"/>
      <c r="E24" s="8"/>
      <c r="F24" s="8"/>
      <c r="G24" s="8"/>
      <c r="H24" s="8"/>
      <c r="I24" s="8"/>
      <c r="J24" s="8"/>
      <c r="K24" s="31"/>
    </row>
    <row r="25" spans="2:11" ht="33.75">
      <c r="B25" s="315" t="s">
        <v>117</v>
      </c>
      <c r="C25" s="316"/>
      <c r="D25" s="316"/>
      <c r="E25" s="316"/>
      <c r="F25" s="316"/>
      <c r="G25" s="316"/>
      <c r="H25" s="316"/>
      <c r="I25" s="316"/>
      <c r="J25" s="316"/>
      <c r="K25" s="317"/>
    </row>
    <row r="26" spans="2:11" ht="12.75">
      <c r="B26" s="10"/>
      <c r="C26" s="312" t="s">
        <v>118</v>
      </c>
      <c r="D26" s="312"/>
      <c r="E26" s="312"/>
      <c r="F26" s="312"/>
      <c r="G26" s="312"/>
      <c r="H26" s="312"/>
      <c r="I26" s="312"/>
      <c r="J26" s="312"/>
      <c r="K26" s="31"/>
    </row>
    <row r="27" spans="2:11" ht="12.75">
      <c r="B27" s="10"/>
      <c r="C27" s="312" t="s">
        <v>119</v>
      </c>
      <c r="D27" s="312"/>
      <c r="E27" s="312"/>
      <c r="F27" s="312"/>
      <c r="G27" s="312"/>
      <c r="H27" s="312"/>
      <c r="I27" s="312"/>
      <c r="J27" s="312"/>
      <c r="K27" s="31"/>
    </row>
    <row r="28" spans="2:11" ht="12.75">
      <c r="B28" s="10"/>
      <c r="C28" s="8"/>
      <c r="D28" s="8"/>
      <c r="E28" s="8"/>
      <c r="F28" s="8"/>
      <c r="G28" s="8"/>
      <c r="H28" s="8"/>
      <c r="I28" s="8"/>
      <c r="J28" s="8"/>
      <c r="K28" s="31"/>
    </row>
    <row r="29" spans="2:11" ht="12.75">
      <c r="B29" s="10"/>
      <c r="C29" s="8"/>
      <c r="D29" s="8"/>
      <c r="E29" s="8"/>
      <c r="F29" s="8"/>
      <c r="G29" s="8"/>
      <c r="H29" s="8"/>
      <c r="I29" s="8"/>
      <c r="J29" s="8"/>
      <c r="K29" s="31"/>
    </row>
    <row r="30" spans="2:11" ht="33.75">
      <c r="B30" s="10"/>
      <c r="C30" s="8"/>
      <c r="D30" s="8"/>
      <c r="E30" s="8"/>
      <c r="F30" s="33" t="s">
        <v>451</v>
      </c>
      <c r="G30" s="8"/>
      <c r="H30" s="8"/>
      <c r="I30" s="8"/>
      <c r="J30" s="8"/>
      <c r="K30" s="31"/>
    </row>
    <row r="31" spans="2:11" ht="12.75">
      <c r="B31" s="10"/>
      <c r="C31" s="8"/>
      <c r="D31" s="8"/>
      <c r="E31" s="8"/>
      <c r="F31" s="8"/>
      <c r="G31" s="8"/>
      <c r="H31" s="8"/>
      <c r="I31" s="8"/>
      <c r="J31" s="8"/>
      <c r="K31" s="31"/>
    </row>
    <row r="32" spans="2:11" ht="12.75">
      <c r="B32" s="10"/>
      <c r="C32" s="8"/>
      <c r="D32" s="8"/>
      <c r="E32" s="8"/>
      <c r="F32" s="8"/>
      <c r="G32" s="8"/>
      <c r="H32" s="8"/>
      <c r="I32" s="8"/>
      <c r="J32" s="8"/>
      <c r="K32" s="31"/>
    </row>
    <row r="33" spans="2:11" ht="12.75">
      <c r="B33" s="10"/>
      <c r="C33" s="8"/>
      <c r="D33" s="8"/>
      <c r="E33" s="8"/>
      <c r="F33" s="8"/>
      <c r="G33" s="8"/>
      <c r="H33" s="8"/>
      <c r="I33" s="8"/>
      <c r="J33" s="8"/>
      <c r="K33" s="31"/>
    </row>
    <row r="34" spans="2:11" ht="12.75">
      <c r="B34" s="10"/>
      <c r="C34" s="8"/>
      <c r="D34" s="8"/>
      <c r="E34" s="8"/>
      <c r="F34" s="8"/>
      <c r="G34" s="8"/>
      <c r="H34" s="8"/>
      <c r="I34" s="8"/>
      <c r="J34" s="8"/>
      <c r="K34" s="31"/>
    </row>
    <row r="35" spans="2:11" ht="12.75">
      <c r="B35" s="10"/>
      <c r="C35" s="8"/>
      <c r="D35" s="8"/>
      <c r="E35" s="8"/>
      <c r="F35" s="8"/>
      <c r="G35" s="8"/>
      <c r="H35" s="8"/>
      <c r="I35" s="8"/>
      <c r="J35" s="8"/>
      <c r="K35" s="31"/>
    </row>
    <row r="36" spans="2:11" ht="12.75">
      <c r="B36" s="10"/>
      <c r="C36" s="8"/>
      <c r="D36" s="8"/>
      <c r="E36" s="8"/>
      <c r="F36" s="8"/>
      <c r="G36" s="8"/>
      <c r="H36" s="8"/>
      <c r="I36" s="8"/>
      <c r="J36" s="8"/>
      <c r="K36" s="31"/>
    </row>
    <row r="37" spans="2:11" ht="12.75">
      <c r="B37" s="10"/>
      <c r="C37" s="8"/>
      <c r="D37" s="8"/>
      <c r="E37" s="8"/>
      <c r="F37" s="8"/>
      <c r="G37" s="8"/>
      <c r="H37" s="8"/>
      <c r="I37" s="8"/>
      <c r="J37" s="8"/>
      <c r="K37" s="31"/>
    </row>
    <row r="38" spans="2:11" ht="12.75">
      <c r="B38" s="10"/>
      <c r="C38" s="8"/>
      <c r="D38" s="8"/>
      <c r="E38" s="8"/>
      <c r="F38" s="8"/>
      <c r="G38" s="8"/>
      <c r="H38" s="8"/>
      <c r="I38" s="8"/>
      <c r="J38" s="8"/>
      <c r="K38" s="31"/>
    </row>
    <row r="39" spans="2:11" ht="12.75">
      <c r="B39" s="10"/>
      <c r="C39" s="8"/>
      <c r="D39" s="8"/>
      <c r="E39" s="8"/>
      <c r="F39" s="8"/>
      <c r="G39" s="8"/>
      <c r="H39" s="8"/>
      <c r="I39" s="8"/>
      <c r="J39" s="8"/>
      <c r="K39" s="31"/>
    </row>
    <row r="40" spans="2:11" ht="9" customHeight="1">
      <c r="B40" s="10"/>
      <c r="C40" s="8"/>
      <c r="D40" s="8"/>
      <c r="E40" s="8"/>
      <c r="F40" s="8"/>
      <c r="G40" s="8"/>
      <c r="H40" s="8"/>
      <c r="I40" s="8"/>
      <c r="J40" s="8"/>
      <c r="K40" s="31"/>
    </row>
    <row r="41" spans="2:11" ht="12.75">
      <c r="B41" s="10"/>
      <c r="C41" s="8"/>
      <c r="D41" s="8"/>
      <c r="E41" s="8"/>
      <c r="F41" s="8"/>
      <c r="G41" s="8"/>
      <c r="H41" s="8"/>
      <c r="I41" s="8"/>
      <c r="J41" s="8"/>
      <c r="K41" s="31"/>
    </row>
    <row r="42" spans="2:11" ht="12.75">
      <c r="B42" s="10"/>
      <c r="C42" s="8"/>
      <c r="D42" s="8"/>
      <c r="E42" s="8"/>
      <c r="F42" s="8"/>
      <c r="G42" s="8"/>
      <c r="H42" s="8"/>
      <c r="I42" s="8"/>
      <c r="J42" s="8"/>
      <c r="K42" s="31"/>
    </row>
    <row r="43" spans="2:11" s="15" customFormat="1" ht="12.75" customHeight="1">
      <c r="B43" s="16"/>
      <c r="C43" s="17" t="s">
        <v>120</v>
      </c>
      <c r="D43" s="17"/>
      <c r="E43" s="17"/>
      <c r="F43" s="17"/>
      <c r="G43" s="17"/>
      <c r="H43" s="313" t="s">
        <v>121</v>
      </c>
      <c r="I43" s="313"/>
      <c r="J43" s="17"/>
      <c r="K43" s="34"/>
    </row>
    <row r="44" spans="2:11" s="15" customFormat="1" ht="12.75" customHeight="1">
      <c r="B44" s="16"/>
      <c r="C44" s="17" t="s">
        <v>122</v>
      </c>
      <c r="D44" s="17"/>
      <c r="E44" s="17"/>
      <c r="F44" s="17"/>
      <c r="G44" s="17"/>
      <c r="H44" s="314" t="s">
        <v>123</v>
      </c>
      <c r="I44" s="314"/>
      <c r="J44" s="17"/>
      <c r="K44" s="34"/>
    </row>
    <row r="45" spans="2:11" s="15" customFormat="1" ht="12.75" customHeight="1">
      <c r="B45" s="16"/>
      <c r="C45" s="17" t="s">
        <v>124</v>
      </c>
      <c r="D45" s="17"/>
      <c r="E45" s="17"/>
      <c r="F45" s="17"/>
      <c r="G45" s="17"/>
      <c r="H45" s="314" t="s">
        <v>104</v>
      </c>
      <c r="I45" s="314"/>
      <c r="J45" s="17"/>
      <c r="K45" s="34"/>
    </row>
    <row r="46" spans="2:11" s="15" customFormat="1" ht="12.75" customHeight="1">
      <c r="B46" s="16"/>
      <c r="C46" s="17" t="s">
        <v>125</v>
      </c>
      <c r="D46" s="17"/>
      <c r="E46" s="17"/>
      <c r="F46" s="17"/>
      <c r="G46" s="17"/>
      <c r="H46" s="314" t="s">
        <v>123</v>
      </c>
      <c r="I46" s="314"/>
      <c r="J46" s="17"/>
      <c r="K46" s="34"/>
    </row>
    <row r="47" spans="2:11" ht="12.75">
      <c r="B47" s="10"/>
      <c r="C47" s="8"/>
      <c r="D47" s="8"/>
      <c r="E47" s="8"/>
      <c r="F47" s="8"/>
      <c r="G47" s="8"/>
      <c r="H47" s="8"/>
      <c r="I47" s="8"/>
      <c r="J47" s="8"/>
      <c r="K47" s="31"/>
    </row>
    <row r="48" spans="2:11" s="35" customFormat="1" ht="12.75" customHeight="1">
      <c r="B48" s="36"/>
      <c r="C48" s="17" t="s">
        <v>126</v>
      </c>
      <c r="D48" s="17"/>
      <c r="E48" s="17"/>
      <c r="F48" s="17"/>
      <c r="G48" s="32" t="s">
        <v>127</v>
      </c>
      <c r="H48" s="318" t="s">
        <v>452</v>
      </c>
      <c r="I48" s="312"/>
      <c r="J48" s="37"/>
      <c r="K48" s="38"/>
    </row>
    <row r="49" spans="2:11" s="35" customFormat="1" ht="12.75" customHeight="1">
      <c r="B49" s="36"/>
      <c r="C49" s="17"/>
      <c r="D49" s="17"/>
      <c r="E49" s="17"/>
      <c r="F49" s="17"/>
      <c r="G49" s="32" t="s">
        <v>128</v>
      </c>
      <c r="H49" s="311" t="s">
        <v>453</v>
      </c>
      <c r="I49" s="312"/>
      <c r="J49" s="37"/>
      <c r="K49" s="38"/>
    </row>
    <row r="50" spans="2:11" s="35" customFormat="1" ht="7.5" customHeight="1">
      <c r="B50" s="36"/>
      <c r="C50" s="17"/>
      <c r="D50" s="17"/>
      <c r="E50" s="17"/>
      <c r="F50" s="17"/>
      <c r="G50" s="32"/>
      <c r="H50" s="32"/>
      <c r="I50" s="32"/>
      <c r="J50" s="37"/>
      <c r="K50" s="38"/>
    </row>
    <row r="51" spans="2:11" s="35" customFormat="1" ht="12.75" customHeight="1">
      <c r="B51" s="36"/>
      <c r="C51" s="17" t="s">
        <v>129</v>
      </c>
      <c r="D51" s="17"/>
      <c r="E51" s="17"/>
      <c r="F51" s="32"/>
      <c r="G51" s="17"/>
      <c r="H51" s="39"/>
      <c r="I51" s="39"/>
      <c r="J51" s="37"/>
      <c r="K51" s="38"/>
    </row>
    <row r="52" spans="2:11" ht="22.5" customHeight="1">
      <c r="B52" s="40"/>
      <c r="C52" s="41"/>
      <c r="D52" s="41"/>
      <c r="E52" s="41"/>
      <c r="F52" s="41"/>
      <c r="G52" s="41"/>
      <c r="H52" s="41"/>
      <c r="I52" s="41"/>
      <c r="J52" s="41"/>
      <c r="K52" s="42"/>
    </row>
    <row r="53" ht="6.75" customHeight="1"/>
  </sheetData>
  <sheetProtection/>
  <mergeCells count="9">
    <mergeCell ref="H49:I49"/>
    <mergeCell ref="C27:J27"/>
    <mergeCell ref="H43:I43"/>
    <mergeCell ref="H44:I44"/>
    <mergeCell ref="H45:I45"/>
    <mergeCell ref="B25:K25"/>
    <mergeCell ref="C26:J26"/>
    <mergeCell ref="H46:I46"/>
    <mergeCell ref="H48:I48"/>
  </mergeCells>
  <printOptions/>
  <pageMargins left="0.31" right="0.44" top="0.55" bottom="0.42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5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1.1484375" style="43" customWidth="1"/>
    <col min="2" max="2" width="4.57421875" style="43" customWidth="1"/>
    <col min="3" max="3" width="7.140625" style="43" customWidth="1"/>
    <col min="4" max="4" width="37.28125" style="43" customWidth="1"/>
    <col min="5" max="5" width="8.421875" style="43" customWidth="1"/>
    <col min="6" max="6" width="15.00390625" style="43" customWidth="1"/>
    <col min="7" max="7" width="14.140625" style="43" customWidth="1"/>
    <col min="8" max="8" width="8.140625" style="43" customWidth="1"/>
    <col min="9" max="9" width="40.7109375" style="43" customWidth="1"/>
    <col min="10" max="10" width="8.57421875" style="43" customWidth="1"/>
    <col min="11" max="11" width="14.421875" style="43" bestFit="1" customWidth="1"/>
    <col min="12" max="12" width="14.00390625" style="43" customWidth="1"/>
    <col min="13" max="16384" width="9.140625" style="43" customWidth="1"/>
  </cols>
  <sheetData>
    <row r="1" ht="12.75">
      <c r="F1" s="46"/>
    </row>
    <row r="2" spans="4:11" ht="15.75">
      <c r="D2" s="321" t="s">
        <v>442</v>
      </c>
      <c r="E2" s="321"/>
      <c r="F2" s="321"/>
      <c r="G2" s="46"/>
      <c r="I2" s="321" t="s">
        <v>442</v>
      </c>
      <c r="J2" s="321"/>
      <c r="K2" s="321"/>
    </row>
    <row r="4" spans="2:12" ht="12.75">
      <c r="B4" s="319" t="s">
        <v>0</v>
      </c>
      <c r="C4" s="319" t="s">
        <v>0</v>
      </c>
      <c r="D4" s="320" t="s">
        <v>1</v>
      </c>
      <c r="E4" s="53"/>
      <c r="F4" s="53" t="s">
        <v>2</v>
      </c>
      <c r="G4" s="53" t="s">
        <v>2</v>
      </c>
      <c r="H4" s="319" t="s">
        <v>0</v>
      </c>
      <c r="I4" s="320" t="s">
        <v>3</v>
      </c>
      <c r="J4" s="53"/>
      <c r="K4" s="53" t="s">
        <v>2</v>
      </c>
      <c r="L4" s="53" t="s">
        <v>2</v>
      </c>
    </row>
    <row r="5" spans="2:12" ht="12.75">
      <c r="B5" s="319"/>
      <c r="C5" s="319"/>
      <c r="D5" s="320"/>
      <c r="E5" s="53" t="s">
        <v>4</v>
      </c>
      <c r="F5" s="53" t="s">
        <v>5</v>
      </c>
      <c r="G5" s="53" t="s">
        <v>6</v>
      </c>
      <c r="H5" s="319"/>
      <c r="I5" s="320"/>
      <c r="J5" s="53" t="s">
        <v>4</v>
      </c>
      <c r="K5" s="53" t="s">
        <v>5</v>
      </c>
      <c r="L5" s="53" t="s">
        <v>6</v>
      </c>
    </row>
    <row r="6" spans="2:12" ht="12.75">
      <c r="B6" s="53" t="s">
        <v>7</v>
      </c>
      <c r="C6" s="53" t="s">
        <v>7</v>
      </c>
      <c r="D6" s="45" t="s">
        <v>8</v>
      </c>
      <c r="E6" s="53"/>
      <c r="F6" s="9">
        <v>1038869583.5400001</v>
      </c>
      <c r="G6" s="9">
        <f>G7+G11+G19+G28</f>
        <v>992572056</v>
      </c>
      <c r="H6" s="53" t="s">
        <v>7</v>
      </c>
      <c r="I6" s="45" t="s">
        <v>9</v>
      </c>
      <c r="J6" s="53"/>
      <c r="K6" s="9">
        <v>274468435.7</v>
      </c>
      <c r="L6" s="9">
        <v>193587473</v>
      </c>
    </row>
    <row r="7" spans="2:12" ht="12.75">
      <c r="B7" s="53"/>
      <c r="C7" s="53"/>
      <c r="D7" s="53" t="s">
        <v>10</v>
      </c>
      <c r="E7" s="53"/>
      <c r="F7" s="301">
        <v>12114796.530000001</v>
      </c>
      <c r="G7" s="9">
        <f>G8+G9</f>
        <v>2760433</v>
      </c>
      <c r="H7" s="53"/>
      <c r="I7" s="53" t="s">
        <v>11</v>
      </c>
      <c r="J7" s="53"/>
      <c r="K7" s="9"/>
      <c r="L7" s="9"/>
    </row>
    <row r="8" spans="2:12" ht="12.75">
      <c r="B8" s="53"/>
      <c r="C8" s="53"/>
      <c r="D8" s="53" t="s">
        <v>12</v>
      </c>
      <c r="E8" s="53"/>
      <c r="F8" s="301">
        <v>3288109.39</v>
      </c>
      <c r="G8" s="9">
        <v>916993</v>
      </c>
      <c r="H8" s="53"/>
      <c r="I8" s="53" t="s">
        <v>13</v>
      </c>
      <c r="J8" s="53"/>
      <c r="K8" s="9"/>
      <c r="L8" s="9"/>
    </row>
    <row r="9" spans="2:12" ht="12.75">
      <c r="B9" s="53"/>
      <c r="C9" s="53"/>
      <c r="D9" s="53" t="s">
        <v>14</v>
      </c>
      <c r="E9" s="53"/>
      <c r="F9" s="301">
        <v>8826687.14</v>
      </c>
      <c r="G9" s="9">
        <v>1843440</v>
      </c>
      <c r="H9" s="53"/>
      <c r="I9" s="53" t="s">
        <v>15</v>
      </c>
      <c r="J9" s="53"/>
      <c r="K9" s="9"/>
      <c r="L9" s="9"/>
    </row>
    <row r="10" spans="2:12" ht="12.75">
      <c r="B10" s="53"/>
      <c r="C10" s="53"/>
      <c r="D10" s="53" t="s">
        <v>16</v>
      </c>
      <c r="E10" s="53"/>
      <c r="F10" s="301"/>
      <c r="G10" s="9"/>
      <c r="H10" s="53"/>
      <c r="I10" s="53" t="s">
        <v>17</v>
      </c>
      <c r="J10" s="53"/>
      <c r="K10" s="301"/>
      <c r="L10" s="9"/>
    </row>
    <row r="11" spans="2:12" ht="12.75">
      <c r="B11" s="53"/>
      <c r="C11" s="53"/>
      <c r="D11" s="53" t="s">
        <v>18</v>
      </c>
      <c r="E11" s="53"/>
      <c r="F11" s="301">
        <v>1007131845.8100001</v>
      </c>
      <c r="G11" s="9">
        <f>G12+G13+G14+G15+G16+G17+G18</f>
        <v>979595953</v>
      </c>
      <c r="H11" s="53"/>
      <c r="I11" s="53" t="s">
        <v>19</v>
      </c>
      <c r="J11" s="53"/>
      <c r="K11" s="301">
        <v>274468435.7</v>
      </c>
      <c r="L11" s="9">
        <v>193587473</v>
      </c>
    </row>
    <row r="12" spans="2:12" ht="12.75">
      <c r="B12" s="53"/>
      <c r="C12" s="53"/>
      <c r="D12" s="53" t="s">
        <v>20</v>
      </c>
      <c r="E12" s="53"/>
      <c r="F12" s="301">
        <v>961501679</v>
      </c>
      <c r="G12" s="9">
        <f>827449098+59842416+209385+37512152</f>
        <v>925013051</v>
      </c>
      <c r="H12" s="53"/>
      <c r="I12" s="53" t="s">
        <v>21</v>
      </c>
      <c r="J12" s="53"/>
      <c r="K12" s="302">
        <v>273928686</v>
      </c>
      <c r="L12" s="9">
        <v>192426537</v>
      </c>
    </row>
    <row r="13" spans="2:12" ht="12.75">
      <c r="B13" s="53"/>
      <c r="C13" s="53"/>
      <c r="D13" s="53" t="s">
        <v>22</v>
      </c>
      <c r="E13" s="53"/>
      <c r="F13" s="302">
        <v>34585653</v>
      </c>
      <c r="G13" s="54">
        <f>31569553+1575200</f>
        <v>33144753</v>
      </c>
      <c r="H13" s="53"/>
      <c r="I13" s="53" t="s">
        <v>23</v>
      </c>
      <c r="J13" s="53"/>
      <c r="K13" s="302">
        <v>180468</v>
      </c>
      <c r="L13" s="9">
        <v>172321</v>
      </c>
    </row>
    <row r="14" spans="2:12" ht="12.75">
      <c r="B14" s="53"/>
      <c r="C14" s="53"/>
      <c r="D14" s="53" t="s">
        <v>24</v>
      </c>
      <c r="E14" s="53"/>
      <c r="F14" s="301">
        <v>3205661.71</v>
      </c>
      <c r="G14" s="9">
        <f>697971-2276188+9456336</f>
        <v>7878119</v>
      </c>
      <c r="H14" s="53"/>
      <c r="I14" s="53" t="s">
        <v>25</v>
      </c>
      <c r="J14" s="53"/>
      <c r="K14" s="302">
        <v>125434.7</v>
      </c>
      <c r="L14" s="9">
        <v>116475</v>
      </c>
    </row>
    <row r="15" spans="2:12" ht="12.75">
      <c r="B15" s="53"/>
      <c r="C15" s="53"/>
      <c r="D15" s="53" t="s">
        <v>26</v>
      </c>
      <c r="E15" s="53"/>
      <c r="F15" s="301"/>
      <c r="G15" s="9">
        <v>260847</v>
      </c>
      <c r="H15" s="53"/>
      <c r="I15" s="53" t="s">
        <v>27</v>
      </c>
      <c r="J15" s="53"/>
      <c r="K15" s="301">
        <v>25000</v>
      </c>
      <c r="L15" s="9">
        <v>34600</v>
      </c>
    </row>
    <row r="16" spans="2:12" ht="12.75">
      <c r="B16" s="53"/>
      <c r="C16" s="53"/>
      <c r="D16" s="53" t="s">
        <v>28</v>
      </c>
      <c r="E16" s="53"/>
      <c r="F16" s="301">
        <v>7838852.1</v>
      </c>
      <c r="G16" s="9">
        <v>13299183</v>
      </c>
      <c r="H16" s="53"/>
      <c r="I16" s="53" t="s">
        <v>29</v>
      </c>
      <c r="J16" s="53"/>
      <c r="K16" s="301"/>
      <c r="L16" s="9"/>
    </row>
    <row r="17" spans="2:12" ht="12.75">
      <c r="B17" s="53"/>
      <c r="C17" s="53"/>
      <c r="D17" s="53" t="s">
        <v>425</v>
      </c>
      <c r="E17" s="53"/>
      <c r="F17" s="301"/>
      <c r="G17" s="9"/>
      <c r="H17" s="53"/>
      <c r="I17" s="53" t="s">
        <v>31</v>
      </c>
      <c r="J17" s="53"/>
      <c r="K17" s="301">
        <v>208847</v>
      </c>
      <c r="L17" s="9"/>
    </row>
    <row r="18" spans="2:12" ht="12.75">
      <c r="B18" s="53"/>
      <c r="C18" s="53"/>
      <c r="D18" s="53"/>
      <c r="E18" s="53"/>
      <c r="F18" s="301"/>
      <c r="G18" s="9"/>
      <c r="H18" s="53"/>
      <c r="I18" s="53" t="s">
        <v>32</v>
      </c>
      <c r="J18" s="53"/>
      <c r="K18" s="301"/>
      <c r="L18" s="9">
        <v>837540</v>
      </c>
    </row>
    <row r="19" spans="2:12" ht="12.75">
      <c r="B19" s="53"/>
      <c r="C19" s="53"/>
      <c r="D19" s="53" t="s">
        <v>33</v>
      </c>
      <c r="E19" s="53"/>
      <c r="F19" s="301">
        <v>9674445.2</v>
      </c>
      <c r="G19" s="9">
        <f>G20</f>
        <v>3767174</v>
      </c>
      <c r="H19" s="53"/>
      <c r="I19" s="53" t="s">
        <v>28</v>
      </c>
      <c r="J19" s="53"/>
      <c r="K19" s="301">
        <v>0</v>
      </c>
      <c r="L19" s="9">
        <v>0</v>
      </c>
    </row>
    <row r="20" spans="2:12" ht="12.75">
      <c r="B20" s="53"/>
      <c r="C20" s="53"/>
      <c r="D20" s="53" t="s">
        <v>34</v>
      </c>
      <c r="E20" s="53"/>
      <c r="F20" s="301">
        <v>9674445.2</v>
      </c>
      <c r="G20" s="9">
        <v>3767174</v>
      </c>
      <c r="H20" s="9"/>
      <c r="I20" s="53" t="s">
        <v>35</v>
      </c>
      <c r="J20" s="53"/>
      <c r="K20" s="301"/>
      <c r="L20" s="9"/>
    </row>
    <row r="21" spans="2:12" ht="12.75">
      <c r="B21" s="53"/>
      <c r="C21" s="53"/>
      <c r="D21" s="53" t="s">
        <v>36</v>
      </c>
      <c r="E21" s="53"/>
      <c r="F21" s="301"/>
      <c r="G21" s="9"/>
      <c r="H21" s="53"/>
      <c r="I21" s="53" t="s">
        <v>435</v>
      </c>
      <c r="J21" s="53"/>
      <c r="K21" s="301"/>
      <c r="L21" s="9"/>
    </row>
    <row r="22" spans="2:12" ht="12.75">
      <c r="B22" s="53"/>
      <c r="C22" s="53"/>
      <c r="D22" s="53" t="s">
        <v>37</v>
      </c>
      <c r="E22" s="53"/>
      <c r="F22" s="301"/>
      <c r="G22" s="9">
        <f>F20-G20</f>
        <v>5907271.199999999</v>
      </c>
      <c r="H22" s="53"/>
      <c r="I22" s="53" t="s">
        <v>38</v>
      </c>
      <c r="J22" s="53"/>
      <c r="K22" s="301"/>
      <c r="L22" s="9"/>
    </row>
    <row r="23" spans="2:12" ht="12.75">
      <c r="B23" s="53"/>
      <c r="C23" s="53"/>
      <c r="D23" s="53" t="s">
        <v>39</v>
      </c>
      <c r="E23" s="53"/>
      <c r="F23" s="301"/>
      <c r="G23" s="9"/>
      <c r="H23" s="53"/>
      <c r="I23" s="53" t="s">
        <v>40</v>
      </c>
      <c r="J23" s="53"/>
      <c r="K23" s="301"/>
      <c r="L23" s="9"/>
    </row>
    <row r="24" spans="2:12" ht="12.75">
      <c r="B24" s="53"/>
      <c r="C24" s="53"/>
      <c r="D24" s="53" t="s">
        <v>41</v>
      </c>
      <c r="E24" s="53"/>
      <c r="F24" s="301"/>
      <c r="G24" s="9"/>
      <c r="H24" s="53" t="s">
        <v>42</v>
      </c>
      <c r="I24" s="45" t="s">
        <v>105</v>
      </c>
      <c r="J24" s="53"/>
      <c r="K24" s="301">
        <v>180645397</v>
      </c>
      <c r="L24" s="9">
        <v>231976981</v>
      </c>
    </row>
    <row r="25" spans="2:12" ht="12.75">
      <c r="B25" s="53"/>
      <c r="C25" s="53"/>
      <c r="D25" s="53" t="s">
        <v>30</v>
      </c>
      <c r="E25" s="53"/>
      <c r="F25" s="301"/>
      <c r="G25" s="9"/>
      <c r="H25" s="53"/>
      <c r="I25" s="53" t="s">
        <v>44</v>
      </c>
      <c r="J25" s="53"/>
      <c r="K25" s="301"/>
      <c r="L25" s="9"/>
    </row>
    <row r="26" spans="2:12" ht="12.75">
      <c r="B26" s="53"/>
      <c r="C26" s="53"/>
      <c r="D26" s="53" t="s">
        <v>45</v>
      </c>
      <c r="E26" s="53"/>
      <c r="F26" s="301"/>
      <c r="G26" s="9"/>
      <c r="H26" s="53"/>
      <c r="I26" s="53" t="s">
        <v>46</v>
      </c>
      <c r="J26" s="53"/>
      <c r="K26" s="301"/>
      <c r="L26" s="9"/>
    </row>
    <row r="27" spans="2:12" ht="12.75">
      <c r="B27" s="53"/>
      <c r="C27" s="53"/>
      <c r="D27" s="53" t="s">
        <v>47</v>
      </c>
      <c r="E27" s="53"/>
      <c r="F27" s="301"/>
      <c r="G27" s="9"/>
      <c r="H27" s="53"/>
      <c r="I27" s="53" t="s">
        <v>48</v>
      </c>
      <c r="J27" s="53"/>
      <c r="K27" s="301"/>
      <c r="L27" s="9"/>
    </row>
    <row r="28" spans="2:12" ht="12.75">
      <c r="B28" s="53"/>
      <c r="C28" s="53"/>
      <c r="D28" s="53" t="s">
        <v>49</v>
      </c>
      <c r="E28" s="53"/>
      <c r="F28" s="301">
        <v>9948496</v>
      </c>
      <c r="G28" s="9">
        <f>3448496+3000000</f>
        <v>6448496</v>
      </c>
      <c r="H28" s="53"/>
      <c r="I28" s="53" t="s">
        <v>103</v>
      </c>
      <c r="J28" s="53"/>
      <c r="K28" s="301">
        <v>89594203</v>
      </c>
      <c r="L28" s="9">
        <v>140925787</v>
      </c>
    </row>
    <row r="29" spans="2:12" ht="12.75">
      <c r="B29" s="53"/>
      <c r="C29" s="53"/>
      <c r="D29" s="53" t="s">
        <v>50</v>
      </c>
      <c r="E29" s="53"/>
      <c r="F29" s="301">
        <v>9948496</v>
      </c>
      <c r="G29" s="9">
        <v>6448496</v>
      </c>
      <c r="H29" s="53"/>
      <c r="I29" s="53" t="s">
        <v>51</v>
      </c>
      <c r="J29" s="53"/>
      <c r="K29" s="301"/>
      <c r="L29" s="9"/>
    </row>
    <row r="30" spans="2:12" ht="12.75">
      <c r="B30" s="53"/>
      <c r="C30" s="53"/>
      <c r="D30" s="53" t="s">
        <v>30</v>
      </c>
      <c r="E30" s="53"/>
      <c r="F30" s="303"/>
      <c r="G30" s="53"/>
      <c r="H30" s="53"/>
      <c r="I30" s="53" t="s">
        <v>52</v>
      </c>
      <c r="J30" s="53"/>
      <c r="K30" s="301">
        <v>91051194</v>
      </c>
      <c r="L30" s="9">
        <v>91051194</v>
      </c>
    </row>
    <row r="31" spans="2:12" ht="15">
      <c r="B31" s="53" t="s">
        <v>42</v>
      </c>
      <c r="C31" s="53" t="s">
        <v>42</v>
      </c>
      <c r="D31" s="45" t="s">
        <v>43</v>
      </c>
      <c r="E31" s="53"/>
      <c r="F31" s="301">
        <v>156401.1</v>
      </c>
      <c r="G31" s="9">
        <f>G33</f>
        <v>3086454.2</v>
      </c>
      <c r="H31" s="53"/>
      <c r="I31" s="218" t="s">
        <v>53</v>
      </c>
      <c r="J31" s="53"/>
      <c r="K31" s="301">
        <v>455113832.7</v>
      </c>
      <c r="L31" s="9">
        <v>425564454</v>
      </c>
    </row>
    <row r="32" spans="2:12" ht="12.75">
      <c r="B32" s="53"/>
      <c r="C32" s="53"/>
      <c r="D32" s="53" t="s">
        <v>54</v>
      </c>
      <c r="E32" s="53"/>
      <c r="F32" s="301"/>
      <c r="G32" s="9"/>
      <c r="H32" s="53" t="s">
        <v>55</v>
      </c>
      <c r="I32" s="45" t="s">
        <v>56</v>
      </c>
      <c r="J32" s="53"/>
      <c r="K32" s="301">
        <v>583912152.4</v>
      </c>
      <c r="L32" s="9">
        <v>570094056</v>
      </c>
    </row>
    <row r="33" spans="2:12" ht="12.75">
      <c r="B33" s="53"/>
      <c r="C33" s="53"/>
      <c r="D33" s="53" t="s">
        <v>57</v>
      </c>
      <c r="E33" s="53"/>
      <c r="F33" s="301">
        <v>156401.1</v>
      </c>
      <c r="G33" s="9">
        <f>G34+G35+G36+G37</f>
        <v>3086454.2</v>
      </c>
      <c r="H33" s="53"/>
      <c r="I33" s="53" t="s">
        <v>58</v>
      </c>
      <c r="J33" s="53"/>
      <c r="K33" s="301"/>
      <c r="L33" s="9"/>
    </row>
    <row r="34" spans="2:12" ht="12.75">
      <c r="B34" s="53"/>
      <c r="C34" s="53"/>
      <c r="D34" s="53" t="s">
        <v>59</v>
      </c>
      <c r="E34" s="53"/>
      <c r="F34" s="301"/>
      <c r="G34" s="9"/>
      <c r="H34" s="53"/>
      <c r="I34" s="53" t="s">
        <v>60</v>
      </c>
      <c r="J34" s="53"/>
      <c r="K34" s="301"/>
      <c r="L34" s="9"/>
    </row>
    <row r="35" spans="2:12" ht="12.75">
      <c r="B35" s="53"/>
      <c r="C35" s="53"/>
      <c r="D35" s="53" t="s">
        <v>61</v>
      </c>
      <c r="E35" s="53"/>
      <c r="F35" s="301"/>
      <c r="G35" s="9"/>
      <c r="H35" s="53"/>
      <c r="I35" s="53" t="s">
        <v>62</v>
      </c>
      <c r="J35" s="53"/>
      <c r="K35" s="301">
        <v>526883471</v>
      </c>
      <c r="L35" s="9">
        <v>526883471</v>
      </c>
    </row>
    <row r="36" spans="2:12" ht="12.75">
      <c r="B36" s="53"/>
      <c r="C36" s="53"/>
      <c r="D36" s="53" t="s">
        <v>63</v>
      </c>
      <c r="E36" s="53"/>
      <c r="F36" s="301">
        <v>156401.1</v>
      </c>
      <c r="G36" s="9">
        <f>3742403+102500-758448.8</f>
        <v>3086454.2</v>
      </c>
      <c r="H36" s="53"/>
      <c r="I36" s="53" t="s">
        <v>64</v>
      </c>
      <c r="J36" s="53"/>
      <c r="K36" s="301"/>
      <c r="L36" s="9"/>
    </row>
    <row r="37" spans="2:12" ht="12.75">
      <c r="B37" s="53"/>
      <c r="C37" s="53"/>
      <c r="D37" s="53" t="s">
        <v>65</v>
      </c>
      <c r="E37" s="53"/>
      <c r="F37" s="301"/>
      <c r="G37" s="9"/>
      <c r="H37" s="53"/>
      <c r="I37" s="53" t="s">
        <v>66</v>
      </c>
      <c r="J37" s="53"/>
      <c r="K37" s="301"/>
      <c r="L37" s="9"/>
    </row>
    <row r="38" spans="2:12" ht="12.75">
      <c r="B38" s="53"/>
      <c r="C38" s="53"/>
      <c r="D38" s="53" t="s">
        <v>67</v>
      </c>
      <c r="E38" s="53"/>
      <c r="F38" s="301"/>
      <c r="G38" s="9"/>
      <c r="H38" s="53"/>
      <c r="I38" s="53" t="s">
        <v>68</v>
      </c>
      <c r="J38" s="53"/>
      <c r="K38" s="301"/>
      <c r="L38" s="9"/>
    </row>
    <row r="39" spans="2:12" ht="12.75">
      <c r="B39" s="53"/>
      <c r="C39" s="53"/>
      <c r="D39" s="53" t="s">
        <v>69</v>
      </c>
      <c r="E39" s="53"/>
      <c r="F39" s="9"/>
      <c r="G39" s="9"/>
      <c r="H39" s="53"/>
      <c r="I39" s="53" t="s">
        <v>70</v>
      </c>
      <c r="J39" s="53"/>
      <c r="K39" s="301">
        <v>1932384</v>
      </c>
      <c r="L39" s="9">
        <v>1932384</v>
      </c>
    </row>
    <row r="40" spans="2:12" ht="12.75">
      <c r="B40" s="53"/>
      <c r="C40" s="53"/>
      <c r="D40" s="53" t="s">
        <v>71</v>
      </c>
      <c r="E40" s="53"/>
      <c r="F40" s="9"/>
      <c r="G40" s="9"/>
      <c r="H40" s="53"/>
      <c r="I40" s="53" t="s">
        <v>72</v>
      </c>
      <c r="J40" s="53"/>
      <c r="K40" s="301"/>
      <c r="L40" s="9"/>
    </row>
    <row r="41" spans="2:12" ht="12.75">
      <c r="B41" s="53"/>
      <c r="C41" s="53"/>
      <c r="D41" s="53" t="s">
        <v>73</v>
      </c>
      <c r="E41" s="53"/>
      <c r="F41" s="9"/>
      <c r="G41" s="9"/>
      <c r="H41" s="53"/>
      <c r="I41" s="53" t="s">
        <v>74</v>
      </c>
      <c r="J41" s="53"/>
      <c r="K41" s="301">
        <v>41278201</v>
      </c>
      <c r="L41" s="9">
        <v>23734757</v>
      </c>
    </row>
    <row r="42" spans="2:12" ht="12.75">
      <c r="B42" s="53"/>
      <c r="C42" s="53"/>
      <c r="D42" s="53"/>
      <c r="E42" s="53"/>
      <c r="F42" s="9"/>
      <c r="G42" s="9"/>
      <c r="H42" s="53"/>
      <c r="I42" s="53" t="s">
        <v>75</v>
      </c>
      <c r="J42" s="53"/>
      <c r="K42" s="301">
        <v>13818096.4</v>
      </c>
      <c r="L42" s="9">
        <v>17543444</v>
      </c>
    </row>
    <row r="43" spans="2:12" ht="15">
      <c r="B43" s="53"/>
      <c r="C43" s="53"/>
      <c r="D43" s="218" t="s">
        <v>76</v>
      </c>
      <c r="E43" s="53"/>
      <c r="F43" s="54">
        <v>1039025984.6400001</v>
      </c>
      <c r="G43" s="54">
        <f>G6+G31</f>
        <v>995658510.2</v>
      </c>
      <c r="H43" s="53"/>
      <c r="I43" s="218" t="s">
        <v>77</v>
      </c>
      <c r="J43" s="53"/>
      <c r="K43" s="54">
        <v>1039025985.0999999</v>
      </c>
      <c r="L43" s="54">
        <v>995658510</v>
      </c>
    </row>
    <row r="45" ht="12.75">
      <c r="F45" s="46"/>
    </row>
  </sheetData>
  <sheetProtection/>
  <mergeCells count="7">
    <mergeCell ref="D2:F2"/>
    <mergeCell ref="I2:K2"/>
    <mergeCell ref="B4:B5"/>
    <mergeCell ref="C4:C5"/>
    <mergeCell ref="D4:D5"/>
    <mergeCell ref="H4:H5"/>
    <mergeCell ref="I4:I5"/>
  </mergeCells>
  <printOptions/>
  <pageMargins left="0.75" right="0.75" top="0.47" bottom="0.56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0">
      <selection activeCell="A1" sqref="A1:D30"/>
    </sheetView>
  </sheetViews>
  <sheetFormatPr defaultColWidth="9.140625" defaultRowHeight="12.75"/>
  <cols>
    <col min="1" max="1" width="4.57421875" style="0" customWidth="1"/>
    <col min="2" max="2" width="51.7109375" style="0" customWidth="1"/>
    <col min="3" max="3" width="17.00390625" style="43" bestFit="1" customWidth="1"/>
    <col min="4" max="4" width="15.57421875" style="0" customWidth="1"/>
    <col min="5" max="5" width="5.28125" style="47" customWidth="1"/>
    <col min="6" max="6" width="11.140625" style="47" bestFit="1" customWidth="1"/>
    <col min="7" max="7" width="9.140625" style="47" customWidth="1"/>
    <col min="8" max="8" width="10.140625" style="47" bestFit="1" customWidth="1"/>
    <col min="9" max="13" width="9.140625" style="47" customWidth="1"/>
  </cols>
  <sheetData>
    <row r="1" spans="2:4" ht="15.75" customHeight="1">
      <c r="B1" s="324" t="s">
        <v>450</v>
      </c>
      <c r="C1" s="325"/>
      <c r="D1" s="325"/>
    </row>
    <row r="2" ht="15.75" customHeight="1"/>
    <row r="3" spans="2:4" ht="15.75" customHeight="1">
      <c r="B3" s="328" t="s">
        <v>78</v>
      </c>
      <c r="C3" s="328"/>
      <c r="D3" s="328"/>
    </row>
    <row r="4" spans="2:4" ht="15.75" customHeight="1">
      <c r="B4" s="3"/>
      <c r="C4" s="44"/>
      <c r="D4" s="3"/>
    </row>
    <row r="5" ht="15.75" customHeight="1"/>
    <row r="6" spans="1:4" ht="15.75" customHeight="1">
      <c r="A6" s="326" t="s">
        <v>0</v>
      </c>
      <c r="B6" s="326" t="s">
        <v>79</v>
      </c>
      <c r="C6" s="45" t="s">
        <v>80</v>
      </c>
      <c r="D6" s="1" t="s">
        <v>80</v>
      </c>
    </row>
    <row r="7" spans="1:4" ht="15.75" customHeight="1">
      <c r="A7" s="326"/>
      <c r="B7" s="326"/>
      <c r="C7" s="45" t="s">
        <v>5</v>
      </c>
      <c r="D7" s="1" t="s">
        <v>6</v>
      </c>
    </row>
    <row r="8" spans="1:5" ht="18" customHeight="1">
      <c r="A8" s="2">
        <v>1</v>
      </c>
      <c r="B8" s="2" t="s">
        <v>81</v>
      </c>
      <c r="C8" s="9">
        <f>151177872.35+264480</f>
        <v>151442352.35</v>
      </c>
      <c r="D8" s="9">
        <v>43713417</v>
      </c>
      <c r="E8" s="323"/>
    </row>
    <row r="9" spans="1:5" ht="18" customHeight="1">
      <c r="A9" s="2">
        <v>2</v>
      </c>
      <c r="B9" s="2" t="s">
        <v>82</v>
      </c>
      <c r="C9" s="9">
        <f>21500000+1472220+27014.13</f>
        <v>22999234.13</v>
      </c>
      <c r="D9" s="9">
        <v>59842416</v>
      </c>
      <c r="E9" s="323"/>
    </row>
    <row r="10" spans="1:4" ht="18" customHeight="1">
      <c r="A10" s="2">
        <v>3</v>
      </c>
      <c r="B10" s="2" t="s">
        <v>83</v>
      </c>
      <c r="C10" s="9"/>
      <c r="D10" s="9"/>
    </row>
    <row r="11" spans="1:4" ht="18" customHeight="1">
      <c r="A11" s="2">
        <v>4</v>
      </c>
      <c r="B11" s="2" t="s">
        <v>84</v>
      </c>
      <c r="C11" s="9">
        <f>92893645.56-5907272</f>
        <v>86986373.56</v>
      </c>
      <c r="D11" s="9">
        <v>21103765</v>
      </c>
    </row>
    <row r="12" spans="1:4" ht="18" customHeight="1">
      <c r="A12" s="2">
        <v>5</v>
      </c>
      <c r="B12" s="2" t="s">
        <v>85</v>
      </c>
      <c r="C12" s="9">
        <f>C13+C14</f>
        <v>6033718</v>
      </c>
      <c r="D12" s="9">
        <v>5294007</v>
      </c>
    </row>
    <row r="13" spans="1:4" ht="18" customHeight="1">
      <c r="A13" s="2"/>
      <c r="B13" s="2" t="s">
        <v>86</v>
      </c>
      <c r="C13" s="9">
        <v>5172000</v>
      </c>
      <c r="D13" s="9">
        <v>4554306</v>
      </c>
    </row>
    <row r="14" spans="1:4" ht="18" customHeight="1">
      <c r="A14" s="2"/>
      <c r="B14" s="2" t="s">
        <v>87</v>
      </c>
      <c r="C14" s="9">
        <v>861718</v>
      </c>
      <c r="D14" s="9">
        <v>739701</v>
      </c>
    </row>
    <row r="15" spans="1:4" ht="18" customHeight="1">
      <c r="A15" s="2">
        <v>6</v>
      </c>
      <c r="B15" s="2" t="s">
        <v>88</v>
      </c>
      <c r="C15" s="9">
        <v>517261.9</v>
      </c>
      <c r="D15" s="9">
        <v>758449</v>
      </c>
    </row>
    <row r="16" spans="1:4" ht="18" customHeight="1">
      <c r="A16" s="2">
        <v>7</v>
      </c>
      <c r="B16" s="2" t="s">
        <v>89</v>
      </c>
      <c r="C16" s="9">
        <f>158807639.76-C15-C12-C11</f>
        <v>65270286.29999998</v>
      </c>
      <c r="D16" s="9">
        <v>56610031</v>
      </c>
    </row>
    <row r="17" spans="1:4" ht="18" customHeight="1">
      <c r="A17" s="2">
        <v>8</v>
      </c>
      <c r="B17" s="2" t="s">
        <v>91</v>
      </c>
      <c r="C17" s="9">
        <f>C11+C12+C15+C16</f>
        <v>158807639.76</v>
      </c>
      <c r="D17" s="9">
        <v>83766252</v>
      </c>
    </row>
    <row r="18" spans="1:4" ht="18" customHeight="1">
      <c r="A18" s="2">
        <v>9</v>
      </c>
      <c r="B18" s="2" t="s">
        <v>93</v>
      </c>
      <c r="C18" s="9">
        <f>C8-C17+C9</f>
        <v>15633946.720000003</v>
      </c>
      <c r="D18" s="9">
        <v>19789581</v>
      </c>
    </row>
    <row r="19" spans="1:6" ht="18" customHeight="1">
      <c r="A19" s="2">
        <v>10</v>
      </c>
      <c r="B19" s="2" t="s">
        <v>92</v>
      </c>
      <c r="C19" s="9"/>
      <c r="D19" s="9"/>
      <c r="F19" s="49"/>
    </row>
    <row r="20" spans="1:4" ht="18" customHeight="1">
      <c r="A20" s="2">
        <v>11</v>
      </c>
      <c r="B20" s="2" t="s">
        <v>90</v>
      </c>
      <c r="C20" s="9"/>
      <c r="D20" s="9"/>
    </row>
    <row r="21" spans="1:4" ht="18" customHeight="1">
      <c r="A21" s="2">
        <v>12</v>
      </c>
      <c r="B21" s="2" t="s">
        <v>94</v>
      </c>
      <c r="C21" s="9">
        <f>C23+C24+C25</f>
        <v>2524556.8200000003</v>
      </c>
      <c r="D21" s="9">
        <v>30052</v>
      </c>
    </row>
    <row r="22" spans="1:6" ht="18" customHeight="1">
      <c r="A22" s="2"/>
      <c r="B22" s="2" t="s">
        <v>95</v>
      </c>
      <c r="C22" s="9"/>
      <c r="D22" s="9"/>
      <c r="F22" s="49"/>
    </row>
    <row r="23" spans="1:4" ht="18" customHeight="1">
      <c r="A23" s="2"/>
      <c r="B23" s="2" t="s">
        <v>96</v>
      </c>
      <c r="C23" s="9"/>
      <c r="D23" s="9">
        <v>26395</v>
      </c>
    </row>
    <row r="24" spans="1:4" ht="18" customHeight="1">
      <c r="A24" s="2"/>
      <c r="B24" s="2" t="s">
        <v>98</v>
      </c>
      <c r="C24" s="9"/>
      <c r="D24" s="9">
        <v>3657</v>
      </c>
    </row>
    <row r="25" spans="1:8" ht="18" customHeight="1">
      <c r="A25" s="2"/>
      <c r="B25" s="2" t="s">
        <v>449</v>
      </c>
      <c r="C25" s="9">
        <f>114674+1850501+169521.5+266007.7+118932.62+4920</f>
        <v>2524556.8200000003</v>
      </c>
      <c r="D25" s="9"/>
      <c r="H25" s="49"/>
    </row>
    <row r="26" spans="1:6" ht="18" customHeight="1">
      <c r="A26" s="2">
        <v>13</v>
      </c>
      <c r="B26" s="2" t="s">
        <v>97</v>
      </c>
      <c r="C26" s="9">
        <f>C24+C23+C25</f>
        <v>2524556.8200000003</v>
      </c>
      <c r="D26" s="9">
        <v>30052</v>
      </c>
      <c r="F26" s="49"/>
    </row>
    <row r="27" spans="1:4" ht="18" customHeight="1">
      <c r="A27" s="2">
        <v>14</v>
      </c>
      <c r="B27" s="2" t="s">
        <v>99</v>
      </c>
      <c r="C27" s="9">
        <f>C18+C21</f>
        <v>18158503.540000003</v>
      </c>
      <c r="D27" s="9">
        <v>19819632</v>
      </c>
    </row>
    <row r="28" spans="1:4" ht="18" customHeight="1">
      <c r="A28" s="2">
        <v>15</v>
      </c>
      <c r="B28" s="2" t="s">
        <v>100</v>
      </c>
      <c r="C28" s="9">
        <f>C27*0.1</f>
        <v>1815850.3540000003</v>
      </c>
      <c r="D28" s="9">
        <v>2276188</v>
      </c>
    </row>
    <row r="29" spans="1:4" ht="18" customHeight="1">
      <c r="A29" s="2">
        <v>16</v>
      </c>
      <c r="B29" s="2" t="s">
        <v>101</v>
      </c>
      <c r="C29" s="9">
        <f>C18-C28</f>
        <v>13818096.366000002</v>
      </c>
      <c r="D29" s="9">
        <v>17543444</v>
      </c>
    </row>
    <row r="30" spans="1:4" ht="18" customHeight="1">
      <c r="A30" s="2">
        <v>17</v>
      </c>
      <c r="B30" s="2" t="s">
        <v>102</v>
      </c>
      <c r="C30" s="9"/>
      <c r="D30" s="2"/>
    </row>
    <row r="31" ht="18" customHeight="1">
      <c r="C31" s="46"/>
    </row>
    <row r="32" ht="18" customHeight="1">
      <c r="C32" s="227"/>
    </row>
    <row r="33" ht="18" customHeight="1"/>
    <row r="34" ht="15.75" customHeight="1"/>
    <row r="35" ht="15.75" customHeight="1"/>
    <row r="36" ht="15.75" customHeight="1"/>
    <row r="37" ht="15.75" customHeight="1"/>
    <row r="38" spans="1:4" ht="15.75" customHeight="1">
      <c r="A38" s="47"/>
      <c r="B38" s="327"/>
      <c r="C38" s="327"/>
      <c r="D38" s="327"/>
    </row>
    <row r="39" spans="1:4" ht="15.75" customHeight="1">
      <c r="A39" s="47"/>
      <c r="B39" s="47"/>
      <c r="C39" s="50"/>
      <c r="D39" s="47"/>
    </row>
    <row r="40" spans="1:4" ht="15.75" customHeight="1">
      <c r="A40" s="47"/>
      <c r="B40" s="322"/>
      <c r="C40" s="322"/>
      <c r="D40" s="322"/>
    </row>
    <row r="41" spans="1:4" ht="15.75" customHeight="1">
      <c r="A41" s="47"/>
      <c r="B41" s="48"/>
      <c r="C41" s="51"/>
      <c r="D41" s="48"/>
    </row>
    <row r="42" spans="1:4" ht="15.75" customHeight="1">
      <c r="A42" s="47"/>
      <c r="B42" s="47"/>
      <c r="C42" s="50"/>
      <c r="D42" s="47"/>
    </row>
    <row r="43" spans="1:4" ht="15.75" customHeight="1">
      <c r="A43" s="323"/>
      <c r="B43" s="323"/>
      <c r="C43" s="51"/>
      <c r="D43" s="48"/>
    </row>
    <row r="44" spans="1:4" ht="15.75" customHeight="1">
      <c r="A44" s="323"/>
      <c r="B44" s="323"/>
      <c r="C44" s="51"/>
      <c r="D44" s="48"/>
    </row>
    <row r="45" spans="1:4" ht="19.5" customHeight="1">
      <c r="A45" s="47"/>
      <c r="B45" s="47"/>
      <c r="C45" s="52"/>
      <c r="D45" s="49"/>
    </row>
    <row r="46" spans="1:4" ht="19.5" customHeight="1">
      <c r="A46" s="47"/>
      <c r="B46" s="47"/>
      <c r="C46" s="52"/>
      <c r="D46" s="49"/>
    </row>
    <row r="47" spans="1:4" ht="19.5" customHeight="1">
      <c r="A47" s="47"/>
      <c r="B47" s="47"/>
      <c r="C47" s="52"/>
      <c r="D47" s="49"/>
    </row>
    <row r="48" spans="1:4" ht="19.5" customHeight="1">
      <c r="A48" s="47"/>
      <c r="B48" s="47"/>
      <c r="C48" s="52"/>
      <c r="D48" s="49"/>
    </row>
    <row r="49" spans="1:4" ht="19.5" customHeight="1">
      <c r="A49" s="47"/>
      <c r="B49" s="47"/>
      <c r="C49" s="52"/>
      <c r="D49" s="49"/>
    </row>
    <row r="50" spans="1:4" ht="19.5" customHeight="1">
      <c r="A50" s="47"/>
      <c r="B50" s="47"/>
      <c r="C50" s="52"/>
      <c r="D50" s="49"/>
    </row>
    <row r="51" spans="1:4" ht="19.5" customHeight="1">
      <c r="A51" s="47"/>
      <c r="B51" s="47"/>
      <c r="C51" s="52"/>
      <c r="D51" s="49"/>
    </row>
    <row r="52" spans="1:4" ht="19.5" customHeight="1">
      <c r="A52" s="47"/>
      <c r="B52" s="47"/>
      <c r="C52" s="52"/>
      <c r="D52" s="49"/>
    </row>
    <row r="53" spans="1:4" ht="19.5" customHeight="1">
      <c r="A53" s="47"/>
      <c r="B53" s="47"/>
      <c r="C53" s="52"/>
      <c r="D53" s="49"/>
    </row>
    <row r="54" spans="1:4" ht="19.5" customHeight="1">
      <c r="A54" s="47"/>
      <c r="B54" s="47"/>
      <c r="C54" s="52"/>
      <c r="D54" s="49"/>
    </row>
    <row r="55" spans="1:4" ht="19.5" customHeight="1">
      <c r="A55" s="47"/>
      <c r="B55" s="47"/>
      <c r="C55" s="52"/>
      <c r="D55" s="49"/>
    </row>
    <row r="56" spans="1:4" ht="19.5" customHeight="1">
      <c r="A56" s="47"/>
      <c r="B56" s="47"/>
      <c r="C56" s="52"/>
      <c r="D56" s="49"/>
    </row>
    <row r="57" spans="1:4" ht="19.5" customHeight="1">
      <c r="A57" s="47"/>
      <c r="B57" s="47"/>
      <c r="C57" s="52"/>
      <c r="D57" s="49"/>
    </row>
    <row r="58" spans="1:4" ht="19.5" customHeight="1">
      <c r="A58" s="47"/>
      <c r="B58" s="47"/>
      <c r="C58" s="52"/>
      <c r="D58" s="49"/>
    </row>
    <row r="59" spans="1:4" ht="19.5" customHeight="1">
      <c r="A59" s="47"/>
      <c r="B59" s="47"/>
      <c r="C59" s="52"/>
      <c r="D59" s="49"/>
    </row>
    <row r="60" spans="1:4" ht="19.5" customHeight="1">
      <c r="A60" s="47"/>
      <c r="B60" s="47"/>
      <c r="C60" s="52"/>
      <c r="D60" s="49"/>
    </row>
    <row r="61" spans="1:4" ht="19.5" customHeight="1">
      <c r="A61" s="47"/>
      <c r="B61" s="47"/>
      <c r="C61" s="52"/>
      <c r="D61" s="49"/>
    </row>
    <row r="62" spans="1:4" ht="19.5" customHeight="1">
      <c r="A62" s="47"/>
      <c r="B62" s="47"/>
      <c r="C62" s="52"/>
      <c r="D62" s="49"/>
    </row>
    <row r="63" spans="1:4" ht="19.5" customHeight="1">
      <c r="A63" s="47"/>
      <c r="B63" s="47"/>
      <c r="C63" s="52"/>
      <c r="D63" s="49"/>
    </row>
    <row r="64" spans="1:4" ht="19.5" customHeight="1">
      <c r="A64" s="47"/>
      <c r="B64" s="47"/>
      <c r="C64" s="52"/>
      <c r="D64" s="49"/>
    </row>
    <row r="65" spans="1:4" ht="19.5" customHeight="1">
      <c r="A65" s="47"/>
      <c r="B65" s="47"/>
      <c r="C65" s="52"/>
      <c r="D65" s="49"/>
    </row>
    <row r="66" spans="1:4" ht="19.5" customHeight="1">
      <c r="A66" s="47"/>
      <c r="B66" s="47"/>
      <c r="C66" s="52"/>
      <c r="D66" s="49"/>
    </row>
    <row r="67" spans="1:4" ht="19.5" customHeight="1">
      <c r="A67" s="47"/>
      <c r="B67" s="47"/>
      <c r="C67" s="52"/>
      <c r="D67" s="47"/>
    </row>
    <row r="68" spans="1:4" ht="12.75">
      <c r="A68" s="47"/>
      <c r="B68" s="47"/>
      <c r="C68" s="50"/>
      <c r="D68" s="47"/>
    </row>
    <row r="69" spans="1:4" ht="12.75">
      <c r="A69" s="47"/>
      <c r="B69" s="47"/>
      <c r="C69" s="50"/>
      <c r="D69" s="47"/>
    </row>
    <row r="70" spans="1:4" ht="12.75">
      <c r="A70" s="47"/>
      <c r="B70" s="47"/>
      <c r="C70" s="50"/>
      <c r="D70" s="47"/>
    </row>
    <row r="71" spans="1:4" ht="12.75">
      <c r="A71" s="47"/>
      <c r="B71" s="47"/>
      <c r="C71" s="50"/>
      <c r="D71" s="47"/>
    </row>
    <row r="72" spans="1:4" ht="12.75">
      <c r="A72" s="47"/>
      <c r="B72" s="47"/>
      <c r="C72" s="50"/>
      <c r="D72" s="47"/>
    </row>
    <row r="73" spans="1:4" ht="12.75">
      <c r="A73" s="47"/>
      <c r="B73" s="47"/>
      <c r="C73" s="50"/>
      <c r="D73" s="47"/>
    </row>
    <row r="74" spans="1:4" ht="12.75">
      <c r="A74" s="47"/>
      <c r="B74" s="47"/>
      <c r="C74" s="50"/>
      <c r="D74" s="47"/>
    </row>
    <row r="75" spans="1:4" ht="12.75">
      <c r="A75" s="47"/>
      <c r="B75" s="47"/>
      <c r="C75" s="50"/>
      <c r="D75" s="47"/>
    </row>
  </sheetData>
  <sheetProtection/>
  <mergeCells count="9">
    <mergeCell ref="B40:D40"/>
    <mergeCell ref="A43:A44"/>
    <mergeCell ref="B43:B44"/>
    <mergeCell ref="E8:E9"/>
    <mergeCell ref="B1:D1"/>
    <mergeCell ref="A6:A7"/>
    <mergeCell ref="B6:B7"/>
    <mergeCell ref="B38:D38"/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8"/>
  <sheetViews>
    <sheetView zoomScalePageLayoutView="0" workbookViewId="0" topLeftCell="A36">
      <selection activeCell="R199" sqref="R199"/>
    </sheetView>
  </sheetViews>
  <sheetFormatPr defaultColWidth="9.140625" defaultRowHeight="12.75"/>
  <cols>
    <col min="1" max="1" width="5.421875" style="3" customWidth="1"/>
    <col min="2" max="2" width="0.71875" style="0" customWidth="1"/>
    <col min="3" max="3" width="3.421875" style="0" customWidth="1"/>
    <col min="4" max="4" width="13.421875" style="0" customWidth="1"/>
    <col min="5" max="5" width="2.00390625" style="0" hidden="1" customWidth="1"/>
    <col min="6" max="6" width="5.28125" style="0" customWidth="1"/>
    <col min="7" max="7" width="8.7109375" style="0" customWidth="1"/>
    <col min="8" max="8" width="9.7109375" style="0" customWidth="1"/>
    <col min="9" max="9" width="13.421875" style="5" customWidth="1"/>
    <col min="10" max="10" width="11.00390625" style="0" customWidth="1"/>
    <col min="11" max="11" width="13.8515625" style="0" customWidth="1"/>
    <col min="12" max="12" width="11.140625" style="5" customWidth="1"/>
    <col min="13" max="13" width="11.140625" style="47" customWidth="1"/>
    <col min="14" max="14" width="10.7109375" style="47" customWidth="1"/>
    <col min="15" max="15" width="4.8515625" style="47" customWidth="1"/>
    <col min="16" max="16" width="2.140625" style="0" customWidth="1"/>
  </cols>
  <sheetData>
    <row r="1" spans="1:15" s="61" customFormat="1" ht="12.75" customHeight="1">
      <c r="A1" s="58"/>
      <c r="B1" s="59"/>
      <c r="C1" s="59"/>
      <c r="D1" s="59"/>
      <c r="E1" s="59"/>
      <c r="F1" s="59"/>
      <c r="G1" s="59"/>
      <c r="H1" s="59"/>
      <c r="I1" s="60"/>
      <c r="J1" s="59"/>
      <c r="K1" s="59"/>
      <c r="L1" s="222"/>
      <c r="M1" s="79"/>
      <c r="N1" s="79"/>
      <c r="O1" s="79"/>
    </row>
    <row r="2" spans="1:12" ht="15.75">
      <c r="A2" s="62"/>
      <c r="B2" s="356" t="s">
        <v>130</v>
      </c>
      <c r="C2" s="356"/>
      <c r="D2" s="63" t="s">
        <v>131</v>
      </c>
      <c r="E2" s="47"/>
      <c r="F2" s="47"/>
      <c r="G2" s="47"/>
      <c r="H2" s="47"/>
      <c r="I2" s="64"/>
      <c r="J2" s="65"/>
      <c r="K2" s="47"/>
      <c r="L2" s="223"/>
    </row>
    <row r="3" spans="1:12" ht="12.75">
      <c r="A3" s="62"/>
      <c r="B3" s="47"/>
      <c r="C3" s="47"/>
      <c r="D3" s="47"/>
      <c r="E3" s="47"/>
      <c r="F3" s="47"/>
      <c r="G3" s="47"/>
      <c r="H3" s="47"/>
      <c r="I3" s="64"/>
      <c r="J3" s="65"/>
      <c r="K3" s="47"/>
      <c r="L3" s="223"/>
    </row>
    <row r="4" spans="1:12" ht="12.75">
      <c r="A4" s="62"/>
      <c r="B4" s="47"/>
      <c r="C4" s="66" t="s">
        <v>7</v>
      </c>
      <c r="D4" s="57" t="s">
        <v>132</v>
      </c>
      <c r="E4" s="57"/>
      <c r="F4" s="67"/>
      <c r="G4" s="47"/>
      <c r="H4" s="47"/>
      <c r="I4" s="49"/>
      <c r="J4" s="47"/>
      <c r="K4" s="47"/>
      <c r="L4" s="223"/>
    </row>
    <row r="5" spans="1:12" ht="12.75">
      <c r="A5" s="62"/>
      <c r="B5" s="47"/>
      <c r="C5" s="66"/>
      <c r="D5" s="57"/>
      <c r="E5" s="57"/>
      <c r="F5" s="67"/>
      <c r="G5" s="47"/>
      <c r="H5" s="47"/>
      <c r="I5" s="49"/>
      <c r="J5" s="47"/>
      <c r="K5" s="47"/>
      <c r="L5" s="223"/>
    </row>
    <row r="6" spans="1:12" ht="12.75">
      <c r="A6" s="68"/>
      <c r="B6" s="8"/>
      <c r="C6" s="69">
        <v>1</v>
      </c>
      <c r="D6" s="70" t="s">
        <v>133</v>
      </c>
      <c r="E6" s="71"/>
      <c r="F6" s="47"/>
      <c r="G6" s="47"/>
      <c r="H6" s="47"/>
      <c r="I6" s="49"/>
      <c r="J6" s="47"/>
      <c r="K6" s="47"/>
      <c r="L6" s="223"/>
    </row>
    <row r="7" spans="1:12" ht="12.75">
      <c r="A7" s="62">
        <v>3</v>
      </c>
      <c r="B7" s="47"/>
      <c r="C7" s="47"/>
      <c r="D7" s="48" t="s">
        <v>134</v>
      </c>
      <c r="E7" s="65"/>
      <c r="F7" s="65"/>
      <c r="G7" s="65"/>
      <c r="H7" s="65"/>
      <c r="I7" s="64"/>
      <c r="J7" s="65"/>
      <c r="K7" s="47"/>
      <c r="L7" s="223"/>
    </row>
    <row r="8" spans="1:13" ht="12.75">
      <c r="A8" s="62"/>
      <c r="B8" s="47"/>
      <c r="C8" s="345" t="s">
        <v>135</v>
      </c>
      <c r="D8" s="345" t="s">
        <v>136</v>
      </c>
      <c r="E8" s="345"/>
      <c r="F8" s="345" t="s">
        <v>137</v>
      </c>
      <c r="G8" s="345" t="s">
        <v>138</v>
      </c>
      <c r="H8" s="345"/>
      <c r="I8" s="72" t="s">
        <v>139</v>
      </c>
      <c r="J8" s="73" t="s">
        <v>140</v>
      </c>
      <c r="K8" s="73" t="s">
        <v>139</v>
      </c>
      <c r="L8" s="223"/>
      <c r="M8" s="49"/>
    </row>
    <row r="9" spans="1:13" ht="12.75">
      <c r="A9" s="62"/>
      <c r="B9" s="47"/>
      <c r="C9" s="345"/>
      <c r="D9" s="345"/>
      <c r="E9" s="345"/>
      <c r="F9" s="345"/>
      <c r="G9" s="345"/>
      <c r="H9" s="345"/>
      <c r="I9" s="74" t="s">
        <v>141</v>
      </c>
      <c r="J9" s="75" t="s">
        <v>142</v>
      </c>
      <c r="K9" s="75" t="s">
        <v>143</v>
      </c>
      <c r="L9" s="223"/>
      <c r="M9" s="49"/>
    </row>
    <row r="10" spans="1:13" ht="12.75">
      <c r="A10" s="62"/>
      <c r="B10" s="47"/>
      <c r="C10" s="182">
        <v>1</v>
      </c>
      <c r="D10" s="352" t="s">
        <v>144</v>
      </c>
      <c r="E10" s="352"/>
      <c r="F10" s="229" t="s">
        <v>104</v>
      </c>
      <c r="G10" s="333">
        <v>20058635302</v>
      </c>
      <c r="H10" s="333"/>
      <c r="I10" s="230"/>
      <c r="J10" s="231"/>
      <c r="K10" s="233">
        <v>3276.62</v>
      </c>
      <c r="L10" s="223"/>
      <c r="M10" s="49"/>
    </row>
    <row r="11" spans="1:14" ht="12.75">
      <c r="A11" s="62"/>
      <c r="B11" s="47"/>
      <c r="C11" s="232">
        <v>2</v>
      </c>
      <c r="D11" s="352" t="s">
        <v>144</v>
      </c>
      <c r="E11" s="352"/>
      <c r="F11" s="229" t="s">
        <v>145</v>
      </c>
      <c r="G11" s="333">
        <v>20058635303</v>
      </c>
      <c r="H11" s="333"/>
      <c r="I11" s="233">
        <v>1781.53</v>
      </c>
      <c r="J11" s="234">
        <v>140.2</v>
      </c>
      <c r="K11" s="233">
        <f>I11*J11</f>
        <v>249770.50599999996</v>
      </c>
      <c r="L11" s="223"/>
      <c r="M11" s="49"/>
      <c r="N11" s="49"/>
    </row>
    <row r="12" spans="1:14" ht="12.75">
      <c r="A12" s="62"/>
      <c r="B12" s="47"/>
      <c r="C12" s="232">
        <v>3</v>
      </c>
      <c r="D12" s="352" t="s">
        <v>144</v>
      </c>
      <c r="E12" s="352"/>
      <c r="F12" s="229" t="s">
        <v>146</v>
      </c>
      <c r="G12" s="333">
        <v>20058635301</v>
      </c>
      <c r="H12" s="333"/>
      <c r="I12" s="233">
        <v>49.09</v>
      </c>
      <c r="J12" s="234">
        <v>105.85</v>
      </c>
      <c r="K12" s="233">
        <f>I12*J12</f>
        <v>5196.1765000000005</v>
      </c>
      <c r="L12" s="223"/>
      <c r="M12" s="49">
        <v>115.16</v>
      </c>
      <c r="N12" s="49"/>
    </row>
    <row r="13" spans="1:14" ht="12.75">
      <c r="A13" s="62"/>
      <c r="B13" s="47"/>
      <c r="C13" s="182">
        <v>4</v>
      </c>
      <c r="D13" s="228" t="s">
        <v>147</v>
      </c>
      <c r="E13" s="228"/>
      <c r="F13" s="229" t="s">
        <v>145</v>
      </c>
      <c r="G13" s="332">
        <v>20425011008867</v>
      </c>
      <c r="H13" s="332"/>
      <c r="I13" s="233">
        <v>191</v>
      </c>
      <c r="J13" s="234">
        <v>140.2</v>
      </c>
      <c r="K13" s="233">
        <f>I13*J13</f>
        <v>26778.199999999997</v>
      </c>
      <c r="L13" s="223"/>
      <c r="M13" s="49"/>
      <c r="N13" s="49"/>
    </row>
    <row r="14" spans="1:14" ht="12.75">
      <c r="A14" s="62"/>
      <c r="B14" s="47"/>
      <c r="C14" s="182">
        <v>5</v>
      </c>
      <c r="D14" s="228" t="s">
        <v>147</v>
      </c>
      <c r="E14" s="228"/>
      <c r="F14" s="229" t="s">
        <v>248</v>
      </c>
      <c r="G14" s="332">
        <v>90201230013240400</v>
      </c>
      <c r="H14" s="332"/>
      <c r="I14" s="233"/>
      <c r="J14" s="234"/>
      <c r="K14" s="233">
        <v>0</v>
      </c>
      <c r="L14" s="223"/>
      <c r="M14" s="49"/>
      <c r="N14" s="49"/>
    </row>
    <row r="15" spans="1:14" ht="12.75">
      <c r="A15" s="62"/>
      <c r="B15" s="47"/>
      <c r="C15" s="232">
        <v>6</v>
      </c>
      <c r="D15" s="228" t="s">
        <v>148</v>
      </c>
      <c r="E15" s="228"/>
      <c r="F15" s="229" t="s">
        <v>145</v>
      </c>
      <c r="G15" s="332">
        <v>1420200008160</v>
      </c>
      <c r="H15" s="332"/>
      <c r="I15" s="233">
        <v>21.79</v>
      </c>
      <c r="J15" s="234">
        <v>140.2</v>
      </c>
      <c r="K15" s="233">
        <f aca="true" t="shared" si="0" ref="K15:K24">I15*J15</f>
        <v>3054.9579999999996</v>
      </c>
      <c r="L15" s="223"/>
      <c r="M15" s="49"/>
      <c r="N15" s="49"/>
    </row>
    <row r="16" spans="1:17" ht="12.75">
      <c r="A16" s="62"/>
      <c r="B16" s="47"/>
      <c r="C16" s="232">
        <v>7</v>
      </c>
      <c r="D16" s="228" t="s">
        <v>149</v>
      </c>
      <c r="E16" s="228"/>
      <c r="F16" s="229" t="s">
        <v>145</v>
      </c>
      <c r="G16" s="332">
        <v>2400114095</v>
      </c>
      <c r="H16" s="332"/>
      <c r="I16" s="233">
        <v>20523.15</v>
      </c>
      <c r="J16" s="234">
        <v>140.2</v>
      </c>
      <c r="K16" s="233">
        <f t="shared" si="0"/>
        <v>2877345.63</v>
      </c>
      <c r="L16" s="223"/>
      <c r="M16" s="49"/>
      <c r="N16" s="49"/>
      <c r="Q16" s="5"/>
    </row>
    <row r="17" spans="1:17" ht="12.75">
      <c r="A17" s="62"/>
      <c r="B17" s="47"/>
      <c r="C17" s="182">
        <v>8</v>
      </c>
      <c r="D17" s="228" t="s">
        <v>149</v>
      </c>
      <c r="E17" s="228"/>
      <c r="F17" s="229" t="s">
        <v>248</v>
      </c>
      <c r="G17" s="332">
        <v>3114095</v>
      </c>
      <c r="H17" s="332"/>
      <c r="I17" s="233"/>
      <c r="J17" s="234"/>
      <c r="K17" s="233">
        <v>1093.75</v>
      </c>
      <c r="L17" s="223"/>
      <c r="M17" s="49"/>
      <c r="N17" s="49"/>
      <c r="Q17" s="5"/>
    </row>
    <row r="18" spans="1:17" ht="12.75">
      <c r="A18" s="62"/>
      <c r="B18" s="47"/>
      <c r="C18" s="182">
        <v>9</v>
      </c>
      <c r="D18" s="228" t="s">
        <v>150</v>
      </c>
      <c r="E18" s="228"/>
      <c r="F18" s="229" t="s">
        <v>145</v>
      </c>
      <c r="G18" s="333">
        <v>411149947</v>
      </c>
      <c r="H18" s="333"/>
      <c r="I18" s="233">
        <v>399.17</v>
      </c>
      <c r="J18" s="234">
        <v>140.2</v>
      </c>
      <c r="K18" s="233">
        <f t="shared" si="0"/>
        <v>55963.634</v>
      </c>
      <c r="L18" s="223"/>
      <c r="M18" s="49"/>
      <c r="N18" s="49"/>
      <c r="Q18" s="5"/>
    </row>
    <row r="19" spans="1:17" ht="12.75">
      <c r="A19" s="62"/>
      <c r="B19" s="47"/>
      <c r="C19" s="232">
        <v>10</v>
      </c>
      <c r="D19" s="228" t="s">
        <v>150</v>
      </c>
      <c r="E19" s="228"/>
      <c r="F19" s="229" t="s">
        <v>248</v>
      </c>
      <c r="G19" s="333">
        <v>411149948</v>
      </c>
      <c r="H19" s="333"/>
      <c r="I19" s="233"/>
      <c r="J19" s="234"/>
      <c r="K19" s="233">
        <v>12750.68</v>
      </c>
      <c r="L19" s="223"/>
      <c r="M19" s="49"/>
      <c r="N19" s="49"/>
      <c r="Q19" s="5"/>
    </row>
    <row r="20" spans="1:14" ht="12.75">
      <c r="A20" s="62"/>
      <c r="B20" s="47"/>
      <c r="C20" s="232">
        <v>11</v>
      </c>
      <c r="D20" s="352" t="s">
        <v>151</v>
      </c>
      <c r="E20" s="352"/>
      <c r="F20" s="229" t="s">
        <v>145</v>
      </c>
      <c r="G20" s="333" t="s">
        <v>152</v>
      </c>
      <c r="H20" s="333"/>
      <c r="I20" s="233">
        <v>152.88</v>
      </c>
      <c r="J20" s="234">
        <v>140.2</v>
      </c>
      <c r="K20" s="233">
        <f t="shared" si="0"/>
        <v>21433.775999999998</v>
      </c>
      <c r="L20" s="223"/>
      <c r="M20" s="49"/>
      <c r="N20" s="49"/>
    </row>
    <row r="21" spans="1:14" ht="12.75">
      <c r="A21" s="62"/>
      <c r="B21" s="47"/>
      <c r="C21" s="182">
        <v>12</v>
      </c>
      <c r="D21" s="228" t="s">
        <v>249</v>
      </c>
      <c r="E21" s="228"/>
      <c r="F21" s="229" t="s">
        <v>145</v>
      </c>
      <c r="G21" s="235"/>
      <c r="H21" s="236"/>
      <c r="I21" s="233">
        <v>106.31</v>
      </c>
      <c r="J21" s="234">
        <v>140.2</v>
      </c>
      <c r="K21" s="233">
        <f t="shared" si="0"/>
        <v>14904.661999999998</v>
      </c>
      <c r="L21" s="223"/>
      <c r="M21" s="49"/>
      <c r="N21" s="49"/>
    </row>
    <row r="22" spans="1:14" ht="12.75">
      <c r="A22" s="62"/>
      <c r="B22" s="47"/>
      <c r="C22" s="182">
        <v>13</v>
      </c>
      <c r="D22" s="352" t="s">
        <v>153</v>
      </c>
      <c r="E22" s="352"/>
      <c r="F22" s="229" t="s">
        <v>145</v>
      </c>
      <c r="G22" s="353">
        <v>100823</v>
      </c>
      <c r="H22" s="353"/>
      <c r="I22" s="230">
        <v>117.94</v>
      </c>
      <c r="J22" s="234">
        <v>140.2</v>
      </c>
      <c r="K22" s="233">
        <f t="shared" si="0"/>
        <v>16535.188</v>
      </c>
      <c r="L22" s="223"/>
      <c r="M22" s="49"/>
      <c r="N22" s="49"/>
    </row>
    <row r="23" spans="1:14" ht="12.75">
      <c r="A23" s="62"/>
      <c r="B23" s="47"/>
      <c r="C23" s="182"/>
      <c r="D23" s="299" t="s">
        <v>443</v>
      </c>
      <c r="E23" s="228"/>
      <c r="F23" s="229"/>
      <c r="G23" s="297"/>
      <c r="H23" s="298"/>
      <c r="I23" s="230">
        <v>0.04</v>
      </c>
      <c r="J23" s="234">
        <v>140.2</v>
      </c>
      <c r="K23" s="233">
        <f t="shared" si="0"/>
        <v>5.608</v>
      </c>
      <c r="L23" s="223"/>
      <c r="M23" s="49"/>
      <c r="N23" s="49"/>
    </row>
    <row r="24" spans="1:14" ht="12.75">
      <c r="A24" s="62"/>
      <c r="B24" s="47"/>
      <c r="C24" s="182"/>
      <c r="D24" s="228" t="s">
        <v>436</v>
      </c>
      <c r="E24" s="228"/>
      <c r="F24" s="229" t="s">
        <v>145</v>
      </c>
      <c r="G24" s="354"/>
      <c r="H24" s="355"/>
      <c r="I24" s="230"/>
      <c r="J24" s="234">
        <v>140.2</v>
      </c>
      <c r="K24" s="233">
        <f t="shared" si="0"/>
        <v>0</v>
      </c>
      <c r="L24" s="223"/>
      <c r="M24" s="96"/>
      <c r="N24" s="49"/>
    </row>
    <row r="25" spans="1:18" s="61" customFormat="1" ht="21" customHeight="1">
      <c r="A25" s="78"/>
      <c r="B25" s="79"/>
      <c r="C25" s="80"/>
      <c r="D25" s="128" t="s">
        <v>154</v>
      </c>
      <c r="E25" s="129"/>
      <c r="F25" s="129"/>
      <c r="G25" s="129"/>
      <c r="H25" s="129"/>
      <c r="I25" s="131"/>
      <c r="J25" s="130"/>
      <c r="K25" s="242">
        <f>SUM(K10:K24)</f>
        <v>3288109.3885000004</v>
      </c>
      <c r="L25" s="237"/>
      <c r="M25" s="83"/>
      <c r="N25" s="219"/>
      <c r="O25" s="79"/>
      <c r="R25" s="81"/>
    </row>
    <row r="26" spans="1:18" s="61" customFormat="1" ht="21" customHeight="1">
      <c r="A26" s="78"/>
      <c r="B26" s="79"/>
      <c r="C26" s="79"/>
      <c r="D26" s="82"/>
      <c r="E26" s="82"/>
      <c r="F26" s="82"/>
      <c r="G26" s="82"/>
      <c r="H26" s="82"/>
      <c r="I26" s="82"/>
      <c r="J26" s="82"/>
      <c r="K26" s="83"/>
      <c r="L26" s="224"/>
      <c r="M26" s="79"/>
      <c r="N26" s="79"/>
      <c r="O26" s="79"/>
      <c r="R26" s="81"/>
    </row>
    <row r="27" spans="1:12" ht="12.75">
      <c r="A27" s="62">
        <v>4</v>
      </c>
      <c r="B27" s="47"/>
      <c r="C27" s="84"/>
      <c r="D27" s="85" t="s">
        <v>155</v>
      </c>
      <c r="E27" s="84"/>
      <c r="F27" s="84"/>
      <c r="G27" s="84"/>
      <c r="H27" s="84"/>
      <c r="I27" s="86"/>
      <c r="J27" s="84"/>
      <c r="K27" s="47"/>
      <c r="L27" s="223"/>
    </row>
    <row r="28" spans="1:12" ht="12.75">
      <c r="A28" s="62"/>
      <c r="B28" s="47"/>
      <c r="C28" s="345" t="s">
        <v>135</v>
      </c>
      <c r="D28" s="346" t="s">
        <v>156</v>
      </c>
      <c r="E28" s="347"/>
      <c r="F28" s="347"/>
      <c r="G28" s="347"/>
      <c r="H28" s="348"/>
      <c r="I28" s="72" t="s">
        <v>139</v>
      </c>
      <c r="J28" s="73" t="s">
        <v>140</v>
      </c>
      <c r="K28" s="73" t="s">
        <v>139</v>
      </c>
      <c r="L28" s="223"/>
    </row>
    <row r="29" spans="1:12" ht="12.75">
      <c r="A29" s="62"/>
      <c r="B29" s="47"/>
      <c r="C29" s="345"/>
      <c r="D29" s="349"/>
      <c r="E29" s="350"/>
      <c r="F29" s="350"/>
      <c r="G29" s="350"/>
      <c r="H29" s="351"/>
      <c r="I29" s="74" t="s">
        <v>141</v>
      </c>
      <c r="J29" s="75" t="s">
        <v>142</v>
      </c>
      <c r="K29" s="75" t="s">
        <v>143</v>
      </c>
      <c r="L29" s="223"/>
    </row>
    <row r="30" spans="1:12" ht="12.75">
      <c r="A30" s="62"/>
      <c r="B30" s="47"/>
      <c r="C30" s="76"/>
      <c r="D30" s="339" t="s">
        <v>157</v>
      </c>
      <c r="E30" s="340"/>
      <c r="F30" s="340"/>
      <c r="G30" s="340"/>
      <c r="H30" s="341"/>
      <c r="I30" s="87"/>
      <c r="J30" s="77"/>
      <c r="K30" s="6">
        <v>8826687</v>
      </c>
      <c r="L30" s="223"/>
    </row>
    <row r="31" spans="1:12" ht="12.75">
      <c r="A31" s="62"/>
      <c r="B31" s="47"/>
      <c r="C31" s="2"/>
      <c r="D31" s="339" t="s">
        <v>158</v>
      </c>
      <c r="E31" s="340"/>
      <c r="F31" s="340"/>
      <c r="G31" s="340"/>
      <c r="H31" s="341"/>
      <c r="I31" s="4"/>
      <c r="J31" s="2"/>
      <c r="K31" s="2"/>
      <c r="L31" s="223"/>
    </row>
    <row r="32" spans="1:12" ht="12.75">
      <c r="A32" s="62"/>
      <c r="B32" s="47"/>
      <c r="C32" s="2"/>
      <c r="D32" s="339" t="s">
        <v>159</v>
      </c>
      <c r="E32" s="340"/>
      <c r="F32" s="340"/>
      <c r="G32" s="340"/>
      <c r="H32" s="341"/>
      <c r="I32" s="4"/>
      <c r="J32" s="2"/>
      <c r="K32" s="2"/>
      <c r="L32" s="223"/>
    </row>
    <row r="33" spans="1:12" ht="12.75">
      <c r="A33" s="62"/>
      <c r="B33" s="47"/>
      <c r="C33" s="2"/>
      <c r="D33" s="339"/>
      <c r="E33" s="340"/>
      <c r="F33" s="340"/>
      <c r="G33" s="340"/>
      <c r="H33" s="341"/>
      <c r="I33" s="4"/>
      <c r="J33" s="2"/>
      <c r="K33" s="2"/>
      <c r="L33" s="223"/>
    </row>
    <row r="34" spans="1:12" ht="18" customHeight="1">
      <c r="A34" s="62"/>
      <c r="B34" s="47"/>
      <c r="C34" s="80"/>
      <c r="D34" s="342" t="s">
        <v>154</v>
      </c>
      <c r="E34" s="343"/>
      <c r="F34" s="343"/>
      <c r="G34" s="343"/>
      <c r="H34" s="343"/>
      <c r="I34" s="343"/>
      <c r="J34" s="344"/>
      <c r="K34" s="80"/>
      <c r="L34" s="223"/>
    </row>
    <row r="35" spans="1:12" ht="12.75">
      <c r="A35" s="62"/>
      <c r="B35" s="47"/>
      <c r="C35" s="47"/>
      <c r="D35" s="47"/>
      <c r="E35" s="47"/>
      <c r="F35" s="47"/>
      <c r="G35" s="47"/>
      <c r="H35" s="47"/>
      <c r="I35" s="49"/>
      <c r="J35" s="47"/>
      <c r="K35" s="47"/>
      <c r="L35" s="223"/>
    </row>
    <row r="36" spans="1:12" ht="12.75">
      <c r="A36" s="62"/>
      <c r="B36" s="47"/>
      <c r="C36" s="47"/>
      <c r="D36" s="47"/>
      <c r="E36" s="47"/>
      <c r="F36" s="47"/>
      <c r="G36" s="47"/>
      <c r="H36" s="47"/>
      <c r="I36" s="49"/>
      <c r="J36" s="47"/>
      <c r="K36" s="47"/>
      <c r="L36" s="223"/>
    </row>
    <row r="37" spans="1:12" ht="12.75">
      <c r="A37" s="62">
        <v>5</v>
      </c>
      <c r="B37" s="47"/>
      <c r="C37" s="88">
        <v>2</v>
      </c>
      <c r="D37" s="89" t="s">
        <v>160</v>
      </c>
      <c r="E37" s="90"/>
      <c r="F37" s="47"/>
      <c r="G37" s="47"/>
      <c r="H37" s="47"/>
      <c r="I37" s="49"/>
      <c r="J37" s="47"/>
      <c r="K37" s="47"/>
      <c r="L37" s="223"/>
    </row>
    <row r="38" spans="1:12" ht="12.75">
      <c r="A38" s="62"/>
      <c r="B38" s="47"/>
      <c r="C38" s="47"/>
      <c r="D38" s="47"/>
      <c r="E38" s="47" t="s">
        <v>161</v>
      </c>
      <c r="F38" s="47"/>
      <c r="G38" s="47"/>
      <c r="H38" s="47"/>
      <c r="I38" s="49"/>
      <c r="J38" s="47"/>
      <c r="K38" s="47"/>
      <c r="L38" s="223"/>
    </row>
    <row r="39" spans="1:12" ht="12.75">
      <c r="A39" s="62"/>
      <c r="B39" s="47"/>
      <c r="C39" s="47"/>
      <c r="D39" s="47"/>
      <c r="E39" s="47"/>
      <c r="F39" s="47"/>
      <c r="G39" s="47"/>
      <c r="H39" s="47"/>
      <c r="I39" s="49"/>
      <c r="J39" s="47"/>
      <c r="K39" s="47"/>
      <c r="L39" s="223"/>
    </row>
    <row r="40" spans="1:12" ht="12.75">
      <c r="A40" s="62">
        <v>6</v>
      </c>
      <c r="B40" s="47"/>
      <c r="C40" s="88">
        <v>3</v>
      </c>
      <c r="D40" s="89" t="s">
        <v>162</v>
      </c>
      <c r="E40" s="90"/>
      <c r="F40" s="47"/>
      <c r="G40" s="47"/>
      <c r="H40" s="47"/>
      <c r="I40" s="49"/>
      <c r="J40" s="47"/>
      <c r="K40" s="47"/>
      <c r="L40" s="223"/>
    </row>
    <row r="41" spans="1:12" ht="12.75">
      <c r="A41" s="62"/>
      <c r="B41" s="47"/>
      <c r="C41" s="91"/>
      <c r="D41" s="92"/>
      <c r="E41" s="90"/>
      <c r="F41" s="47"/>
      <c r="G41" s="47"/>
      <c r="H41" s="47"/>
      <c r="I41" s="49"/>
      <c r="J41" s="47"/>
      <c r="K41" s="47"/>
      <c r="L41" s="223"/>
    </row>
    <row r="42" spans="1:12" ht="12.75">
      <c r="A42" s="62">
        <v>7</v>
      </c>
      <c r="B42" s="47"/>
      <c r="C42" s="93" t="s">
        <v>163</v>
      </c>
      <c r="D42" s="94" t="s">
        <v>164</v>
      </c>
      <c r="E42" s="47"/>
      <c r="F42" s="47"/>
      <c r="G42" s="47"/>
      <c r="H42" s="47"/>
      <c r="I42" s="49"/>
      <c r="J42" s="47"/>
      <c r="K42" s="47"/>
      <c r="L42" s="223"/>
    </row>
    <row r="43" spans="1:12" ht="12.75">
      <c r="A43" s="62"/>
      <c r="B43" s="47"/>
      <c r="C43" s="47"/>
      <c r="D43" s="335" t="s">
        <v>165</v>
      </c>
      <c r="E43" s="335"/>
      <c r="F43" s="47"/>
      <c r="G43" s="48" t="s">
        <v>135</v>
      </c>
      <c r="H43" s="47"/>
      <c r="I43" s="95" t="s">
        <v>104</v>
      </c>
      <c r="J43" s="96">
        <v>961501679</v>
      </c>
      <c r="K43" s="47"/>
      <c r="L43" s="223"/>
    </row>
    <row r="44" spans="1:12" ht="12.75">
      <c r="A44" s="62"/>
      <c r="B44" s="47"/>
      <c r="C44" s="47"/>
      <c r="D44" s="335" t="s">
        <v>166</v>
      </c>
      <c r="E44" s="335"/>
      <c r="F44" s="47"/>
      <c r="G44" s="48" t="s">
        <v>135</v>
      </c>
      <c r="H44" s="97"/>
      <c r="I44" s="95" t="s">
        <v>104</v>
      </c>
      <c r="J44" s="97"/>
      <c r="K44" s="47"/>
      <c r="L44" s="223"/>
    </row>
    <row r="45" spans="1:12" ht="12.75">
      <c r="A45" s="62"/>
      <c r="B45" s="47"/>
      <c r="C45" s="47"/>
      <c r="D45" s="47" t="s">
        <v>167</v>
      </c>
      <c r="E45" s="47"/>
      <c r="F45" s="47"/>
      <c r="G45" s="48" t="s">
        <v>135</v>
      </c>
      <c r="H45" s="97"/>
      <c r="I45" s="95" t="s">
        <v>104</v>
      </c>
      <c r="J45" s="97"/>
      <c r="K45" s="47"/>
      <c r="L45" s="223"/>
    </row>
    <row r="46" spans="1:12" ht="12.75">
      <c r="A46" s="62"/>
      <c r="B46" s="47"/>
      <c r="C46" s="47"/>
      <c r="D46" s="47" t="s">
        <v>168</v>
      </c>
      <c r="E46" s="47"/>
      <c r="F46" s="47"/>
      <c r="G46" s="48" t="s">
        <v>135</v>
      </c>
      <c r="H46" s="97"/>
      <c r="I46" s="95" t="s">
        <v>104</v>
      </c>
      <c r="J46" s="97"/>
      <c r="K46" s="47"/>
      <c r="L46" s="223"/>
    </row>
    <row r="47" spans="1:12" ht="12.75">
      <c r="A47" s="62"/>
      <c r="B47" s="47"/>
      <c r="C47" s="47"/>
      <c r="D47" s="47" t="s">
        <v>169</v>
      </c>
      <c r="E47" s="47"/>
      <c r="F47" s="47"/>
      <c r="G47" s="48" t="s">
        <v>135</v>
      </c>
      <c r="H47" s="97"/>
      <c r="I47" s="95" t="s">
        <v>104</v>
      </c>
      <c r="J47" s="97"/>
      <c r="K47" s="47"/>
      <c r="L47" s="223"/>
    </row>
    <row r="48" spans="1:12" ht="12.75">
      <c r="A48" s="62"/>
      <c r="B48" s="47"/>
      <c r="C48" s="47"/>
      <c r="D48" s="47" t="s">
        <v>170</v>
      </c>
      <c r="E48" s="47"/>
      <c r="F48" s="47"/>
      <c r="G48" s="48" t="s">
        <v>135</v>
      </c>
      <c r="H48" s="97"/>
      <c r="I48" s="95" t="s">
        <v>104</v>
      </c>
      <c r="J48" s="98"/>
      <c r="K48" s="47"/>
      <c r="L48" s="223"/>
    </row>
    <row r="49" spans="1:12" ht="12.75">
      <c r="A49" s="62"/>
      <c r="B49" s="47"/>
      <c r="C49" s="47"/>
      <c r="D49" s="334" t="s">
        <v>171</v>
      </c>
      <c r="E49" s="334"/>
      <c r="F49" s="47"/>
      <c r="G49" s="48" t="s">
        <v>135</v>
      </c>
      <c r="H49" s="97"/>
      <c r="I49" s="95" t="s">
        <v>104</v>
      </c>
      <c r="J49" s="97"/>
      <c r="K49" s="47"/>
      <c r="L49" s="223"/>
    </row>
    <row r="50" spans="1:12" ht="12.75">
      <c r="A50" s="62"/>
      <c r="B50" s="47"/>
      <c r="C50" s="47"/>
      <c r="D50" s="99" t="s">
        <v>172</v>
      </c>
      <c r="E50" s="47"/>
      <c r="F50" s="47"/>
      <c r="G50" s="48" t="s">
        <v>135</v>
      </c>
      <c r="H50" s="97"/>
      <c r="I50" s="95" t="s">
        <v>104</v>
      </c>
      <c r="J50" s="97"/>
      <c r="K50" s="47"/>
      <c r="L50" s="223"/>
    </row>
    <row r="51" spans="1:12" ht="12.75">
      <c r="A51" s="62"/>
      <c r="B51" s="47"/>
      <c r="C51" s="47"/>
      <c r="D51" s="99" t="s">
        <v>173</v>
      </c>
      <c r="E51" s="47"/>
      <c r="F51" s="47"/>
      <c r="G51" s="48" t="s">
        <v>135</v>
      </c>
      <c r="H51" s="97"/>
      <c r="I51" s="95" t="s">
        <v>104</v>
      </c>
      <c r="J51" s="97"/>
      <c r="K51" s="47"/>
      <c r="L51" s="223"/>
    </row>
    <row r="52" spans="1:12" ht="12.75">
      <c r="A52" s="62"/>
      <c r="B52" s="47"/>
      <c r="C52" s="47"/>
      <c r="D52" s="47"/>
      <c r="E52" s="47"/>
      <c r="F52" s="47"/>
      <c r="G52" s="47"/>
      <c r="H52" s="47"/>
      <c r="I52" s="49"/>
      <c r="J52" s="47"/>
      <c r="K52" s="47"/>
      <c r="L52" s="223"/>
    </row>
    <row r="53" spans="1:12" ht="12.75">
      <c r="A53" s="62">
        <v>8</v>
      </c>
      <c r="B53" s="47"/>
      <c r="C53" s="93" t="s">
        <v>163</v>
      </c>
      <c r="D53" s="94" t="s">
        <v>174</v>
      </c>
      <c r="E53" s="47"/>
      <c r="F53" s="47"/>
      <c r="G53" s="47"/>
      <c r="H53" s="47"/>
      <c r="I53" s="95" t="s">
        <v>104</v>
      </c>
      <c r="J53" s="96">
        <v>34585653</v>
      </c>
      <c r="K53" s="47"/>
      <c r="L53" s="223"/>
    </row>
    <row r="54" spans="1:12" ht="12.75">
      <c r="A54" s="62"/>
      <c r="B54" s="47"/>
      <c r="C54" s="47"/>
      <c r="D54" s="47"/>
      <c r="E54" s="47"/>
      <c r="F54" s="47"/>
      <c r="G54" s="47"/>
      <c r="H54" s="47"/>
      <c r="I54" s="49"/>
      <c r="J54" s="47"/>
      <c r="K54" s="47"/>
      <c r="L54" s="223"/>
    </row>
    <row r="55" spans="1:12" ht="12.75">
      <c r="A55" s="62">
        <v>9</v>
      </c>
      <c r="B55" s="47"/>
      <c r="C55" s="93" t="s">
        <v>163</v>
      </c>
      <c r="D55" s="94" t="s">
        <v>175</v>
      </c>
      <c r="E55" s="47"/>
      <c r="F55" s="322"/>
      <c r="G55" s="322"/>
      <c r="H55" s="47"/>
      <c r="I55" s="49"/>
      <c r="J55" s="96"/>
      <c r="K55" s="47"/>
      <c r="L55" s="223"/>
    </row>
    <row r="56" spans="1:12" ht="12.75">
      <c r="A56" s="62"/>
      <c r="B56" s="47"/>
      <c r="C56" s="47"/>
      <c r="D56" s="47"/>
      <c r="E56" s="47" t="s">
        <v>176</v>
      </c>
      <c r="F56" s="47"/>
      <c r="G56" s="47"/>
      <c r="H56" s="47"/>
      <c r="I56" s="95" t="s">
        <v>104</v>
      </c>
      <c r="J56" s="47"/>
      <c r="K56" s="47"/>
      <c r="L56" s="223"/>
    </row>
    <row r="57" spans="1:12" ht="12.75">
      <c r="A57" s="62"/>
      <c r="B57" s="47"/>
      <c r="C57" s="47"/>
      <c r="D57" s="94" t="s">
        <v>429</v>
      </c>
      <c r="E57" s="47" t="s">
        <v>177</v>
      </c>
      <c r="F57" s="47"/>
      <c r="G57" s="47"/>
      <c r="H57" s="47"/>
      <c r="I57" s="95" t="s">
        <v>104</v>
      </c>
      <c r="J57" s="98"/>
      <c r="K57" s="47"/>
      <c r="L57" s="223"/>
    </row>
    <row r="58" spans="1:15" s="102" customFormat="1" ht="12.75">
      <c r="A58" s="100"/>
      <c r="B58" s="101"/>
      <c r="C58" s="101"/>
      <c r="D58" s="101"/>
      <c r="E58" s="101" t="s">
        <v>178</v>
      </c>
      <c r="F58" s="101"/>
      <c r="G58" s="101"/>
      <c r="H58" s="101"/>
      <c r="I58" s="95" t="s">
        <v>104</v>
      </c>
      <c r="J58" s="220"/>
      <c r="K58" s="101"/>
      <c r="L58" s="225"/>
      <c r="M58" s="101"/>
      <c r="N58" s="101"/>
      <c r="O58" s="101"/>
    </row>
    <row r="59" spans="1:15" s="102" customFormat="1" ht="12.75">
      <c r="A59" s="100"/>
      <c r="B59" s="101"/>
      <c r="C59" s="101"/>
      <c r="D59" s="101"/>
      <c r="E59" s="101" t="s">
        <v>179</v>
      </c>
      <c r="F59" s="101"/>
      <c r="G59" s="101"/>
      <c r="H59" s="101"/>
      <c r="I59" s="95" t="s">
        <v>104</v>
      </c>
      <c r="J59" s="220"/>
      <c r="K59" s="101"/>
      <c r="L59" s="225"/>
      <c r="M59" s="101"/>
      <c r="N59" s="101"/>
      <c r="O59" s="101"/>
    </row>
    <row r="60" spans="1:15" s="102" customFormat="1" ht="15">
      <c r="A60" s="100"/>
      <c r="B60" s="101"/>
      <c r="C60" s="101"/>
      <c r="D60" s="101"/>
      <c r="E60" s="101" t="s">
        <v>180</v>
      </c>
      <c r="F60" s="103"/>
      <c r="G60" s="103"/>
      <c r="H60" s="103"/>
      <c r="I60" s="95" t="s">
        <v>104</v>
      </c>
      <c r="J60" s="220"/>
      <c r="K60" s="101"/>
      <c r="L60" s="225"/>
      <c r="M60" s="101"/>
      <c r="N60" s="101"/>
      <c r="O60" s="101"/>
    </row>
    <row r="61" spans="1:15" s="102" customFormat="1" ht="15">
      <c r="A61" s="100">
        <v>10</v>
      </c>
      <c r="B61" s="101"/>
      <c r="C61" s="93" t="s">
        <v>163</v>
      </c>
      <c r="D61" s="94" t="s">
        <v>181</v>
      </c>
      <c r="E61" s="103"/>
      <c r="F61" s="103"/>
      <c r="G61" s="103"/>
      <c r="H61" s="103"/>
      <c r="I61" s="104"/>
      <c r="J61" s="96">
        <v>208847</v>
      </c>
      <c r="K61" s="101"/>
      <c r="L61" s="225"/>
      <c r="M61" s="101"/>
      <c r="N61" s="101"/>
      <c r="O61" s="101"/>
    </row>
    <row r="62" spans="1:15" s="102" customFormat="1" ht="12.75">
      <c r="A62" s="100"/>
      <c r="B62" s="101"/>
      <c r="C62" s="101"/>
      <c r="D62" s="101"/>
      <c r="E62" s="101" t="s">
        <v>182</v>
      </c>
      <c r="F62" s="101"/>
      <c r="G62" s="101"/>
      <c r="H62" s="101"/>
      <c r="I62" s="95" t="s">
        <v>104</v>
      </c>
      <c r="J62" s="47"/>
      <c r="K62" s="101"/>
      <c r="L62" s="225"/>
      <c r="M62" s="101"/>
      <c r="N62" s="101"/>
      <c r="O62" s="101"/>
    </row>
    <row r="63" spans="1:15" s="102" customFormat="1" ht="12.75">
      <c r="A63" s="100"/>
      <c r="B63" s="101"/>
      <c r="C63" s="101"/>
      <c r="D63" s="101"/>
      <c r="E63" s="101" t="s">
        <v>183</v>
      </c>
      <c r="F63" s="101"/>
      <c r="G63" s="101"/>
      <c r="H63" s="101"/>
      <c r="I63" s="95" t="s">
        <v>104</v>
      </c>
      <c r="J63" s="97"/>
      <c r="K63" s="101"/>
      <c r="L63" s="225"/>
      <c r="M63" s="101"/>
      <c r="N63" s="101"/>
      <c r="O63" s="101"/>
    </row>
    <row r="64" spans="1:15" s="102" customFormat="1" ht="12.75">
      <c r="A64" s="100"/>
      <c r="B64" s="101"/>
      <c r="C64" s="101"/>
      <c r="D64" s="101"/>
      <c r="E64" s="105" t="s">
        <v>184</v>
      </c>
      <c r="F64" s="101"/>
      <c r="G64" s="101"/>
      <c r="H64" s="101"/>
      <c r="I64" s="95" t="s">
        <v>104</v>
      </c>
      <c r="J64" s="97"/>
      <c r="K64" s="101"/>
      <c r="L64" s="225"/>
      <c r="M64" s="101"/>
      <c r="N64" s="101"/>
      <c r="O64" s="101"/>
    </row>
    <row r="65" spans="1:15" s="102" customFormat="1" ht="12.75">
      <c r="A65" s="100"/>
      <c r="B65" s="101"/>
      <c r="C65" s="101"/>
      <c r="D65" s="101"/>
      <c r="E65" s="101" t="s">
        <v>185</v>
      </c>
      <c r="F65" s="101"/>
      <c r="G65" s="101"/>
      <c r="H65" s="101"/>
      <c r="I65" s="95" t="s">
        <v>104</v>
      </c>
      <c r="J65" s="97"/>
      <c r="K65" s="101"/>
      <c r="L65" s="225"/>
      <c r="M65" s="101"/>
      <c r="N65" s="101"/>
      <c r="O65" s="101"/>
    </row>
    <row r="66" spans="1:15" s="102" customFormat="1" ht="12.75">
      <c r="A66" s="100"/>
      <c r="B66" s="101"/>
      <c r="C66" s="101"/>
      <c r="D66" s="11"/>
      <c r="E66" s="11"/>
      <c r="F66" s="11"/>
      <c r="G66" s="11"/>
      <c r="H66" s="11"/>
      <c r="I66" s="106"/>
      <c r="J66" s="11"/>
      <c r="K66" s="101"/>
      <c r="L66" s="225"/>
      <c r="M66" s="101"/>
      <c r="N66" s="101"/>
      <c r="O66" s="101"/>
    </row>
    <row r="67" spans="1:12" ht="12.75">
      <c r="A67" s="100"/>
      <c r="B67" s="101"/>
      <c r="C67" s="101"/>
      <c r="D67" s="11"/>
      <c r="E67" s="11"/>
      <c r="F67" s="11"/>
      <c r="G67" s="11"/>
      <c r="H67" s="11"/>
      <c r="I67" s="106"/>
      <c r="J67" s="11"/>
      <c r="K67" s="101"/>
      <c r="L67" s="225"/>
    </row>
    <row r="68" spans="1:12" ht="12.75">
      <c r="A68" s="107">
        <v>11</v>
      </c>
      <c r="B68" s="108"/>
      <c r="C68" s="93" t="s">
        <v>163</v>
      </c>
      <c r="D68" s="94" t="s">
        <v>186</v>
      </c>
      <c r="E68" s="57"/>
      <c r="F68" s="67"/>
      <c r="G68" s="47"/>
      <c r="H68" s="47"/>
      <c r="I68" s="95"/>
      <c r="J68" s="96">
        <v>7838852</v>
      </c>
      <c r="K68" s="101"/>
      <c r="L68" s="225"/>
    </row>
    <row r="69" spans="1:12" ht="12.75">
      <c r="A69" s="68"/>
      <c r="B69" s="8"/>
      <c r="C69" s="47"/>
      <c r="D69" s="94"/>
      <c r="E69" s="71"/>
      <c r="F69" s="47"/>
      <c r="G69" s="47"/>
      <c r="H69" s="47"/>
      <c r="I69" s="95"/>
      <c r="J69" s="47"/>
      <c r="K69" s="101"/>
      <c r="L69" s="225"/>
    </row>
    <row r="70" spans="1:12" ht="12.75">
      <c r="A70" s="62">
        <v>12</v>
      </c>
      <c r="B70" s="47"/>
      <c r="C70" s="93" t="s">
        <v>163</v>
      </c>
      <c r="D70" s="94"/>
      <c r="E70" s="65"/>
      <c r="F70" s="65"/>
      <c r="G70" s="65"/>
      <c r="H70" s="47"/>
      <c r="I70" s="95" t="s">
        <v>187</v>
      </c>
      <c r="J70" s="65"/>
      <c r="K70" s="101"/>
      <c r="L70" s="225"/>
    </row>
    <row r="71" spans="1:12" ht="12.75">
      <c r="A71" s="62"/>
      <c r="B71" s="47"/>
      <c r="C71" s="47"/>
      <c r="D71" s="79"/>
      <c r="E71" s="79"/>
      <c r="F71" s="79"/>
      <c r="G71" s="79"/>
      <c r="H71" s="47"/>
      <c r="I71" s="95"/>
      <c r="J71" s="48"/>
      <c r="K71" s="101"/>
      <c r="L71" s="225"/>
    </row>
    <row r="72" spans="1:12" ht="12.75">
      <c r="A72" s="62">
        <v>13</v>
      </c>
      <c r="B72" s="47"/>
      <c r="C72" s="93" t="s">
        <v>163</v>
      </c>
      <c r="D72" s="79"/>
      <c r="E72" s="79"/>
      <c r="F72" s="79"/>
      <c r="G72" s="79"/>
      <c r="H72" s="47"/>
      <c r="I72" s="95" t="s">
        <v>187</v>
      </c>
      <c r="J72" s="48"/>
      <c r="K72" s="101"/>
      <c r="L72" s="225"/>
    </row>
    <row r="73" spans="1:12" ht="12.75">
      <c r="A73" s="62"/>
      <c r="B73" s="47"/>
      <c r="C73" s="47"/>
      <c r="D73" s="109"/>
      <c r="E73" s="109"/>
      <c r="F73" s="65"/>
      <c r="G73" s="65"/>
      <c r="H73" s="47"/>
      <c r="I73" s="95"/>
      <c r="J73" s="65"/>
      <c r="K73" s="101"/>
      <c r="L73" s="225"/>
    </row>
    <row r="74" spans="1:12" ht="12.75">
      <c r="A74" s="62">
        <v>14</v>
      </c>
      <c r="B74" s="47"/>
      <c r="C74" s="66">
        <v>4</v>
      </c>
      <c r="D74" s="110" t="s">
        <v>188</v>
      </c>
      <c r="E74" s="109"/>
      <c r="F74" s="65"/>
      <c r="G74" s="65"/>
      <c r="H74" s="47"/>
      <c r="I74" s="95"/>
      <c r="J74" s="47"/>
      <c r="K74" s="101"/>
      <c r="L74" s="225"/>
    </row>
    <row r="75" spans="1:12" ht="12.75">
      <c r="A75" s="62"/>
      <c r="B75" s="47"/>
      <c r="C75" s="47"/>
      <c r="D75" s="109"/>
      <c r="E75" s="109"/>
      <c r="F75" s="65"/>
      <c r="G75" s="65"/>
      <c r="H75" s="47"/>
      <c r="I75" s="95"/>
      <c r="J75" s="47"/>
      <c r="K75" s="101"/>
      <c r="L75" s="225"/>
    </row>
    <row r="76" spans="1:12" ht="12.75">
      <c r="A76" s="62">
        <v>15</v>
      </c>
      <c r="B76" s="47"/>
      <c r="C76" s="8" t="s">
        <v>163</v>
      </c>
      <c r="D76" s="111" t="s">
        <v>189</v>
      </c>
      <c r="E76" s="109"/>
      <c r="F76" s="65"/>
      <c r="G76" s="65"/>
      <c r="H76" s="47"/>
      <c r="I76" s="112">
        <v>3767174</v>
      </c>
      <c r="J76" s="47"/>
      <c r="K76" s="101"/>
      <c r="L76" s="225"/>
    </row>
    <row r="77" spans="1:12" ht="12.75">
      <c r="A77" s="62"/>
      <c r="B77" s="47"/>
      <c r="C77" s="8"/>
      <c r="D77" s="113"/>
      <c r="E77" s="109"/>
      <c r="F77" s="65"/>
      <c r="G77" s="65"/>
      <c r="H77" s="47"/>
      <c r="I77" s="95"/>
      <c r="J77" s="114"/>
      <c r="K77" s="101"/>
      <c r="L77" s="225"/>
    </row>
    <row r="78" spans="1:12" ht="12.75">
      <c r="A78" s="62">
        <v>16</v>
      </c>
      <c r="B78" s="79"/>
      <c r="C78" s="8" t="s">
        <v>163</v>
      </c>
      <c r="D78" s="111" t="s">
        <v>190</v>
      </c>
      <c r="E78" s="115"/>
      <c r="F78" s="115"/>
      <c r="G78" s="115"/>
      <c r="H78" s="47"/>
      <c r="I78" s="95" t="s">
        <v>187</v>
      </c>
      <c r="J78" s="115"/>
      <c r="K78" s="101"/>
      <c r="L78" s="225"/>
    </row>
    <row r="79" spans="1:12" ht="12.75">
      <c r="A79" s="62"/>
      <c r="B79" s="47"/>
      <c r="C79" s="8"/>
      <c r="D79" s="113"/>
      <c r="E79" s="84"/>
      <c r="F79" s="84"/>
      <c r="G79" s="84"/>
      <c r="H79" s="47"/>
      <c r="I79" s="95"/>
      <c r="J79" s="84"/>
      <c r="K79" s="101"/>
      <c r="L79" s="225"/>
    </row>
    <row r="80" spans="1:12" ht="12.75">
      <c r="A80" s="78">
        <v>17</v>
      </c>
      <c r="B80" s="47"/>
      <c r="C80" s="71" t="s">
        <v>163</v>
      </c>
      <c r="D80" s="116" t="s">
        <v>191</v>
      </c>
      <c r="E80" s="84"/>
      <c r="F80" s="84"/>
      <c r="G80" s="84"/>
      <c r="H80" s="47"/>
      <c r="I80" s="95" t="s">
        <v>187</v>
      </c>
      <c r="J80" s="84"/>
      <c r="K80" s="101"/>
      <c r="L80" s="225"/>
    </row>
    <row r="81" spans="1:12" ht="12.75">
      <c r="A81" s="62"/>
      <c r="B81" s="47"/>
      <c r="C81" s="8"/>
      <c r="D81" s="113"/>
      <c r="E81" s="79"/>
      <c r="F81" s="79"/>
      <c r="G81" s="79"/>
      <c r="H81" s="47"/>
      <c r="I81" s="95"/>
      <c r="J81" s="48"/>
      <c r="K81" s="101"/>
      <c r="L81" s="225"/>
    </row>
    <row r="82" spans="1:12" ht="12.75">
      <c r="A82" s="62">
        <v>18</v>
      </c>
      <c r="B82" s="47"/>
      <c r="C82" s="8" t="s">
        <v>163</v>
      </c>
      <c r="D82" s="113" t="s">
        <v>192</v>
      </c>
      <c r="E82" s="79"/>
      <c r="F82" s="79"/>
      <c r="G82" s="79"/>
      <c r="H82" s="47"/>
      <c r="I82" s="95" t="s">
        <v>187</v>
      </c>
      <c r="J82" s="48"/>
      <c r="K82" s="101"/>
      <c r="L82" s="225"/>
    </row>
    <row r="83" spans="1:12" ht="12.75">
      <c r="A83" s="62"/>
      <c r="B83" s="47"/>
      <c r="C83" s="8"/>
      <c r="D83" s="113"/>
      <c r="E83" s="109"/>
      <c r="F83" s="109"/>
      <c r="G83" s="109"/>
      <c r="H83" s="47"/>
      <c r="I83" s="95"/>
      <c r="J83" s="65"/>
      <c r="K83" s="101"/>
      <c r="L83" s="225"/>
    </row>
    <row r="84" spans="1:12" ht="12.75">
      <c r="A84" s="62">
        <v>19</v>
      </c>
      <c r="B84" s="47"/>
      <c r="C84" s="8" t="s">
        <v>163</v>
      </c>
      <c r="D84" s="117" t="s">
        <v>193</v>
      </c>
      <c r="E84" s="109"/>
      <c r="F84" s="109"/>
      <c r="G84" s="109"/>
      <c r="H84" s="47"/>
      <c r="I84" s="95" t="s">
        <v>187</v>
      </c>
      <c r="J84" s="47"/>
      <c r="K84" s="101"/>
      <c r="L84" s="225"/>
    </row>
    <row r="85" spans="1:12" ht="12.75">
      <c r="A85" s="62"/>
      <c r="B85" s="47"/>
      <c r="C85" s="8"/>
      <c r="D85" s="113"/>
      <c r="E85" s="109"/>
      <c r="F85" s="109"/>
      <c r="G85" s="109"/>
      <c r="H85" s="47"/>
      <c r="I85" s="95"/>
      <c r="J85" s="47"/>
      <c r="K85" s="101"/>
      <c r="L85" s="225"/>
    </row>
    <row r="86" spans="1:12" ht="12.75">
      <c r="A86" s="62">
        <v>20</v>
      </c>
      <c r="B86" s="47"/>
      <c r="C86" s="71" t="s">
        <v>163</v>
      </c>
      <c r="D86" s="94" t="s">
        <v>194</v>
      </c>
      <c r="E86" s="109"/>
      <c r="F86" s="109"/>
      <c r="G86" s="109"/>
      <c r="H86" s="47"/>
      <c r="I86" s="95" t="s">
        <v>187</v>
      </c>
      <c r="J86" s="47"/>
      <c r="K86" s="101"/>
      <c r="L86" s="225"/>
    </row>
    <row r="87" spans="1:12" ht="12.75">
      <c r="A87" s="62"/>
      <c r="B87" s="47"/>
      <c r="C87" s="8"/>
      <c r="D87" s="113"/>
      <c r="E87" s="115"/>
      <c r="F87" s="115"/>
      <c r="G87" s="115"/>
      <c r="H87" s="47"/>
      <c r="I87" s="95"/>
      <c r="J87" s="115"/>
      <c r="K87" s="101"/>
      <c r="L87" s="225"/>
    </row>
    <row r="88" spans="1:12" ht="12.75">
      <c r="A88" s="62">
        <v>21</v>
      </c>
      <c r="B88" s="47"/>
      <c r="C88" s="71" t="s">
        <v>163</v>
      </c>
      <c r="D88" s="94"/>
      <c r="E88" s="47"/>
      <c r="F88" s="47"/>
      <c r="G88" s="47"/>
      <c r="H88" s="47"/>
      <c r="I88" s="95" t="s">
        <v>187</v>
      </c>
      <c r="J88" s="47"/>
      <c r="K88" s="101"/>
      <c r="L88" s="225"/>
    </row>
    <row r="89" spans="1:12" ht="12.75">
      <c r="A89" s="62"/>
      <c r="B89" s="47"/>
      <c r="C89" s="91"/>
      <c r="D89" s="92"/>
      <c r="E89" s="90"/>
      <c r="F89" s="47"/>
      <c r="G89" s="47"/>
      <c r="H89" s="47"/>
      <c r="I89" s="95"/>
      <c r="J89" s="47"/>
      <c r="K89" s="101"/>
      <c r="L89" s="225"/>
    </row>
    <row r="90" spans="1:12" ht="12.75">
      <c r="A90" s="62">
        <v>22</v>
      </c>
      <c r="B90" s="47"/>
      <c r="C90" s="66">
        <v>5</v>
      </c>
      <c r="D90" s="110" t="s">
        <v>195</v>
      </c>
      <c r="E90" s="71"/>
      <c r="F90" s="47"/>
      <c r="G90" s="47"/>
      <c r="H90" s="47"/>
      <c r="I90" s="95" t="s">
        <v>187</v>
      </c>
      <c r="J90" s="47"/>
      <c r="K90" s="101"/>
      <c r="L90" s="225"/>
    </row>
    <row r="91" spans="1:12" ht="12.75">
      <c r="A91" s="62"/>
      <c r="B91" s="47"/>
      <c r="C91" s="47"/>
      <c r="D91" s="47"/>
      <c r="E91" s="47"/>
      <c r="F91" s="47"/>
      <c r="G91" s="47"/>
      <c r="H91" s="47"/>
      <c r="I91" s="95"/>
      <c r="J91" s="47"/>
      <c r="K91" s="101"/>
      <c r="L91" s="225"/>
    </row>
    <row r="92" spans="1:12" ht="12.75">
      <c r="A92" s="62">
        <v>23</v>
      </c>
      <c r="B92" s="47"/>
      <c r="C92" s="66">
        <v>6</v>
      </c>
      <c r="D92" s="110" t="s">
        <v>196</v>
      </c>
      <c r="E92" s="71"/>
      <c r="F92" s="47"/>
      <c r="G92" s="47"/>
      <c r="H92" s="47"/>
      <c r="I92" s="95" t="s">
        <v>187</v>
      </c>
      <c r="J92" s="47"/>
      <c r="K92" s="101"/>
      <c r="L92" s="225"/>
    </row>
    <row r="93" spans="1:12" ht="12.75">
      <c r="A93" s="62"/>
      <c r="B93" s="47"/>
      <c r="C93" s="47"/>
      <c r="D93" s="47"/>
      <c r="E93" s="47"/>
      <c r="F93" s="47"/>
      <c r="G93" s="47"/>
      <c r="H93" s="47"/>
      <c r="I93" s="95"/>
      <c r="J93" s="47"/>
      <c r="K93" s="101"/>
      <c r="L93" s="225"/>
    </row>
    <row r="94" spans="1:12" ht="12.75">
      <c r="A94" s="62">
        <v>24</v>
      </c>
      <c r="B94" s="47"/>
      <c r="C94" s="66">
        <v>7</v>
      </c>
      <c r="D94" s="110" t="s">
        <v>197</v>
      </c>
      <c r="E94" s="71"/>
      <c r="F94" s="47"/>
      <c r="G94" s="47"/>
      <c r="H94" s="47"/>
      <c r="I94" s="95" t="s">
        <v>187</v>
      </c>
      <c r="J94" s="47"/>
      <c r="K94" s="101"/>
      <c r="L94" s="225"/>
    </row>
    <row r="95" spans="1:12" ht="12.75">
      <c r="A95" s="62"/>
      <c r="B95" s="47"/>
      <c r="C95" s="47"/>
      <c r="D95" s="47"/>
      <c r="E95" s="47"/>
      <c r="F95" s="47"/>
      <c r="G95" s="48"/>
      <c r="H95" s="47"/>
      <c r="I95" s="95"/>
      <c r="J95" s="47"/>
      <c r="K95" s="101"/>
      <c r="L95" s="225"/>
    </row>
    <row r="96" spans="1:12" ht="12.75">
      <c r="A96" s="62">
        <v>25</v>
      </c>
      <c r="B96" s="47"/>
      <c r="C96" s="93" t="s">
        <v>163</v>
      </c>
      <c r="D96" s="71" t="s">
        <v>198</v>
      </c>
      <c r="E96" s="47"/>
      <c r="F96" s="47"/>
      <c r="G96" s="48"/>
      <c r="H96" s="47"/>
      <c r="I96" s="112">
        <v>9948496</v>
      </c>
      <c r="J96" s="47"/>
      <c r="K96" s="101"/>
      <c r="L96" s="225"/>
    </row>
    <row r="97" spans="1:12" ht="12.75">
      <c r="A97" s="62"/>
      <c r="B97" s="47"/>
      <c r="C97" s="47"/>
      <c r="D97" s="47"/>
      <c r="E97" s="47"/>
      <c r="F97" s="47"/>
      <c r="G97" s="48"/>
      <c r="H97" s="47"/>
      <c r="I97" s="95"/>
      <c r="J97" s="47"/>
      <c r="K97" s="101"/>
      <c r="L97" s="225"/>
    </row>
    <row r="98" spans="1:12" ht="12.75">
      <c r="A98" s="62">
        <v>26</v>
      </c>
      <c r="B98" s="47"/>
      <c r="C98" s="93" t="s">
        <v>163</v>
      </c>
      <c r="D98" s="47"/>
      <c r="E98" s="47"/>
      <c r="F98" s="47"/>
      <c r="G98" s="48"/>
      <c r="H98" s="47"/>
      <c r="I98" s="95" t="s">
        <v>187</v>
      </c>
      <c r="J98" s="47"/>
      <c r="K98" s="101"/>
      <c r="L98" s="225"/>
    </row>
    <row r="99" spans="1:12" ht="12.75">
      <c r="A99" s="62"/>
      <c r="B99" s="47"/>
      <c r="C99" s="47"/>
      <c r="D99" s="71"/>
      <c r="E99" s="47"/>
      <c r="F99" s="47"/>
      <c r="G99" s="48"/>
      <c r="H99" s="47"/>
      <c r="I99" s="95"/>
      <c r="J99" s="47"/>
      <c r="K99" s="101"/>
      <c r="L99" s="225"/>
    </row>
    <row r="100" spans="1:12" ht="12.75">
      <c r="A100" s="62">
        <v>27</v>
      </c>
      <c r="B100" s="47"/>
      <c r="C100" s="11" t="s">
        <v>42</v>
      </c>
      <c r="D100" s="11" t="s">
        <v>199</v>
      </c>
      <c r="E100" s="47"/>
      <c r="F100" s="47"/>
      <c r="G100" s="48"/>
      <c r="H100" s="47"/>
      <c r="I100" s="95" t="s">
        <v>187</v>
      </c>
      <c r="J100" s="47"/>
      <c r="K100" s="101"/>
      <c r="L100" s="225"/>
    </row>
    <row r="101" spans="1:12" ht="12.75">
      <c r="A101" s="62"/>
      <c r="B101" s="47"/>
      <c r="C101" s="47"/>
      <c r="D101" s="109"/>
      <c r="E101" s="109"/>
      <c r="F101" s="47"/>
      <c r="G101" s="48"/>
      <c r="H101" s="47"/>
      <c r="I101" s="95"/>
      <c r="J101" s="47"/>
      <c r="K101" s="101"/>
      <c r="L101" s="225"/>
    </row>
    <row r="102" spans="1:12" ht="12.75">
      <c r="A102" s="62">
        <v>28</v>
      </c>
      <c r="B102" s="47"/>
      <c r="C102" s="11">
        <v>1</v>
      </c>
      <c r="D102" s="118" t="s">
        <v>200</v>
      </c>
      <c r="E102" s="47"/>
      <c r="F102" s="47"/>
      <c r="G102" s="48"/>
      <c r="H102" s="47"/>
      <c r="I102" s="95" t="s">
        <v>187</v>
      </c>
      <c r="J102" s="47"/>
      <c r="K102" s="101"/>
      <c r="L102" s="225"/>
    </row>
    <row r="103" spans="1:12" ht="12.75">
      <c r="A103" s="62"/>
      <c r="B103" s="47"/>
      <c r="C103" s="11"/>
      <c r="D103" s="118"/>
      <c r="E103" s="47"/>
      <c r="F103" s="47"/>
      <c r="G103" s="48"/>
      <c r="H103" s="47"/>
      <c r="I103" s="95"/>
      <c r="J103" s="47"/>
      <c r="K103" s="101"/>
      <c r="L103" s="225"/>
    </row>
    <row r="104" spans="1:12" ht="12.75">
      <c r="A104" s="62">
        <v>29</v>
      </c>
      <c r="B104" s="47"/>
      <c r="C104" s="11">
        <v>2</v>
      </c>
      <c r="D104" s="11" t="s">
        <v>201</v>
      </c>
      <c r="E104" s="47"/>
      <c r="F104" s="47"/>
      <c r="G104" s="47"/>
      <c r="H104" s="47"/>
      <c r="I104" s="95" t="s">
        <v>187</v>
      </c>
      <c r="J104" s="47"/>
      <c r="K104" s="101"/>
      <c r="L104" s="225"/>
    </row>
    <row r="105" spans="1:12" ht="12.75">
      <c r="A105" s="62"/>
      <c r="B105" s="47"/>
      <c r="C105" s="47"/>
      <c r="D105" s="47"/>
      <c r="E105" s="47"/>
      <c r="F105" s="47"/>
      <c r="G105" s="47"/>
      <c r="H105" s="47"/>
      <c r="I105" s="49"/>
      <c r="J105" s="47"/>
      <c r="K105" s="101"/>
      <c r="L105" s="225"/>
    </row>
    <row r="106" spans="1:12" ht="12.75">
      <c r="A106" s="100"/>
      <c r="B106" s="101"/>
      <c r="C106" s="101"/>
      <c r="D106" s="11"/>
      <c r="E106" s="11"/>
      <c r="F106" s="11"/>
      <c r="G106" s="11"/>
      <c r="H106" s="11"/>
      <c r="I106" s="106"/>
      <c r="J106" s="11"/>
      <c r="K106" s="101"/>
      <c r="L106" s="225"/>
    </row>
    <row r="107" spans="1:12" ht="12.75">
      <c r="A107" s="62">
        <v>34</v>
      </c>
      <c r="B107" s="47"/>
      <c r="C107" s="11">
        <v>3</v>
      </c>
      <c r="D107" s="11" t="s">
        <v>202</v>
      </c>
      <c r="E107" s="47"/>
      <c r="F107" s="47"/>
      <c r="G107" s="47"/>
      <c r="H107" s="47"/>
      <c r="I107" s="49" t="s">
        <v>187</v>
      </c>
      <c r="J107" s="11"/>
      <c r="K107" s="101"/>
      <c r="L107" s="225"/>
    </row>
    <row r="108" spans="1:12" ht="12.75">
      <c r="A108" s="62"/>
      <c r="B108" s="47"/>
      <c r="C108" s="11"/>
      <c r="D108" s="11"/>
      <c r="E108" s="47"/>
      <c r="F108" s="47"/>
      <c r="G108" s="47"/>
      <c r="H108" s="47"/>
      <c r="I108" s="49"/>
      <c r="J108" s="11"/>
      <c r="K108" s="101"/>
      <c r="L108" s="225"/>
    </row>
    <row r="109" spans="1:12" ht="12.75">
      <c r="A109" s="62">
        <v>35</v>
      </c>
      <c r="B109" s="101"/>
      <c r="C109" s="11">
        <v>4</v>
      </c>
      <c r="D109" s="11" t="s">
        <v>203</v>
      </c>
      <c r="E109" s="101"/>
      <c r="F109" s="101"/>
      <c r="G109" s="101"/>
      <c r="H109" s="47"/>
      <c r="I109" s="119" t="s">
        <v>187</v>
      </c>
      <c r="J109" s="11"/>
      <c r="K109" s="101"/>
      <c r="L109" s="225"/>
    </row>
    <row r="110" spans="1:12" ht="12.75">
      <c r="A110" s="62"/>
      <c r="B110" s="101"/>
      <c r="C110" s="11"/>
      <c r="D110" s="11"/>
      <c r="E110" s="101"/>
      <c r="F110" s="101"/>
      <c r="G110" s="101"/>
      <c r="H110" s="47"/>
      <c r="I110" s="119"/>
      <c r="J110" s="11"/>
      <c r="K110" s="101"/>
      <c r="L110" s="225"/>
    </row>
    <row r="111" spans="1:12" ht="15">
      <c r="A111" s="62">
        <v>36</v>
      </c>
      <c r="B111" s="101"/>
      <c r="C111" s="11">
        <v>5</v>
      </c>
      <c r="D111" s="11" t="s">
        <v>204</v>
      </c>
      <c r="E111" s="101"/>
      <c r="F111" s="103"/>
      <c r="G111" s="103"/>
      <c r="H111" s="47"/>
      <c r="I111" s="119" t="s">
        <v>187</v>
      </c>
      <c r="J111" s="11"/>
      <c r="K111" s="101"/>
      <c r="L111" s="225"/>
    </row>
    <row r="112" spans="1:12" ht="15">
      <c r="A112" s="62"/>
      <c r="B112" s="101"/>
      <c r="C112" s="11"/>
      <c r="D112" s="11"/>
      <c r="E112" s="101"/>
      <c r="F112" s="103"/>
      <c r="G112" s="103"/>
      <c r="H112" s="47"/>
      <c r="I112" s="119"/>
      <c r="J112" s="11"/>
      <c r="K112" s="101"/>
      <c r="L112" s="225"/>
    </row>
    <row r="113" spans="1:12" ht="15">
      <c r="A113" s="62">
        <v>37</v>
      </c>
      <c r="B113" s="101"/>
      <c r="C113" s="11">
        <v>6</v>
      </c>
      <c r="D113" s="11" t="s">
        <v>205</v>
      </c>
      <c r="E113" s="103"/>
      <c r="F113" s="103"/>
      <c r="G113" s="103"/>
      <c r="H113" s="47"/>
      <c r="I113" s="119" t="s">
        <v>187</v>
      </c>
      <c r="J113" s="11"/>
      <c r="K113" s="101"/>
      <c r="L113" s="225"/>
    </row>
    <row r="114" spans="1:12" ht="15">
      <c r="A114" s="62"/>
      <c r="B114" s="101"/>
      <c r="C114" s="11"/>
      <c r="D114" s="11"/>
      <c r="E114" s="103"/>
      <c r="F114" s="103"/>
      <c r="G114" s="103"/>
      <c r="H114" s="101"/>
      <c r="I114" s="106"/>
      <c r="J114" s="11"/>
      <c r="K114" s="101"/>
      <c r="L114" s="225"/>
    </row>
    <row r="115" spans="1:12" ht="12.75">
      <c r="A115" s="100"/>
      <c r="B115" s="8"/>
      <c r="C115" s="120" t="s">
        <v>7</v>
      </c>
      <c r="D115" s="57" t="s">
        <v>206</v>
      </c>
      <c r="E115" s="57"/>
      <c r="F115" s="121"/>
      <c r="G115" s="121"/>
      <c r="H115" s="101"/>
      <c r="I115" s="106"/>
      <c r="J115" s="11"/>
      <c r="K115" s="101"/>
      <c r="L115" s="225"/>
    </row>
    <row r="116" spans="1:12" ht="12.75">
      <c r="A116" s="100"/>
      <c r="B116" s="8"/>
      <c r="C116" s="120"/>
      <c r="D116" s="57"/>
      <c r="E116" s="57"/>
      <c r="F116" s="121"/>
      <c r="G116" s="121"/>
      <c r="H116" s="101"/>
      <c r="I116" s="106"/>
      <c r="J116" s="11"/>
      <c r="K116" s="101"/>
      <c r="L116" s="225"/>
    </row>
    <row r="117" spans="1:12" ht="12.75">
      <c r="A117" s="100">
        <v>40</v>
      </c>
      <c r="B117" s="8"/>
      <c r="C117" s="66">
        <v>1</v>
      </c>
      <c r="D117" s="110" t="s">
        <v>207</v>
      </c>
      <c r="E117" s="71"/>
      <c r="F117" s="122"/>
      <c r="G117" s="122"/>
      <c r="H117" s="47"/>
      <c r="I117" s="119" t="s">
        <v>187</v>
      </c>
      <c r="J117" s="11"/>
      <c r="K117" s="101"/>
      <c r="L117" s="225"/>
    </row>
    <row r="118" spans="1:12" ht="12.75">
      <c r="A118" s="100"/>
      <c r="B118" s="8"/>
      <c r="C118" s="66"/>
      <c r="D118" s="110"/>
      <c r="E118" s="71"/>
      <c r="F118" s="122"/>
      <c r="G118" s="122"/>
      <c r="H118" s="47"/>
      <c r="I118" s="119"/>
      <c r="J118" s="11"/>
      <c r="K118" s="101"/>
      <c r="L118" s="225"/>
    </row>
    <row r="119" spans="1:12" ht="12.75">
      <c r="A119" s="100">
        <v>41</v>
      </c>
      <c r="B119" s="8"/>
      <c r="C119" s="66">
        <v>2</v>
      </c>
      <c r="D119" s="110" t="s">
        <v>208</v>
      </c>
      <c r="E119" s="71"/>
      <c r="F119" s="8"/>
      <c r="G119" s="8"/>
      <c r="H119" s="47"/>
      <c r="I119" s="49"/>
      <c r="J119" s="47"/>
      <c r="K119" s="47"/>
      <c r="L119" s="223"/>
    </row>
    <row r="120" spans="1:12" ht="12.75">
      <c r="A120" s="100"/>
      <c r="B120" s="8"/>
      <c r="C120" s="66"/>
      <c r="D120" s="110"/>
      <c r="E120" s="71"/>
      <c r="F120" s="8"/>
      <c r="G120" s="8"/>
      <c r="H120" s="47"/>
      <c r="I120" s="119"/>
      <c r="J120" s="47"/>
      <c r="K120" s="47"/>
      <c r="L120" s="223"/>
    </row>
    <row r="121" spans="1:12" ht="12.75">
      <c r="A121" s="100">
        <v>42</v>
      </c>
      <c r="B121" s="8"/>
      <c r="C121" s="93" t="s">
        <v>163</v>
      </c>
      <c r="D121" s="94" t="s">
        <v>209</v>
      </c>
      <c r="E121" s="8"/>
      <c r="F121" s="8"/>
      <c r="G121" s="8"/>
      <c r="H121" s="47"/>
      <c r="I121" s="119" t="s">
        <v>187</v>
      </c>
      <c r="J121" s="47"/>
      <c r="K121" s="47"/>
      <c r="L121" s="223"/>
    </row>
    <row r="122" spans="1:12" ht="12.75">
      <c r="A122" s="100"/>
      <c r="B122" s="8"/>
      <c r="C122" s="93"/>
      <c r="D122" s="94"/>
      <c r="E122" s="8"/>
      <c r="F122" s="8"/>
      <c r="G122" s="8"/>
      <c r="H122" s="47"/>
      <c r="I122" s="119"/>
      <c r="J122" s="47"/>
      <c r="K122" s="47"/>
      <c r="L122" s="223"/>
    </row>
    <row r="123" spans="1:12" ht="12.75">
      <c r="A123" s="100">
        <v>43</v>
      </c>
      <c r="B123" s="8"/>
      <c r="C123" s="93" t="s">
        <v>163</v>
      </c>
      <c r="D123" s="94" t="s">
        <v>210</v>
      </c>
      <c r="E123" s="8"/>
      <c r="F123" s="8"/>
      <c r="G123" s="8"/>
      <c r="H123" s="47"/>
      <c r="I123" s="119" t="s">
        <v>187</v>
      </c>
      <c r="J123" s="47"/>
      <c r="K123" s="47"/>
      <c r="L123" s="223"/>
    </row>
    <row r="124" spans="1:12" ht="12.75">
      <c r="A124" s="100"/>
      <c r="B124" s="8"/>
      <c r="C124" s="93"/>
      <c r="D124" s="94"/>
      <c r="E124" s="8"/>
      <c r="F124" s="8"/>
      <c r="G124" s="8"/>
      <c r="H124" s="47"/>
      <c r="I124" s="119"/>
      <c r="J124" s="47"/>
      <c r="K124" s="47"/>
      <c r="L124" s="223"/>
    </row>
    <row r="125" spans="1:12" ht="12.75">
      <c r="A125" s="100">
        <v>44</v>
      </c>
      <c r="B125" s="8"/>
      <c r="C125" s="66">
        <v>3</v>
      </c>
      <c r="D125" s="110" t="s">
        <v>211</v>
      </c>
      <c r="E125" s="71"/>
      <c r="F125" s="8"/>
      <c r="G125" s="8"/>
      <c r="H125" s="47"/>
      <c r="I125" s="119" t="s">
        <v>187</v>
      </c>
      <c r="J125" s="47"/>
      <c r="K125" s="47"/>
      <c r="L125" s="223"/>
    </row>
    <row r="126" spans="1:12" ht="12.75">
      <c r="A126" s="100"/>
      <c r="B126" s="8"/>
      <c r="C126" s="66"/>
      <c r="D126" s="110"/>
      <c r="E126" s="71"/>
      <c r="F126" s="8"/>
      <c r="G126" s="8"/>
      <c r="H126" s="47"/>
      <c r="I126" s="119"/>
      <c r="J126" s="47"/>
      <c r="K126" s="47"/>
      <c r="L126" s="223"/>
    </row>
    <row r="127" spans="1:12" ht="12.75">
      <c r="A127" s="100">
        <v>45</v>
      </c>
      <c r="B127" s="8"/>
      <c r="C127" s="93" t="s">
        <v>163</v>
      </c>
      <c r="D127" s="94" t="s">
        <v>212</v>
      </c>
      <c r="E127" s="8"/>
      <c r="F127" s="8"/>
      <c r="G127" s="8"/>
      <c r="H127" s="47"/>
      <c r="I127" s="119"/>
      <c r="J127" s="47"/>
      <c r="K127" s="47"/>
      <c r="L127" s="223"/>
    </row>
    <row r="128" spans="1:12" ht="12.75">
      <c r="A128" s="100"/>
      <c r="B128" s="8"/>
      <c r="C128" s="93"/>
      <c r="D128" s="335" t="s">
        <v>165</v>
      </c>
      <c r="E128" s="335"/>
      <c r="F128" s="47"/>
      <c r="G128" s="48" t="s">
        <v>135</v>
      </c>
      <c r="H128" s="47"/>
      <c r="I128" s="95" t="s">
        <v>104</v>
      </c>
      <c r="J128" s="96">
        <v>273928686</v>
      </c>
      <c r="K128" s="47"/>
      <c r="L128" s="223"/>
    </row>
    <row r="129" spans="1:12" ht="12.75">
      <c r="A129" s="100"/>
      <c r="B129" s="8"/>
      <c r="C129" s="93"/>
      <c r="D129" s="335" t="s">
        <v>166</v>
      </c>
      <c r="E129" s="335"/>
      <c r="F129" s="47"/>
      <c r="G129" s="48" t="s">
        <v>135</v>
      </c>
      <c r="H129" s="97"/>
      <c r="I129" s="95" t="s">
        <v>104</v>
      </c>
      <c r="J129" s="97"/>
      <c r="K129" s="47"/>
      <c r="L129" s="223"/>
    </row>
    <row r="130" spans="1:12" ht="12.75">
      <c r="A130" s="100"/>
      <c r="B130" s="8"/>
      <c r="C130" s="93"/>
      <c r="D130" s="47" t="s">
        <v>167</v>
      </c>
      <c r="E130" s="47"/>
      <c r="F130" s="47"/>
      <c r="G130" s="48" t="s">
        <v>135</v>
      </c>
      <c r="H130" s="97"/>
      <c r="I130" s="95" t="s">
        <v>104</v>
      </c>
      <c r="J130" s="97"/>
      <c r="K130" s="47"/>
      <c r="L130" s="223"/>
    </row>
    <row r="131" spans="1:12" ht="12.75">
      <c r="A131" s="100"/>
      <c r="B131" s="8"/>
      <c r="C131" s="93"/>
      <c r="D131" s="47" t="s">
        <v>168</v>
      </c>
      <c r="E131" s="47"/>
      <c r="F131" s="47"/>
      <c r="G131" s="48" t="s">
        <v>135</v>
      </c>
      <c r="H131" s="97"/>
      <c r="I131" s="95" t="s">
        <v>104</v>
      </c>
      <c r="J131" s="97"/>
      <c r="K131" s="47"/>
      <c r="L131" s="223"/>
    </row>
    <row r="132" spans="1:12" ht="12.75">
      <c r="A132" s="100"/>
      <c r="B132" s="8"/>
      <c r="C132" s="93"/>
      <c r="D132" s="47" t="s">
        <v>169</v>
      </c>
      <c r="E132" s="47"/>
      <c r="F132" s="47"/>
      <c r="G132" s="48" t="s">
        <v>135</v>
      </c>
      <c r="H132" s="97"/>
      <c r="I132" s="95" t="s">
        <v>104</v>
      </c>
      <c r="J132" s="97"/>
      <c r="K132" s="47"/>
      <c r="L132" s="223"/>
    </row>
    <row r="133" spans="1:12" ht="12.75">
      <c r="A133" s="100"/>
      <c r="B133" s="8"/>
      <c r="C133" s="93"/>
      <c r="D133" s="47" t="s">
        <v>170</v>
      </c>
      <c r="E133" s="47"/>
      <c r="F133" s="47"/>
      <c r="G133" s="48" t="s">
        <v>135</v>
      </c>
      <c r="H133" s="97"/>
      <c r="I133" s="95" t="s">
        <v>104</v>
      </c>
      <c r="J133" s="97"/>
      <c r="K133" s="47"/>
      <c r="L133" s="223"/>
    </row>
    <row r="134" spans="1:12" ht="12.75">
      <c r="A134" s="100"/>
      <c r="B134" s="8"/>
      <c r="C134" s="93"/>
      <c r="D134" s="334" t="s">
        <v>171</v>
      </c>
      <c r="E134" s="334"/>
      <c r="F134" s="47"/>
      <c r="G134" s="48" t="s">
        <v>135</v>
      </c>
      <c r="H134" s="97"/>
      <c r="I134" s="95" t="s">
        <v>104</v>
      </c>
      <c r="J134" s="97"/>
      <c r="K134" s="47"/>
      <c r="L134" s="223"/>
    </row>
    <row r="135" spans="1:12" ht="12.75">
      <c r="A135" s="100"/>
      <c r="B135" s="8"/>
      <c r="C135" s="93"/>
      <c r="D135" s="99" t="s">
        <v>213</v>
      </c>
      <c r="E135" s="47"/>
      <c r="F135" s="47"/>
      <c r="G135" s="48" t="s">
        <v>135</v>
      </c>
      <c r="H135" s="97"/>
      <c r="I135" s="95" t="s">
        <v>104</v>
      </c>
      <c r="J135" s="97"/>
      <c r="K135" s="47"/>
      <c r="L135" s="223"/>
    </row>
    <row r="136" spans="1:12" ht="12.75">
      <c r="A136" s="100"/>
      <c r="B136" s="8"/>
      <c r="C136" s="93"/>
      <c r="D136" s="99" t="s">
        <v>173</v>
      </c>
      <c r="E136" s="47"/>
      <c r="F136" s="47"/>
      <c r="G136" s="48" t="s">
        <v>135</v>
      </c>
      <c r="H136" s="97"/>
      <c r="I136" s="95" t="s">
        <v>104</v>
      </c>
      <c r="J136" s="97"/>
      <c r="K136" s="47"/>
      <c r="L136" s="223"/>
    </row>
    <row r="137" spans="1:12" ht="12.75">
      <c r="A137" s="100"/>
      <c r="B137" s="8"/>
      <c r="C137" s="93"/>
      <c r="D137" s="94"/>
      <c r="E137" s="8"/>
      <c r="F137" s="8"/>
      <c r="G137" s="8"/>
      <c r="H137" s="47"/>
      <c r="I137" s="119"/>
      <c r="J137" s="47"/>
      <c r="K137" s="47"/>
      <c r="L137" s="223"/>
    </row>
    <row r="138" spans="1:12" ht="12.75">
      <c r="A138" s="100">
        <v>46</v>
      </c>
      <c r="B138" s="8"/>
      <c r="C138" s="93" t="s">
        <v>163</v>
      </c>
      <c r="D138" s="94" t="s">
        <v>214</v>
      </c>
      <c r="E138" s="8"/>
      <c r="F138" s="8"/>
      <c r="G138" s="8"/>
      <c r="H138" s="47"/>
      <c r="I138" s="96">
        <v>180468</v>
      </c>
      <c r="J138" s="47"/>
      <c r="K138" s="47"/>
      <c r="L138" s="223"/>
    </row>
    <row r="139" spans="1:12" ht="12.75">
      <c r="A139" s="100"/>
      <c r="B139" s="8"/>
      <c r="C139" s="93"/>
      <c r="D139" s="94"/>
      <c r="E139" s="8"/>
      <c r="F139" s="8"/>
      <c r="G139" s="8"/>
      <c r="H139" s="47"/>
      <c r="I139" s="96"/>
      <c r="J139" s="47"/>
      <c r="K139" s="47"/>
      <c r="L139" s="223"/>
    </row>
    <row r="140" spans="1:12" ht="12.75">
      <c r="A140" s="100">
        <v>47</v>
      </c>
      <c r="B140" s="8"/>
      <c r="C140" s="93" t="s">
        <v>163</v>
      </c>
      <c r="D140" s="94" t="s">
        <v>215</v>
      </c>
      <c r="E140" s="8"/>
      <c r="F140" s="8"/>
      <c r="G140" s="8"/>
      <c r="H140" s="47"/>
      <c r="I140" s="96">
        <f>125435</f>
        <v>125435</v>
      </c>
      <c r="J140" s="47"/>
      <c r="K140" s="47"/>
      <c r="L140" s="223"/>
    </row>
    <row r="141" spans="1:12" ht="12.75">
      <c r="A141" s="100"/>
      <c r="B141" s="8"/>
      <c r="C141" s="93"/>
      <c r="D141" s="94"/>
      <c r="E141" s="8"/>
      <c r="F141" s="8"/>
      <c r="G141" s="8"/>
      <c r="H141" s="47"/>
      <c r="I141" s="96"/>
      <c r="J141" s="47"/>
      <c r="K141" s="47"/>
      <c r="L141" s="223"/>
    </row>
    <row r="142" spans="1:12" ht="12.75">
      <c r="A142" s="100">
        <v>48</v>
      </c>
      <c r="B142" s="8"/>
      <c r="C142" s="93" t="s">
        <v>163</v>
      </c>
      <c r="D142" s="94" t="s">
        <v>216</v>
      </c>
      <c r="E142" s="8"/>
      <c r="F142" s="8"/>
      <c r="G142" s="8"/>
      <c r="H142" s="47"/>
      <c r="I142" s="96">
        <v>25000</v>
      </c>
      <c r="J142" s="47"/>
      <c r="K142" s="47"/>
      <c r="L142" s="223"/>
    </row>
    <row r="143" spans="1:12" ht="12.75">
      <c r="A143" s="100"/>
      <c r="B143" s="8"/>
      <c r="C143" s="93"/>
      <c r="D143" s="94"/>
      <c r="E143" s="8"/>
      <c r="F143" s="8"/>
      <c r="G143" s="8"/>
      <c r="H143" s="47"/>
      <c r="I143" s="119"/>
      <c r="J143" s="47"/>
      <c r="K143" s="47"/>
      <c r="L143" s="223"/>
    </row>
    <row r="144" spans="1:12" ht="12.75">
      <c r="A144" s="100">
        <v>49</v>
      </c>
      <c r="B144" s="8"/>
      <c r="C144" s="93" t="s">
        <v>163</v>
      </c>
      <c r="D144" s="94" t="s">
        <v>217</v>
      </c>
      <c r="E144" s="8"/>
      <c r="F144" s="8"/>
      <c r="G144" s="8"/>
      <c r="H144" s="47"/>
      <c r="I144" s="119" t="s">
        <v>187</v>
      </c>
      <c r="J144" s="47"/>
      <c r="K144" s="47"/>
      <c r="L144" s="223"/>
    </row>
    <row r="145" spans="1:12" ht="12.75">
      <c r="A145" s="100"/>
      <c r="B145" s="8"/>
      <c r="C145" s="93"/>
      <c r="D145" s="94"/>
      <c r="E145" s="8"/>
      <c r="F145" s="8"/>
      <c r="G145" s="8"/>
      <c r="H145" s="47"/>
      <c r="I145" s="119"/>
      <c r="J145" s="47"/>
      <c r="K145" s="47"/>
      <c r="L145" s="223"/>
    </row>
    <row r="146" spans="1:12" ht="12.75">
      <c r="A146" s="100">
        <v>50</v>
      </c>
      <c r="B146" s="8"/>
      <c r="C146" s="93" t="s">
        <v>163</v>
      </c>
      <c r="D146" s="94" t="s">
        <v>218</v>
      </c>
      <c r="E146" s="8"/>
      <c r="F146" s="8"/>
      <c r="G146" s="8"/>
      <c r="H146" s="47"/>
      <c r="I146" s="96"/>
      <c r="J146" s="47"/>
      <c r="K146" s="47"/>
      <c r="L146" s="223"/>
    </row>
    <row r="147" spans="1:12" ht="12.75">
      <c r="A147" s="100"/>
      <c r="B147" s="8"/>
      <c r="C147" s="93"/>
      <c r="D147" s="94"/>
      <c r="E147" s="8"/>
      <c r="F147" s="8"/>
      <c r="G147" s="8"/>
      <c r="H147" s="47"/>
      <c r="I147" s="96"/>
      <c r="J147" s="47"/>
      <c r="K147" s="47"/>
      <c r="L147" s="223"/>
    </row>
    <row r="148" spans="1:12" ht="12.75">
      <c r="A148" s="100">
        <v>51</v>
      </c>
      <c r="B148" s="8"/>
      <c r="C148" s="93" t="s">
        <v>163</v>
      </c>
      <c r="D148" s="94" t="s">
        <v>219</v>
      </c>
      <c r="E148" s="8"/>
      <c r="F148" s="8"/>
      <c r="G148" s="8"/>
      <c r="H148" s="47"/>
      <c r="I148" s="96">
        <v>0</v>
      </c>
      <c r="J148" s="47"/>
      <c r="K148" s="47"/>
      <c r="L148" s="223"/>
    </row>
    <row r="149" spans="1:12" ht="12.75">
      <c r="A149" s="100"/>
      <c r="B149" s="8"/>
      <c r="C149" s="93"/>
      <c r="D149" s="94"/>
      <c r="E149" s="8"/>
      <c r="F149" s="8"/>
      <c r="G149" s="8"/>
      <c r="H149" s="47"/>
      <c r="I149" s="119"/>
      <c r="J149" s="47"/>
      <c r="K149" s="47"/>
      <c r="L149" s="223"/>
    </row>
    <row r="150" spans="1:12" ht="12.75">
      <c r="A150" s="100">
        <v>52</v>
      </c>
      <c r="B150" s="8"/>
      <c r="C150" s="93" t="s">
        <v>163</v>
      </c>
      <c r="D150" s="94" t="s">
        <v>186</v>
      </c>
      <c r="E150" s="8"/>
      <c r="F150" s="8"/>
      <c r="G150" s="8"/>
      <c r="H150" s="47"/>
      <c r="I150" s="119" t="s">
        <v>187</v>
      </c>
      <c r="J150" s="47"/>
      <c r="K150" s="47"/>
      <c r="L150" s="223"/>
    </row>
    <row r="151" spans="1:12" ht="12.75">
      <c r="A151" s="100"/>
      <c r="B151" s="8"/>
      <c r="C151" s="93"/>
      <c r="D151" s="94"/>
      <c r="E151" s="8"/>
      <c r="F151" s="8"/>
      <c r="G151" s="8"/>
      <c r="H151" s="47"/>
      <c r="I151" s="119"/>
      <c r="J151" s="47"/>
      <c r="K151" s="47"/>
      <c r="L151" s="223"/>
    </row>
    <row r="152" spans="1:12" ht="12.75">
      <c r="A152" s="100">
        <v>53</v>
      </c>
      <c r="B152" s="8"/>
      <c r="C152" s="93" t="s">
        <v>163</v>
      </c>
      <c r="D152" s="94" t="s">
        <v>220</v>
      </c>
      <c r="E152" s="8"/>
      <c r="F152" s="8"/>
      <c r="G152" s="8"/>
      <c r="H152" s="47"/>
      <c r="I152" s="119" t="s">
        <v>187</v>
      </c>
      <c r="J152" s="47"/>
      <c r="K152" s="47"/>
      <c r="L152" s="223"/>
    </row>
    <row r="153" spans="1:12" ht="12.75">
      <c r="A153" s="100"/>
      <c r="B153" s="8"/>
      <c r="C153" s="93"/>
      <c r="D153" s="94"/>
      <c r="E153" s="8"/>
      <c r="F153" s="8"/>
      <c r="G153" s="8"/>
      <c r="H153" s="47"/>
      <c r="I153" s="119"/>
      <c r="J153" s="47"/>
      <c r="K153" s="47"/>
      <c r="L153" s="223"/>
    </row>
    <row r="154" spans="1:12" ht="12.75">
      <c r="A154" s="100">
        <v>54</v>
      </c>
      <c r="B154" s="8"/>
      <c r="C154" s="93" t="s">
        <v>163</v>
      </c>
      <c r="D154" s="94" t="s">
        <v>434</v>
      </c>
      <c r="E154" s="8"/>
      <c r="F154" s="8"/>
      <c r="G154" s="8"/>
      <c r="H154" s="47"/>
      <c r="I154" s="96"/>
      <c r="J154" s="47"/>
      <c r="K154" s="47"/>
      <c r="L154" s="223"/>
    </row>
    <row r="155" spans="1:12" ht="12.75">
      <c r="A155" s="100"/>
      <c r="B155" s="8"/>
      <c r="C155" s="93"/>
      <c r="D155" s="94"/>
      <c r="E155" s="8"/>
      <c r="F155" s="8"/>
      <c r="G155" s="8"/>
      <c r="H155" s="47"/>
      <c r="I155" s="119"/>
      <c r="J155" s="47"/>
      <c r="K155" s="47"/>
      <c r="L155" s="223"/>
    </row>
    <row r="156" spans="1:12" ht="12.75">
      <c r="A156" s="100">
        <v>55</v>
      </c>
      <c r="B156" s="8"/>
      <c r="C156" s="66">
        <v>4</v>
      </c>
      <c r="D156" s="110" t="s">
        <v>221</v>
      </c>
      <c r="E156" s="71"/>
      <c r="F156" s="8"/>
      <c r="G156" s="8"/>
      <c r="H156" s="47"/>
      <c r="I156" s="119" t="s">
        <v>187</v>
      </c>
      <c r="J156" s="47"/>
      <c r="K156" s="47"/>
      <c r="L156" s="223"/>
    </row>
    <row r="157" spans="1:12" ht="12.75">
      <c r="A157" s="100"/>
      <c r="B157" s="8"/>
      <c r="C157" s="66"/>
      <c r="D157" s="110"/>
      <c r="E157" s="71"/>
      <c r="F157" s="8"/>
      <c r="G157" s="8"/>
      <c r="H157" s="47"/>
      <c r="I157" s="119"/>
      <c r="J157" s="47"/>
      <c r="K157" s="47"/>
      <c r="L157" s="223"/>
    </row>
    <row r="158" spans="1:12" ht="12.75">
      <c r="A158" s="100">
        <v>56</v>
      </c>
      <c r="B158" s="8"/>
      <c r="C158" s="66">
        <v>5</v>
      </c>
      <c r="D158" s="110" t="s">
        <v>222</v>
      </c>
      <c r="E158" s="71"/>
      <c r="F158" s="8"/>
      <c r="G158" s="8"/>
      <c r="H158" s="47"/>
      <c r="I158" s="119" t="s">
        <v>187</v>
      </c>
      <c r="J158" s="47"/>
      <c r="K158" s="47"/>
      <c r="L158" s="223"/>
    </row>
    <row r="159" spans="1:12" ht="12.75">
      <c r="A159" s="100"/>
      <c r="B159" s="8"/>
      <c r="C159" s="66"/>
      <c r="D159" s="110"/>
      <c r="E159" s="71"/>
      <c r="F159" s="8"/>
      <c r="G159" s="8"/>
      <c r="H159" s="47"/>
      <c r="I159" s="119"/>
      <c r="J159" s="47"/>
      <c r="K159" s="47"/>
      <c r="L159" s="223"/>
    </row>
    <row r="160" spans="1:12" ht="12.75">
      <c r="A160" s="100"/>
      <c r="B160" s="8"/>
      <c r="C160" s="122" t="s">
        <v>42</v>
      </c>
      <c r="D160" s="57" t="s">
        <v>105</v>
      </c>
      <c r="E160" s="57"/>
      <c r="F160" s="8"/>
      <c r="G160" s="8"/>
      <c r="H160" s="47"/>
      <c r="I160" s="119" t="s">
        <v>187</v>
      </c>
      <c r="J160" s="47"/>
      <c r="K160" s="47"/>
      <c r="L160" s="223"/>
    </row>
    <row r="161" spans="1:12" ht="12.75">
      <c r="A161" s="100"/>
      <c r="B161" s="8"/>
      <c r="C161" s="122"/>
      <c r="D161" s="57"/>
      <c r="E161" s="57"/>
      <c r="F161" s="8"/>
      <c r="G161" s="8"/>
      <c r="H161" s="47"/>
      <c r="I161" s="119"/>
      <c r="J161" s="47"/>
      <c r="K161" s="47"/>
      <c r="L161" s="223"/>
    </row>
    <row r="162" spans="1:12" ht="12.75">
      <c r="A162" s="100">
        <v>58</v>
      </c>
      <c r="B162" s="8"/>
      <c r="C162" s="66">
        <v>1</v>
      </c>
      <c r="D162" s="110" t="s">
        <v>223</v>
      </c>
      <c r="E162" s="57"/>
      <c r="F162" s="8"/>
      <c r="G162" s="8"/>
      <c r="H162" s="47"/>
      <c r="I162" s="119" t="s">
        <v>187</v>
      </c>
      <c r="J162" s="47"/>
      <c r="K162" s="47"/>
      <c r="L162" s="223"/>
    </row>
    <row r="163" spans="1:12" ht="12.75">
      <c r="A163" s="100"/>
      <c r="B163" s="8"/>
      <c r="C163" s="66"/>
      <c r="D163" s="110"/>
      <c r="E163" s="57"/>
      <c r="F163" s="8"/>
      <c r="G163" s="8"/>
      <c r="H163" s="47"/>
      <c r="I163" s="119"/>
      <c r="J163" s="47"/>
      <c r="K163" s="47"/>
      <c r="L163" s="223"/>
    </row>
    <row r="164" spans="1:12" ht="12.75">
      <c r="A164" s="100">
        <v>59</v>
      </c>
      <c r="B164" s="8"/>
      <c r="C164" s="93" t="s">
        <v>163</v>
      </c>
      <c r="D164" s="94" t="s">
        <v>224</v>
      </c>
      <c r="E164" s="8"/>
      <c r="F164" s="8"/>
      <c r="G164" s="8"/>
      <c r="H164" s="47"/>
      <c r="I164" s="119" t="s">
        <v>187</v>
      </c>
      <c r="J164" s="47"/>
      <c r="K164" s="47"/>
      <c r="L164" s="223"/>
    </row>
    <row r="165" spans="1:12" ht="12.75">
      <c r="A165" s="100"/>
      <c r="B165" s="8"/>
      <c r="C165" s="93"/>
      <c r="D165" s="94"/>
      <c r="E165" s="8"/>
      <c r="F165" s="8"/>
      <c r="G165" s="8"/>
      <c r="H165" s="47"/>
      <c r="I165" s="119"/>
      <c r="J165" s="47"/>
      <c r="K165" s="47"/>
      <c r="L165" s="223"/>
    </row>
    <row r="166" spans="1:12" ht="12.75">
      <c r="A166" s="100">
        <v>60</v>
      </c>
      <c r="B166" s="8"/>
      <c r="C166" s="93" t="s">
        <v>163</v>
      </c>
      <c r="D166" s="94" t="s">
        <v>225</v>
      </c>
      <c r="E166" s="8"/>
      <c r="F166" s="8"/>
      <c r="G166" s="8"/>
      <c r="H166" s="47"/>
      <c r="I166" s="119" t="s">
        <v>187</v>
      </c>
      <c r="J166" s="47"/>
      <c r="K166" s="47"/>
      <c r="L166" s="223"/>
    </row>
    <row r="167" spans="1:12" ht="12.75">
      <c r="A167" s="100"/>
      <c r="B167" s="8"/>
      <c r="C167" s="93"/>
      <c r="D167" s="94"/>
      <c r="E167" s="8"/>
      <c r="F167" s="8"/>
      <c r="G167" s="8"/>
      <c r="H167" s="47"/>
      <c r="I167" s="119"/>
      <c r="J167" s="47"/>
      <c r="K167" s="47"/>
      <c r="L167" s="223"/>
    </row>
    <row r="168" spans="1:12" ht="12.75">
      <c r="A168" s="100">
        <v>61</v>
      </c>
      <c r="B168" s="8"/>
      <c r="C168" s="66">
        <v>2</v>
      </c>
      <c r="D168" s="110" t="s">
        <v>226</v>
      </c>
      <c r="E168" s="71"/>
      <c r="F168" s="8"/>
      <c r="G168" s="8"/>
      <c r="H168" s="47"/>
      <c r="I168" s="96">
        <v>180645397</v>
      </c>
      <c r="J168" s="47"/>
      <c r="K168" s="47"/>
      <c r="L168" s="223"/>
    </row>
    <row r="169" spans="1:12" ht="12.75">
      <c r="A169" s="100"/>
      <c r="B169" s="8"/>
      <c r="C169" s="66"/>
      <c r="D169" s="110"/>
      <c r="E169" s="71"/>
      <c r="F169" s="8"/>
      <c r="G169" s="8"/>
      <c r="H169" s="47"/>
      <c r="I169" s="119"/>
      <c r="J169" s="47"/>
      <c r="K169" s="47"/>
      <c r="L169" s="223"/>
    </row>
    <row r="170" spans="1:12" ht="12.75">
      <c r="A170" s="100">
        <v>62</v>
      </c>
      <c r="B170" s="8"/>
      <c r="C170" s="66">
        <v>3</v>
      </c>
      <c r="D170" s="110" t="s">
        <v>221</v>
      </c>
      <c r="E170" s="71"/>
      <c r="F170" s="8"/>
      <c r="G170" s="8"/>
      <c r="H170" s="47"/>
      <c r="I170" s="119" t="s">
        <v>187</v>
      </c>
      <c r="J170" s="47"/>
      <c r="K170" s="47"/>
      <c r="L170" s="223"/>
    </row>
    <row r="171" spans="1:12" ht="12.75">
      <c r="A171" s="100"/>
      <c r="B171" s="8"/>
      <c r="C171" s="66"/>
      <c r="D171" s="110"/>
      <c r="E171" s="71"/>
      <c r="F171" s="8"/>
      <c r="G171" s="8"/>
      <c r="H171" s="47"/>
      <c r="I171" s="119"/>
      <c r="J171" s="47"/>
      <c r="K171" s="47"/>
      <c r="L171" s="223"/>
    </row>
    <row r="172" spans="1:12" ht="12.75">
      <c r="A172" s="100">
        <v>63</v>
      </c>
      <c r="B172" s="8"/>
      <c r="C172" s="66">
        <v>4</v>
      </c>
      <c r="D172" s="110" t="s">
        <v>227</v>
      </c>
      <c r="E172" s="71"/>
      <c r="F172" s="8"/>
      <c r="G172" s="8"/>
      <c r="H172" s="47"/>
      <c r="I172" s="96">
        <v>91051194</v>
      </c>
      <c r="J172" s="47"/>
      <c r="K172" s="47"/>
      <c r="L172" s="223"/>
    </row>
    <row r="173" spans="1:12" ht="12.75">
      <c r="A173" s="100"/>
      <c r="B173" s="8"/>
      <c r="C173" s="66"/>
      <c r="D173" s="110"/>
      <c r="E173" s="71"/>
      <c r="F173" s="8"/>
      <c r="G173" s="8"/>
      <c r="H173" s="47"/>
      <c r="I173" s="119"/>
      <c r="J173" s="47"/>
      <c r="K173" s="47"/>
      <c r="L173" s="223"/>
    </row>
    <row r="174" spans="1:12" ht="12.75">
      <c r="A174" s="100"/>
      <c r="B174" s="8"/>
      <c r="C174" s="122" t="s">
        <v>55</v>
      </c>
      <c r="D174" s="57" t="s">
        <v>228</v>
      </c>
      <c r="E174" s="57"/>
      <c r="F174" s="8"/>
      <c r="G174" s="8"/>
      <c r="H174" s="47"/>
      <c r="I174" s="96">
        <f>I180+I188+I192+I1+I194</f>
        <v>583912152</v>
      </c>
      <c r="J174" s="47"/>
      <c r="K174" s="47"/>
      <c r="L174" s="223"/>
    </row>
    <row r="175" spans="1:12" ht="12.75">
      <c r="A175" s="100"/>
      <c r="B175" s="8"/>
      <c r="C175" s="122"/>
      <c r="D175" s="57"/>
      <c r="E175" s="57"/>
      <c r="F175" s="8"/>
      <c r="G175" s="8"/>
      <c r="H175" s="47"/>
      <c r="I175" s="119"/>
      <c r="J175" s="47"/>
      <c r="K175" s="47"/>
      <c r="L175" s="223"/>
    </row>
    <row r="176" spans="1:12" ht="12.75">
      <c r="A176" s="100">
        <v>66</v>
      </c>
      <c r="B176" s="8"/>
      <c r="C176" s="66">
        <v>1</v>
      </c>
      <c r="D176" s="110" t="s">
        <v>229</v>
      </c>
      <c r="E176" s="71"/>
      <c r="F176" s="8"/>
      <c r="G176" s="8"/>
      <c r="H176" s="47"/>
      <c r="I176" s="119" t="s">
        <v>187</v>
      </c>
      <c r="J176" s="47"/>
      <c r="K176" s="47"/>
      <c r="L176" s="223"/>
    </row>
    <row r="177" spans="1:12" ht="12.75">
      <c r="A177" s="100"/>
      <c r="B177" s="8"/>
      <c r="C177" s="66"/>
      <c r="D177" s="110"/>
      <c r="E177" s="71"/>
      <c r="F177" s="8"/>
      <c r="G177" s="8"/>
      <c r="H177" s="47"/>
      <c r="I177" s="119"/>
      <c r="J177" s="47"/>
      <c r="K177" s="47"/>
      <c r="L177" s="223"/>
    </row>
    <row r="178" spans="1:12" ht="12.75">
      <c r="A178" s="100">
        <v>67</v>
      </c>
      <c r="B178" s="8"/>
      <c r="C178" s="66">
        <v>2</v>
      </c>
      <c r="D178" s="110" t="s">
        <v>230</v>
      </c>
      <c r="E178" s="71"/>
      <c r="F178" s="8"/>
      <c r="G178" s="8"/>
      <c r="H178" s="47"/>
      <c r="I178" s="119" t="s">
        <v>187</v>
      </c>
      <c r="J178" s="47"/>
      <c r="K178" s="47"/>
      <c r="L178" s="223"/>
    </row>
    <row r="179" spans="1:12" ht="12.75">
      <c r="A179" s="100"/>
      <c r="B179" s="8"/>
      <c r="C179" s="66"/>
      <c r="D179" s="110"/>
      <c r="E179" s="71"/>
      <c r="F179" s="8"/>
      <c r="G179" s="8"/>
      <c r="H179" s="47"/>
      <c r="I179" s="119"/>
      <c r="J179" s="47"/>
      <c r="K179" s="47"/>
      <c r="L179" s="223"/>
    </row>
    <row r="180" spans="1:12" ht="12.75">
      <c r="A180" s="100">
        <v>68</v>
      </c>
      <c r="B180" s="8"/>
      <c r="C180" s="66">
        <v>3</v>
      </c>
      <c r="D180" s="110" t="s">
        <v>231</v>
      </c>
      <c r="E180" s="71"/>
      <c r="F180" s="8"/>
      <c r="G180" s="8"/>
      <c r="H180" s="47"/>
      <c r="I180" s="96">
        <v>526883471</v>
      </c>
      <c r="J180" s="47"/>
      <c r="K180" s="47"/>
      <c r="L180" s="223"/>
    </row>
    <row r="181" spans="1:12" ht="12.75">
      <c r="A181" s="100"/>
      <c r="B181" s="8"/>
      <c r="C181" s="66"/>
      <c r="D181" s="110"/>
      <c r="E181" s="71"/>
      <c r="F181" s="8"/>
      <c r="G181" s="8"/>
      <c r="H181" s="47"/>
      <c r="I181" s="119"/>
      <c r="J181" s="47"/>
      <c r="K181" s="47"/>
      <c r="L181" s="223"/>
    </row>
    <row r="182" spans="1:12" ht="12.75">
      <c r="A182" s="100">
        <v>69</v>
      </c>
      <c r="B182" s="8"/>
      <c r="C182" s="66">
        <v>4</v>
      </c>
      <c r="D182" s="110" t="s">
        <v>232</v>
      </c>
      <c r="E182" s="71"/>
      <c r="F182" s="8"/>
      <c r="G182" s="8"/>
      <c r="H182" s="47"/>
      <c r="I182" s="119" t="s">
        <v>187</v>
      </c>
      <c r="J182" s="47"/>
      <c r="K182" s="47"/>
      <c r="L182" s="223"/>
    </row>
    <row r="183" spans="1:12" ht="12.75">
      <c r="A183" s="100"/>
      <c r="B183" s="8"/>
      <c r="C183" s="66"/>
      <c r="D183" s="110"/>
      <c r="E183" s="71"/>
      <c r="F183" s="8"/>
      <c r="G183" s="8"/>
      <c r="H183" s="47"/>
      <c r="I183" s="119"/>
      <c r="J183" s="47"/>
      <c r="K183" s="47"/>
      <c r="L183" s="223"/>
    </row>
    <row r="184" spans="1:12" ht="12.75">
      <c r="A184" s="100">
        <v>70</v>
      </c>
      <c r="B184" s="8"/>
      <c r="C184" s="66">
        <v>5</v>
      </c>
      <c r="D184" s="110" t="s">
        <v>233</v>
      </c>
      <c r="E184" s="71"/>
      <c r="F184" s="8"/>
      <c r="G184" s="8"/>
      <c r="H184" s="47"/>
      <c r="I184" s="119" t="s">
        <v>187</v>
      </c>
      <c r="J184" s="47"/>
      <c r="K184" s="47"/>
      <c r="L184" s="223"/>
    </row>
    <row r="185" spans="1:12" ht="12.75">
      <c r="A185" s="100"/>
      <c r="B185" s="8"/>
      <c r="C185" s="66"/>
      <c r="D185" s="110"/>
      <c r="E185" s="71"/>
      <c r="F185" s="8"/>
      <c r="G185" s="8"/>
      <c r="H185" s="47"/>
      <c r="I185" s="119"/>
      <c r="J185" s="47"/>
      <c r="K185" s="47"/>
      <c r="L185" s="223"/>
    </row>
    <row r="186" spans="1:12" ht="12.75">
      <c r="A186" s="100">
        <v>71</v>
      </c>
      <c r="B186" s="8"/>
      <c r="C186" s="66">
        <v>6</v>
      </c>
      <c r="D186" s="110" t="s">
        <v>234</v>
      </c>
      <c r="E186" s="71"/>
      <c r="F186" s="8"/>
      <c r="G186" s="8"/>
      <c r="H186" s="47"/>
      <c r="I186" s="119" t="s">
        <v>187</v>
      </c>
      <c r="J186" s="47"/>
      <c r="K186" s="47"/>
      <c r="L186" s="223"/>
    </row>
    <row r="187" spans="1:12" ht="12.75">
      <c r="A187" s="100"/>
      <c r="B187" s="8"/>
      <c r="C187" s="66"/>
      <c r="D187" s="110"/>
      <c r="E187" s="71"/>
      <c r="F187" s="8"/>
      <c r="G187" s="8"/>
      <c r="H187" s="47"/>
      <c r="I187" s="119"/>
      <c r="J187" s="47"/>
      <c r="K187" s="47"/>
      <c r="L187" s="223"/>
    </row>
    <row r="188" spans="1:12" ht="12.75">
      <c r="A188" s="100">
        <v>72</v>
      </c>
      <c r="B188" s="8"/>
      <c r="C188" s="66">
        <v>7</v>
      </c>
      <c r="D188" s="110" t="s">
        <v>235</v>
      </c>
      <c r="E188" s="71"/>
      <c r="F188" s="8"/>
      <c r="G188" s="8"/>
      <c r="H188" s="47"/>
      <c r="I188" s="96">
        <f>1185482+746902</f>
        <v>1932384</v>
      </c>
      <c r="J188" s="47"/>
      <c r="K188" s="47"/>
      <c r="L188" s="223"/>
    </row>
    <row r="189" spans="1:12" ht="12.75">
      <c r="A189" s="100"/>
      <c r="B189" s="8"/>
      <c r="C189" s="66"/>
      <c r="D189" s="110"/>
      <c r="E189" s="71"/>
      <c r="F189" s="8"/>
      <c r="G189" s="8"/>
      <c r="H189" s="47"/>
      <c r="I189" s="119"/>
      <c r="J189" s="47"/>
      <c r="K189" s="47"/>
      <c r="L189" s="223"/>
    </row>
    <row r="190" spans="1:12" ht="12.75">
      <c r="A190" s="100">
        <v>73</v>
      </c>
      <c r="B190" s="8"/>
      <c r="C190" s="66">
        <v>8</v>
      </c>
      <c r="D190" s="110" t="s">
        <v>236</v>
      </c>
      <c r="E190" s="71"/>
      <c r="F190" s="8"/>
      <c r="G190" s="8"/>
      <c r="H190" s="47"/>
      <c r="I190" s="119" t="s">
        <v>187</v>
      </c>
      <c r="J190" s="47"/>
      <c r="K190" s="47"/>
      <c r="L190" s="223"/>
    </row>
    <row r="191" spans="1:12" ht="12.75">
      <c r="A191" s="100"/>
      <c r="B191" s="8"/>
      <c r="C191" s="66"/>
      <c r="D191" s="110"/>
      <c r="E191" s="71"/>
      <c r="F191" s="8"/>
      <c r="G191" s="8"/>
      <c r="H191" s="47"/>
      <c r="I191" s="119"/>
      <c r="J191" s="47"/>
      <c r="K191" s="47"/>
      <c r="L191" s="223"/>
    </row>
    <row r="192" spans="1:12" ht="12.75">
      <c r="A192" s="100">
        <v>74</v>
      </c>
      <c r="B192" s="8"/>
      <c r="C192" s="66">
        <v>9</v>
      </c>
      <c r="D192" s="110" t="s">
        <v>237</v>
      </c>
      <c r="E192" s="71"/>
      <c r="F192" s="8"/>
      <c r="G192" s="8"/>
      <c r="H192" s="47"/>
      <c r="I192" s="96">
        <v>41278201</v>
      </c>
      <c r="J192" s="47"/>
      <c r="K192" s="47"/>
      <c r="L192" s="223"/>
    </row>
    <row r="193" spans="1:12" ht="12.75">
      <c r="A193" s="100"/>
      <c r="B193" s="8"/>
      <c r="C193" s="66"/>
      <c r="D193" s="110"/>
      <c r="E193" s="71"/>
      <c r="F193" s="8"/>
      <c r="G193" s="8"/>
      <c r="H193" s="47"/>
      <c r="I193" s="119"/>
      <c r="J193" s="47"/>
      <c r="K193" s="47"/>
      <c r="L193" s="223"/>
    </row>
    <row r="194" spans="1:12" ht="12.75">
      <c r="A194" s="100">
        <v>75</v>
      </c>
      <c r="B194" s="8"/>
      <c r="C194" s="66">
        <v>10</v>
      </c>
      <c r="D194" s="110" t="s">
        <v>238</v>
      </c>
      <c r="E194" s="71"/>
      <c r="F194" s="8"/>
      <c r="G194" s="8"/>
      <c r="H194" s="47"/>
      <c r="I194" s="96">
        <v>13818096</v>
      </c>
      <c r="J194" s="47"/>
      <c r="K194" s="49"/>
      <c r="L194" s="223"/>
    </row>
    <row r="195" spans="1:12" ht="12.75">
      <c r="A195" s="62"/>
      <c r="B195" s="47"/>
      <c r="C195" s="47"/>
      <c r="D195" s="47"/>
      <c r="E195" s="47"/>
      <c r="F195" s="47"/>
      <c r="G195" s="47"/>
      <c r="H195" s="47"/>
      <c r="I195" s="49"/>
      <c r="J195" s="49"/>
      <c r="K195" s="47"/>
      <c r="L195" s="223"/>
    </row>
    <row r="196" spans="1:12" ht="12.75">
      <c r="A196" s="62"/>
      <c r="B196" s="47"/>
      <c r="C196" s="337" t="s">
        <v>430</v>
      </c>
      <c r="D196" s="337"/>
      <c r="E196" s="337"/>
      <c r="F196" s="337"/>
      <c r="G196" s="337"/>
      <c r="H196" s="337"/>
      <c r="I196" s="95" t="s">
        <v>104</v>
      </c>
      <c r="J196" s="96">
        <v>15633946.71</v>
      </c>
      <c r="K196" s="47"/>
      <c r="L196" s="223"/>
    </row>
    <row r="197" spans="1:12" ht="12.75">
      <c r="A197" s="62"/>
      <c r="B197" s="47"/>
      <c r="C197" s="338" t="s">
        <v>431</v>
      </c>
      <c r="D197" s="338"/>
      <c r="E197" s="338"/>
      <c r="F197" s="338"/>
      <c r="G197" s="338"/>
      <c r="H197" s="221"/>
      <c r="I197" s="95" t="s">
        <v>104</v>
      </c>
      <c r="J197" s="98">
        <v>2524556.19</v>
      </c>
      <c r="K197" s="47"/>
      <c r="L197" s="223"/>
    </row>
    <row r="198" spans="1:12" ht="12.75">
      <c r="A198" s="62"/>
      <c r="B198" s="47"/>
      <c r="C198" s="338" t="s">
        <v>239</v>
      </c>
      <c r="D198" s="338"/>
      <c r="E198" s="338"/>
      <c r="F198" s="338"/>
      <c r="G198" s="338"/>
      <c r="H198" s="221"/>
      <c r="I198" s="95" t="s">
        <v>104</v>
      </c>
      <c r="J198" s="98">
        <f>J197+J196</f>
        <v>18158502.900000002</v>
      </c>
      <c r="K198" s="47"/>
      <c r="L198" s="223"/>
    </row>
    <row r="199" spans="1:12" ht="12.75">
      <c r="A199" s="62"/>
      <c r="B199" s="47"/>
      <c r="C199" s="338" t="s">
        <v>432</v>
      </c>
      <c r="D199" s="338"/>
      <c r="E199" s="338"/>
      <c r="F199" s="338"/>
      <c r="G199" s="338"/>
      <c r="H199" s="221"/>
      <c r="I199" s="95" t="s">
        <v>104</v>
      </c>
      <c r="J199" s="98">
        <f>J198*0.1</f>
        <v>1815850.2900000003</v>
      </c>
      <c r="K199" s="47"/>
      <c r="L199" s="223"/>
    </row>
    <row r="200" spans="1:12" ht="12.75">
      <c r="A200" s="62"/>
      <c r="B200" s="47"/>
      <c r="C200" s="47"/>
      <c r="D200" s="47"/>
      <c r="E200" s="47"/>
      <c r="F200" s="47"/>
      <c r="G200" s="47"/>
      <c r="H200" s="47"/>
      <c r="I200" s="49"/>
      <c r="J200" s="47"/>
      <c r="K200" s="47"/>
      <c r="L200" s="223"/>
    </row>
    <row r="201" spans="1:12" ht="15.75">
      <c r="A201" s="62"/>
      <c r="B201" s="336" t="s">
        <v>240</v>
      </c>
      <c r="C201" s="336"/>
      <c r="D201" s="123" t="s">
        <v>241</v>
      </c>
      <c r="E201" s="47"/>
      <c r="F201" s="47"/>
      <c r="G201" s="47"/>
      <c r="H201" s="47"/>
      <c r="I201" s="49"/>
      <c r="J201" s="47"/>
      <c r="K201" s="47"/>
      <c r="L201" s="223"/>
    </row>
    <row r="202" spans="1:12" ht="12.75">
      <c r="A202" s="62"/>
      <c r="B202" s="47"/>
      <c r="C202" s="47"/>
      <c r="D202" s="47"/>
      <c r="E202" s="47"/>
      <c r="F202" s="47"/>
      <c r="G202" s="47"/>
      <c r="H202" s="47"/>
      <c r="I202" s="49"/>
      <c r="J202" s="47"/>
      <c r="K202" s="47"/>
      <c r="L202" s="223"/>
    </row>
    <row r="203" spans="1:12" ht="12.75">
      <c r="A203" s="62"/>
      <c r="B203" s="47"/>
      <c r="C203" s="124"/>
      <c r="D203" s="8" t="s">
        <v>242</v>
      </c>
      <c r="E203" s="47"/>
      <c r="F203" s="47"/>
      <c r="G203" s="47"/>
      <c r="H203" s="47"/>
      <c r="I203" s="49"/>
      <c r="J203" s="47"/>
      <c r="K203" s="47"/>
      <c r="L203" s="223"/>
    </row>
    <row r="204" spans="1:12" ht="12.75">
      <c r="A204" s="62"/>
      <c r="B204" s="47"/>
      <c r="C204" s="8" t="s">
        <v>243</v>
      </c>
      <c r="D204" s="8"/>
      <c r="E204" s="47"/>
      <c r="F204" s="47"/>
      <c r="G204" s="47"/>
      <c r="H204" s="47"/>
      <c r="I204" s="49"/>
      <c r="J204" s="47"/>
      <c r="K204" s="47"/>
      <c r="L204" s="223"/>
    </row>
    <row r="205" spans="1:12" ht="12.75">
      <c r="A205" s="62"/>
      <c r="B205" s="47"/>
      <c r="C205" s="8"/>
      <c r="D205" s="8" t="s">
        <v>244</v>
      </c>
      <c r="E205" s="47"/>
      <c r="F205" s="47"/>
      <c r="G205" s="47"/>
      <c r="H205" s="47"/>
      <c r="I205" s="49"/>
      <c r="J205" s="47"/>
      <c r="K205" s="47"/>
      <c r="L205" s="223"/>
    </row>
    <row r="206" spans="1:12" ht="12.75">
      <c r="A206" s="62"/>
      <c r="B206" s="47"/>
      <c r="C206" s="8" t="s">
        <v>245</v>
      </c>
      <c r="D206" s="8"/>
      <c r="E206" s="47"/>
      <c r="F206" s="47"/>
      <c r="G206" s="47"/>
      <c r="H206" s="47"/>
      <c r="I206" s="49"/>
      <c r="J206" s="47"/>
      <c r="K206" s="47"/>
      <c r="L206" s="223"/>
    </row>
    <row r="207" spans="1:12" ht="12.75">
      <c r="A207" s="62"/>
      <c r="B207" s="47"/>
      <c r="C207" s="47"/>
      <c r="D207" s="47"/>
      <c r="E207" s="47"/>
      <c r="F207" s="47"/>
      <c r="G207" s="47"/>
      <c r="H207" s="47"/>
      <c r="I207" s="49"/>
      <c r="J207" s="47"/>
      <c r="K207" s="47"/>
      <c r="L207" s="223"/>
    </row>
    <row r="208" spans="1:12" ht="15.75">
      <c r="A208" s="62"/>
      <c r="B208" s="47"/>
      <c r="C208" s="329" t="s">
        <v>433</v>
      </c>
      <c r="D208" s="329"/>
      <c r="E208" s="329"/>
      <c r="F208" s="47"/>
      <c r="G208" s="330" t="s">
        <v>246</v>
      </c>
      <c r="H208" s="330"/>
      <c r="I208" s="330"/>
      <c r="J208" s="330"/>
      <c r="K208" s="330"/>
      <c r="L208" s="223"/>
    </row>
    <row r="209" spans="1:12" ht="15.75">
      <c r="A209" s="62"/>
      <c r="B209" s="47"/>
      <c r="C209" s="329" t="s">
        <v>438</v>
      </c>
      <c r="D209" s="329"/>
      <c r="E209" s="329"/>
      <c r="F209" s="47"/>
      <c r="G209" s="331" t="s">
        <v>247</v>
      </c>
      <c r="H209" s="331"/>
      <c r="I209" s="331"/>
      <c r="J209" s="331"/>
      <c r="K209" s="331"/>
      <c r="L209" s="223"/>
    </row>
    <row r="210" spans="1:12" ht="12.75">
      <c r="A210" s="125"/>
      <c r="B210" s="126"/>
      <c r="C210" s="126"/>
      <c r="D210" s="126"/>
      <c r="E210" s="126"/>
      <c r="F210" s="126"/>
      <c r="G210" s="126"/>
      <c r="H210" s="126"/>
      <c r="I210" s="127"/>
      <c r="J210" s="126"/>
      <c r="K210" s="126"/>
      <c r="L210" s="226"/>
    </row>
    <row r="211" spans="1:12" ht="12.75">
      <c r="A211" s="48"/>
      <c r="B211" s="47"/>
      <c r="C211" s="47"/>
      <c r="D211" s="47"/>
      <c r="E211" s="47"/>
      <c r="F211" s="47"/>
      <c r="G211" s="47"/>
      <c r="H211" s="47"/>
      <c r="I211" s="49"/>
      <c r="J211" s="47"/>
      <c r="K211" s="47"/>
      <c r="L211" s="49"/>
    </row>
    <row r="212" spans="1:12" ht="12.75">
      <c r="A212" s="48"/>
      <c r="B212" s="47"/>
      <c r="C212" s="47"/>
      <c r="D212" s="47"/>
      <c r="E212" s="47"/>
      <c r="F212" s="47"/>
      <c r="G212" s="47"/>
      <c r="H212" s="47"/>
      <c r="I212" s="49"/>
      <c r="J212" s="47"/>
      <c r="K212" s="47"/>
      <c r="L212" s="49"/>
    </row>
    <row r="213" spans="1:12" ht="12.75">
      <c r="A213" s="48"/>
      <c r="B213" s="47"/>
      <c r="C213" s="47"/>
      <c r="D213" s="47"/>
      <c r="E213" s="47"/>
      <c r="F213" s="47"/>
      <c r="G213" s="47"/>
      <c r="H213" s="47"/>
      <c r="I213" s="49"/>
      <c r="J213" s="47"/>
      <c r="K213" s="47"/>
      <c r="L213" s="49"/>
    </row>
    <row r="214" spans="1:12" ht="12.75">
      <c r="A214" s="48"/>
      <c r="B214" s="47"/>
      <c r="C214" s="47"/>
      <c r="D214" s="47"/>
      <c r="E214" s="47"/>
      <c r="F214" s="47"/>
      <c r="G214" s="47"/>
      <c r="H214" s="47"/>
      <c r="I214" s="49"/>
      <c r="J214" s="47"/>
      <c r="K214" s="47"/>
      <c r="L214" s="49"/>
    </row>
    <row r="215" spans="1:12" ht="12.75">
      <c r="A215" s="48"/>
      <c r="B215" s="47"/>
      <c r="C215" s="47"/>
      <c r="D215" s="47"/>
      <c r="E215" s="47"/>
      <c r="F215" s="47"/>
      <c r="G215" s="47"/>
      <c r="H215" s="47"/>
      <c r="I215" s="49"/>
      <c r="J215" s="47"/>
      <c r="K215" s="47"/>
      <c r="L215" s="49"/>
    </row>
    <row r="216" spans="1:12" ht="12.75">
      <c r="A216" s="48"/>
      <c r="B216" s="47"/>
      <c r="C216" s="47"/>
      <c r="D216" s="47"/>
      <c r="E216" s="47"/>
      <c r="F216" s="47"/>
      <c r="G216" s="47"/>
      <c r="H216" s="47"/>
      <c r="I216" s="49"/>
      <c r="J216" s="47"/>
      <c r="K216" s="47"/>
      <c r="L216" s="49"/>
    </row>
    <row r="217" spans="1:12" ht="12.75">
      <c r="A217" s="48"/>
      <c r="B217" s="47"/>
      <c r="C217" s="47"/>
      <c r="D217" s="47"/>
      <c r="E217" s="47"/>
      <c r="F217" s="47"/>
      <c r="G217" s="47"/>
      <c r="H217" s="47"/>
      <c r="I217" s="49"/>
      <c r="J217" s="47"/>
      <c r="K217" s="47"/>
      <c r="L217" s="49"/>
    </row>
    <row r="218" spans="1:12" ht="12.75">
      <c r="A218" s="48"/>
      <c r="B218" s="47"/>
      <c r="C218" s="47"/>
      <c r="D218" s="47"/>
      <c r="E218" s="47"/>
      <c r="F218" s="47"/>
      <c r="G218" s="47"/>
      <c r="H218" s="47"/>
      <c r="I218" s="49"/>
      <c r="J218" s="47"/>
      <c r="K218" s="47"/>
      <c r="L218" s="49"/>
    </row>
    <row r="219" spans="1:12" ht="12.75">
      <c r="A219" s="48"/>
      <c r="B219" s="47"/>
      <c r="C219" s="47"/>
      <c r="D219" s="47"/>
      <c r="E219" s="47"/>
      <c r="F219" s="47"/>
      <c r="G219" s="47"/>
      <c r="H219" s="47"/>
      <c r="I219" s="49"/>
      <c r="J219" s="47"/>
      <c r="K219" s="47"/>
      <c r="L219" s="49"/>
    </row>
    <row r="220" spans="1:12" ht="12.75">
      <c r="A220" s="48"/>
      <c r="B220" s="47"/>
      <c r="C220" s="47"/>
      <c r="D220" s="47"/>
      <c r="E220" s="47"/>
      <c r="F220" s="47"/>
      <c r="G220" s="47"/>
      <c r="H220" s="47"/>
      <c r="I220" s="49"/>
      <c r="J220" s="47"/>
      <c r="K220" s="47"/>
      <c r="L220" s="49"/>
    </row>
    <row r="221" spans="1:12" ht="12.75">
      <c r="A221" s="62"/>
      <c r="B221" s="47"/>
      <c r="C221" s="47"/>
      <c r="D221" s="47"/>
      <c r="E221" s="47"/>
      <c r="F221" s="47"/>
      <c r="G221" s="47"/>
      <c r="H221" s="47"/>
      <c r="I221" s="49"/>
      <c r="J221" s="47"/>
      <c r="K221" s="47"/>
      <c r="L221" s="49"/>
    </row>
    <row r="222" spans="1:12" ht="12.75">
      <c r="A222" s="62"/>
      <c r="B222" s="47"/>
      <c r="C222" s="47"/>
      <c r="D222" s="47"/>
      <c r="E222" s="47"/>
      <c r="F222" s="47"/>
      <c r="G222" s="47"/>
      <c r="H222" s="47"/>
      <c r="I222" s="49"/>
      <c r="J222" s="47"/>
      <c r="K222" s="47"/>
      <c r="L222" s="49"/>
    </row>
    <row r="223" spans="1:12" ht="12.75">
      <c r="A223" s="62"/>
      <c r="B223" s="47"/>
      <c r="C223" s="47"/>
      <c r="D223" s="47"/>
      <c r="E223" s="47"/>
      <c r="F223" s="47"/>
      <c r="G223" s="47"/>
      <c r="H223" s="47"/>
      <c r="I223" s="49"/>
      <c r="J223" s="47"/>
      <c r="K223" s="47"/>
      <c r="L223" s="49"/>
    </row>
    <row r="224" spans="1:12" ht="12.75">
      <c r="A224" s="62"/>
      <c r="B224" s="47"/>
      <c r="C224" s="47"/>
      <c r="D224" s="47"/>
      <c r="E224" s="47"/>
      <c r="F224" s="47"/>
      <c r="G224" s="47"/>
      <c r="H224" s="47"/>
      <c r="I224" s="49"/>
      <c r="J224" s="47"/>
      <c r="K224" s="47"/>
      <c r="L224" s="49"/>
    </row>
    <row r="225" spans="1:12" ht="12.75">
      <c r="A225" s="62"/>
      <c r="B225" s="47"/>
      <c r="C225" s="47"/>
      <c r="D225" s="47"/>
      <c r="E225" s="47"/>
      <c r="F225" s="47"/>
      <c r="G225" s="47"/>
      <c r="H225" s="47"/>
      <c r="I225" s="49"/>
      <c r="J225" s="47"/>
      <c r="K225" s="47"/>
      <c r="L225" s="49"/>
    </row>
    <row r="226" spans="1:12" ht="12.75">
      <c r="A226" s="62"/>
      <c r="B226" s="47"/>
      <c r="C226" s="47"/>
      <c r="D226" s="47"/>
      <c r="E226" s="47"/>
      <c r="F226" s="47"/>
      <c r="G226" s="47"/>
      <c r="H226" s="47"/>
      <c r="I226" s="49"/>
      <c r="J226" s="47"/>
      <c r="K226" s="47"/>
      <c r="L226" s="49"/>
    </row>
    <row r="227" spans="1:12" ht="12.75">
      <c r="A227" s="62"/>
      <c r="B227" s="47"/>
      <c r="C227" s="47"/>
      <c r="D227" s="47"/>
      <c r="E227" s="47"/>
      <c r="F227" s="47"/>
      <c r="G227" s="47"/>
      <c r="H227" s="47"/>
      <c r="I227" s="49"/>
      <c r="J227" s="47"/>
      <c r="K227" s="47"/>
      <c r="L227" s="49"/>
    </row>
    <row r="228" spans="1:12" ht="12.75">
      <c r="A228" s="62"/>
      <c r="B228" s="47"/>
      <c r="C228" s="47"/>
      <c r="D228" s="47"/>
      <c r="E228" s="47"/>
      <c r="F228" s="47"/>
      <c r="G228" s="47"/>
      <c r="H228" s="47"/>
      <c r="I228" s="49"/>
      <c r="J228" s="47"/>
      <c r="K228" s="47"/>
      <c r="L228" s="49"/>
    </row>
    <row r="229" spans="1:12" ht="12.75">
      <c r="A229" s="62"/>
      <c r="B229" s="47"/>
      <c r="C229" s="47"/>
      <c r="D229" s="47"/>
      <c r="E229" s="47"/>
      <c r="F229" s="47"/>
      <c r="G229" s="47"/>
      <c r="H229" s="47"/>
      <c r="I229" s="49"/>
      <c r="J229" s="47"/>
      <c r="K229" s="47"/>
      <c r="L229" s="49"/>
    </row>
    <row r="230" spans="1:12" ht="12.75">
      <c r="A230" s="62"/>
      <c r="B230" s="47"/>
      <c r="C230" s="47"/>
      <c r="D230" s="47"/>
      <c r="E230" s="47"/>
      <c r="F230" s="47"/>
      <c r="G230" s="47"/>
      <c r="H230" s="47"/>
      <c r="I230" s="49"/>
      <c r="J230" s="47"/>
      <c r="K230" s="47"/>
      <c r="L230" s="49"/>
    </row>
    <row r="231" spans="1:12" ht="12.75">
      <c r="A231" s="62"/>
      <c r="B231" s="47"/>
      <c r="C231" s="47"/>
      <c r="D231" s="47"/>
      <c r="E231" s="47"/>
      <c r="F231" s="47"/>
      <c r="G231" s="47"/>
      <c r="H231" s="47"/>
      <c r="I231" s="49"/>
      <c r="J231" s="47"/>
      <c r="K231" s="47"/>
      <c r="L231" s="49"/>
    </row>
    <row r="232" spans="1:12" ht="12.75">
      <c r="A232" s="62"/>
      <c r="B232" s="47"/>
      <c r="C232" s="47"/>
      <c r="D232" s="47"/>
      <c r="E232" s="47"/>
      <c r="F232" s="47"/>
      <c r="G232" s="47"/>
      <c r="H232" s="47"/>
      <c r="I232" s="49"/>
      <c r="J232" s="47"/>
      <c r="K232" s="47"/>
      <c r="L232" s="49"/>
    </row>
    <row r="233" spans="1:12" ht="12.75">
      <c r="A233" s="62"/>
      <c r="B233" s="47"/>
      <c r="C233" s="47"/>
      <c r="D233" s="47"/>
      <c r="E233" s="47"/>
      <c r="F233" s="47"/>
      <c r="G233" s="47"/>
      <c r="H233" s="47"/>
      <c r="I233" s="49"/>
      <c r="J233" s="47"/>
      <c r="K233" s="47"/>
      <c r="L233" s="49"/>
    </row>
    <row r="234" spans="1:12" ht="12.75">
      <c r="A234" s="62"/>
      <c r="B234" s="47"/>
      <c r="C234" s="47"/>
      <c r="D234" s="47"/>
      <c r="E234" s="47"/>
      <c r="F234" s="47"/>
      <c r="G234" s="47"/>
      <c r="H234" s="47"/>
      <c r="I234" s="49"/>
      <c r="J234" s="47"/>
      <c r="K234" s="47"/>
      <c r="L234" s="49"/>
    </row>
    <row r="235" spans="1:12" ht="12.75">
      <c r="A235" s="62"/>
      <c r="B235" s="47"/>
      <c r="C235" s="47"/>
      <c r="D235" s="47"/>
      <c r="E235" s="47"/>
      <c r="F235" s="47"/>
      <c r="G235" s="47"/>
      <c r="H235" s="47"/>
      <c r="I235" s="49"/>
      <c r="J235" s="47"/>
      <c r="K235" s="47"/>
      <c r="L235" s="49"/>
    </row>
    <row r="236" spans="1:12" ht="12.75">
      <c r="A236" s="62"/>
      <c r="B236" s="47"/>
      <c r="C236" s="47"/>
      <c r="D236" s="47"/>
      <c r="E236" s="47"/>
      <c r="F236" s="47"/>
      <c r="G236" s="47"/>
      <c r="H236" s="47"/>
      <c r="I236" s="49"/>
      <c r="J236" s="47"/>
      <c r="K236" s="47"/>
      <c r="L236" s="49"/>
    </row>
    <row r="237" spans="1:12" ht="12.75">
      <c r="A237" s="62"/>
      <c r="B237" s="47"/>
      <c r="C237" s="47"/>
      <c r="D237" s="47"/>
      <c r="E237" s="47"/>
      <c r="F237" s="47"/>
      <c r="G237" s="47"/>
      <c r="H237" s="47"/>
      <c r="I237" s="49"/>
      <c r="J237" s="47"/>
      <c r="K237" s="47"/>
      <c r="L237" s="49"/>
    </row>
    <row r="238" spans="1:12" ht="12.75">
      <c r="A238" s="62"/>
      <c r="B238" s="47"/>
      <c r="C238" s="47"/>
      <c r="D238" s="47"/>
      <c r="E238" s="47"/>
      <c r="F238" s="47"/>
      <c r="G238" s="47"/>
      <c r="H238" s="47"/>
      <c r="I238" s="49"/>
      <c r="J238" s="47"/>
      <c r="K238" s="47"/>
      <c r="L238" s="49"/>
    </row>
    <row r="239" spans="1:12" ht="12.75">
      <c r="A239" s="62"/>
      <c r="B239" s="47"/>
      <c r="C239" s="47"/>
      <c r="D239" s="47"/>
      <c r="E239" s="47"/>
      <c r="F239" s="47"/>
      <c r="G239" s="47"/>
      <c r="H239" s="47"/>
      <c r="I239" s="49"/>
      <c r="J239" s="47"/>
      <c r="K239" s="47"/>
      <c r="L239" s="49"/>
    </row>
    <row r="240" spans="1:12" ht="12.75">
      <c r="A240" s="62"/>
      <c r="B240" s="47"/>
      <c r="C240" s="47"/>
      <c r="D240" s="47"/>
      <c r="E240" s="47"/>
      <c r="F240" s="47"/>
      <c r="G240" s="47"/>
      <c r="H240" s="47"/>
      <c r="I240" s="49"/>
      <c r="J240" s="47"/>
      <c r="K240" s="47"/>
      <c r="L240" s="49"/>
    </row>
    <row r="241" spans="1:12" ht="12.75">
      <c r="A241" s="62"/>
      <c r="B241" s="47"/>
      <c r="C241" s="47"/>
      <c r="D241" s="47"/>
      <c r="E241" s="47"/>
      <c r="F241" s="47"/>
      <c r="G241" s="47"/>
      <c r="H241" s="47"/>
      <c r="I241" s="49"/>
      <c r="J241" s="47"/>
      <c r="K241" s="47"/>
      <c r="L241" s="49"/>
    </row>
    <row r="242" spans="1:12" ht="12.75">
      <c r="A242" s="62"/>
      <c r="B242" s="47"/>
      <c r="C242" s="47"/>
      <c r="D242" s="47"/>
      <c r="E242" s="47"/>
      <c r="F242" s="47"/>
      <c r="G242" s="47"/>
      <c r="H242" s="47"/>
      <c r="I242" s="49"/>
      <c r="J242" s="47"/>
      <c r="K242" s="47"/>
      <c r="L242" s="49"/>
    </row>
    <row r="243" spans="1:12" ht="12.75">
      <c r="A243" s="62"/>
      <c r="B243" s="47"/>
      <c r="C243" s="47"/>
      <c r="D243" s="47"/>
      <c r="E243" s="47"/>
      <c r="F243" s="47"/>
      <c r="G243" s="47"/>
      <c r="H243" s="47"/>
      <c r="I243" s="49"/>
      <c r="J243" s="47"/>
      <c r="K243" s="47"/>
      <c r="L243" s="49"/>
    </row>
    <row r="244" spans="1:12" ht="12.75">
      <c r="A244" s="62"/>
      <c r="B244" s="47"/>
      <c r="C244" s="47"/>
      <c r="D244" s="47"/>
      <c r="E244" s="47"/>
      <c r="F244" s="47"/>
      <c r="G244" s="47"/>
      <c r="H244" s="47"/>
      <c r="I244" s="49"/>
      <c r="J244" s="47"/>
      <c r="K244" s="47"/>
      <c r="L244" s="49"/>
    </row>
    <row r="245" spans="1:12" ht="12.75">
      <c r="A245" s="62"/>
      <c r="B245" s="47"/>
      <c r="C245" s="47"/>
      <c r="D245" s="47"/>
      <c r="E245" s="47"/>
      <c r="F245" s="47"/>
      <c r="G245" s="47"/>
      <c r="H245" s="47"/>
      <c r="I245" s="49"/>
      <c r="J245" s="47"/>
      <c r="K245" s="47"/>
      <c r="L245" s="49"/>
    </row>
    <row r="246" spans="1:12" ht="12.75">
      <c r="A246" s="62"/>
      <c r="B246" s="47"/>
      <c r="C246" s="47"/>
      <c r="D246" s="47"/>
      <c r="E246" s="47"/>
      <c r="F246" s="47"/>
      <c r="G246" s="47"/>
      <c r="H246" s="47"/>
      <c r="I246" s="49"/>
      <c r="J246" s="47"/>
      <c r="K246" s="47"/>
      <c r="L246" s="49"/>
    </row>
    <row r="247" spans="1:12" ht="12.75">
      <c r="A247" s="62"/>
      <c r="B247" s="47"/>
      <c r="C247" s="47"/>
      <c r="D247" s="47"/>
      <c r="E247" s="47"/>
      <c r="F247" s="47"/>
      <c r="G247" s="47"/>
      <c r="H247" s="47"/>
      <c r="I247" s="49"/>
      <c r="J247" s="47"/>
      <c r="K247" s="47"/>
      <c r="L247" s="49"/>
    </row>
    <row r="248" spans="1:12" ht="12.75">
      <c r="A248" s="125"/>
      <c r="B248" s="126"/>
      <c r="C248" s="126"/>
      <c r="D248" s="126"/>
      <c r="E248" s="126"/>
      <c r="F248" s="126"/>
      <c r="G248" s="126"/>
      <c r="H248" s="126"/>
      <c r="I248" s="127"/>
      <c r="J248" s="126"/>
      <c r="K248" s="126"/>
      <c r="L248" s="127"/>
    </row>
  </sheetData>
  <sheetProtection/>
  <mergeCells count="46">
    <mergeCell ref="B2:C2"/>
    <mergeCell ref="C8:C9"/>
    <mergeCell ref="D8:E9"/>
    <mergeCell ref="F8:F9"/>
    <mergeCell ref="G8:H9"/>
    <mergeCell ref="D10:E10"/>
    <mergeCell ref="G10:H10"/>
    <mergeCell ref="D11:E11"/>
    <mergeCell ref="G11:H11"/>
    <mergeCell ref="D12:E12"/>
    <mergeCell ref="G12:H12"/>
    <mergeCell ref="G13:H13"/>
    <mergeCell ref="G15:H15"/>
    <mergeCell ref="G14:H14"/>
    <mergeCell ref="C28:C29"/>
    <mergeCell ref="D28:H29"/>
    <mergeCell ref="D30:H30"/>
    <mergeCell ref="G18:H18"/>
    <mergeCell ref="D20:E20"/>
    <mergeCell ref="G20:H20"/>
    <mergeCell ref="D22:E22"/>
    <mergeCell ref="G22:H22"/>
    <mergeCell ref="G24:H24"/>
    <mergeCell ref="D31:H31"/>
    <mergeCell ref="D32:H32"/>
    <mergeCell ref="D33:H33"/>
    <mergeCell ref="D34:J34"/>
    <mergeCell ref="D43:E43"/>
    <mergeCell ref="D44:E44"/>
    <mergeCell ref="D129:E129"/>
    <mergeCell ref="D134:E134"/>
    <mergeCell ref="B201:C201"/>
    <mergeCell ref="C196:H196"/>
    <mergeCell ref="C197:G197"/>
    <mergeCell ref="C198:G198"/>
    <mergeCell ref="C199:G199"/>
    <mergeCell ref="C208:E208"/>
    <mergeCell ref="G208:K208"/>
    <mergeCell ref="C209:E209"/>
    <mergeCell ref="G209:K209"/>
    <mergeCell ref="G16:H16"/>
    <mergeCell ref="G17:H17"/>
    <mergeCell ref="G19:H19"/>
    <mergeCell ref="D49:E49"/>
    <mergeCell ref="F55:G55"/>
    <mergeCell ref="D128:E128"/>
  </mergeCells>
  <printOptions/>
  <pageMargins left="0.58" right="0.53" top="0.63" bottom="0.73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8"/>
  <sheetViews>
    <sheetView zoomScalePageLayoutView="0" workbookViewId="0" topLeftCell="A16">
      <selection activeCell="F52" sqref="F52"/>
    </sheetView>
  </sheetViews>
  <sheetFormatPr defaultColWidth="9.140625" defaultRowHeight="12.75"/>
  <cols>
    <col min="1" max="1" width="3.8515625" style="0" customWidth="1"/>
    <col min="2" max="2" width="8.421875" style="0" customWidth="1"/>
    <col min="4" max="4" width="38.28125" style="0" customWidth="1"/>
    <col min="5" max="5" width="11.8515625" style="164" customWidth="1"/>
    <col min="6" max="6" width="14.28125" style="164" customWidth="1"/>
  </cols>
  <sheetData>
    <row r="2" spans="1:6" ht="18">
      <c r="A2" s="364" t="s">
        <v>446</v>
      </c>
      <c r="B2" s="364"/>
      <c r="C2" s="364"/>
      <c r="D2" s="364"/>
      <c r="E2" s="364"/>
      <c r="F2" s="364"/>
    </row>
    <row r="3" spans="1:6" ht="12.75">
      <c r="A3" s="132"/>
      <c r="B3" s="132"/>
      <c r="C3" s="132"/>
      <c r="D3" s="7"/>
      <c r="E3" s="133"/>
      <c r="F3" s="133"/>
    </row>
    <row r="4" spans="1:6" ht="12.75">
      <c r="A4" s="360" t="s">
        <v>135</v>
      </c>
      <c r="B4" s="362" t="s">
        <v>250</v>
      </c>
      <c r="C4" s="365"/>
      <c r="D4" s="366"/>
      <c r="E4" s="134" t="s">
        <v>2</v>
      </c>
      <c r="F4" s="134" t="s">
        <v>2</v>
      </c>
    </row>
    <row r="5" spans="1:6" ht="12.75">
      <c r="A5" s="361"/>
      <c r="B5" s="363"/>
      <c r="C5" s="367"/>
      <c r="D5" s="368"/>
      <c r="E5" s="137" t="s">
        <v>5</v>
      </c>
      <c r="F5" s="138" t="s">
        <v>6</v>
      </c>
    </row>
    <row r="6" spans="1:6" ht="12.75">
      <c r="A6" s="139"/>
      <c r="B6" s="140" t="s">
        <v>251</v>
      </c>
      <c r="C6" s="141"/>
      <c r="D6" s="142"/>
      <c r="E6" s="143"/>
      <c r="F6" s="143"/>
    </row>
    <row r="7" spans="1:6" ht="12.75">
      <c r="A7" s="139"/>
      <c r="B7" s="140"/>
      <c r="C7" s="144" t="s">
        <v>239</v>
      </c>
      <c r="D7" s="144"/>
      <c r="E7" s="304">
        <v>15633946.720000003</v>
      </c>
      <c r="F7" s="143">
        <v>19819632</v>
      </c>
    </row>
    <row r="8" spans="1:6" ht="12.75">
      <c r="A8" s="139"/>
      <c r="B8" s="145"/>
      <c r="C8" s="146" t="s">
        <v>252</v>
      </c>
      <c r="D8" s="147"/>
      <c r="E8" s="304"/>
      <c r="F8" s="143"/>
    </row>
    <row r="9" spans="1:6" ht="12.75">
      <c r="A9" s="139"/>
      <c r="B9" s="140"/>
      <c r="C9" s="141"/>
      <c r="D9" s="148" t="s">
        <v>253</v>
      </c>
      <c r="E9" s="304"/>
      <c r="F9" s="143"/>
    </row>
    <row r="10" spans="1:6" ht="12.75">
      <c r="A10" s="139"/>
      <c r="B10" s="140"/>
      <c r="C10" s="141"/>
      <c r="D10" s="148" t="s">
        <v>254</v>
      </c>
      <c r="E10" s="304"/>
      <c r="F10" s="143"/>
    </row>
    <row r="11" spans="1:6" ht="12.75">
      <c r="A11" s="139"/>
      <c r="B11" s="140"/>
      <c r="C11" s="141"/>
      <c r="D11" s="148" t="s">
        <v>255</v>
      </c>
      <c r="E11" s="304"/>
      <c r="F11" s="143"/>
    </row>
    <row r="12" spans="1:6" ht="12.75">
      <c r="A12" s="139"/>
      <c r="B12" s="140"/>
      <c r="C12" s="141"/>
      <c r="D12" s="148" t="s">
        <v>256</v>
      </c>
      <c r="E12" s="304"/>
      <c r="F12" s="143"/>
    </row>
    <row r="13" spans="1:6" ht="12.75">
      <c r="A13" s="369"/>
      <c r="B13" s="362"/>
      <c r="C13" s="149" t="s">
        <v>257</v>
      </c>
      <c r="D13" s="71"/>
      <c r="E13" s="357">
        <v>-27535892.810000062</v>
      </c>
      <c r="F13" s="359">
        <v>57811460</v>
      </c>
    </row>
    <row r="14" spans="1:6" ht="12.75">
      <c r="A14" s="370"/>
      <c r="B14" s="363"/>
      <c r="C14" s="150" t="s">
        <v>258</v>
      </c>
      <c r="D14" s="71"/>
      <c r="E14" s="358"/>
      <c r="F14" s="358"/>
    </row>
    <row r="15" spans="1:6" ht="12.75">
      <c r="A15" s="135"/>
      <c r="B15" s="140"/>
      <c r="C15" s="144" t="s">
        <v>259</v>
      </c>
      <c r="D15" s="144"/>
      <c r="E15" s="304">
        <v>-5907271.199999999</v>
      </c>
      <c r="F15" s="143">
        <v>-1263928</v>
      </c>
    </row>
    <row r="16" spans="1:6" ht="12.75">
      <c r="A16" s="360"/>
      <c r="B16" s="362"/>
      <c r="C16" s="149" t="s">
        <v>260</v>
      </c>
      <c r="D16" s="149"/>
      <c r="E16" s="357">
        <v>80880962.69999999</v>
      </c>
      <c r="F16" s="359">
        <v>-32061239</v>
      </c>
    </row>
    <row r="17" spans="1:6" ht="12.75">
      <c r="A17" s="361"/>
      <c r="B17" s="363"/>
      <c r="C17" s="146" t="s">
        <v>261</v>
      </c>
      <c r="D17" s="146"/>
      <c r="E17" s="358"/>
      <c r="F17" s="358"/>
    </row>
    <row r="18" spans="1:6" ht="12.75">
      <c r="A18" s="135"/>
      <c r="B18" s="136"/>
      <c r="C18" s="149" t="s">
        <v>262</v>
      </c>
      <c r="D18" s="149"/>
      <c r="E18" s="310">
        <v>-3500000</v>
      </c>
      <c r="F18" s="138">
        <v>2551504</v>
      </c>
    </row>
    <row r="19" spans="1:6" ht="12.75">
      <c r="A19" s="139"/>
      <c r="B19" s="140"/>
      <c r="C19" s="151" t="s">
        <v>263</v>
      </c>
      <c r="D19" s="151"/>
      <c r="E19" s="305"/>
      <c r="F19" s="152"/>
    </row>
    <row r="20" spans="1:6" ht="12.75">
      <c r="A20" s="139"/>
      <c r="B20" s="140"/>
      <c r="C20" s="144" t="s">
        <v>264</v>
      </c>
      <c r="D20" s="144"/>
      <c r="E20" s="304"/>
      <c r="F20" s="143"/>
    </row>
    <row r="21" spans="1:6" ht="12.75">
      <c r="A21" s="139"/>
      <c r="B21" s="140"/>
      <c r="C21" s="144" t="s">
        <v>265</v>
      </c>
      <c r="D21" s="144"/>
      <c r="E21" s="304">
        <v>-1815850.3540000003</v>
      </c>
      <c r="F21" s="143">
        <v>-2276188</v>
      </c>
    </row>
    <row r="22" spans="1:6" ht="12.75">
      <c r="A22" s="139"/>
      <c r="B22" s="140"/>
      <c r="C22" s="153" t="s">
        <v>266</v>
      </c>
      <c r="D22" s="151"/>
      <c r="E22" s="306"/>
      <c r="F22" s="154"/>
    </row>
    <row r="23" spans="1:6" ht="12.75">
      <c r="A23" s="139"/>
      <c r="B23" s="155" t="s">
        <v>267</v>
      </c>
      <c r="C23" s="141"/>
      <c r="D23" s="144"/>
      <c r="E23" s="304"/>
      <c r="F23" s="143"/>
    </row>
    <row r="24" spans="1:6" ht="12.75">
      <c r="A24" s="139"/>
      <c r="B24" s="140"/>
      <c r="C24" s="144" t="s">
        <v>268</v>
      </c>
      <c r="D24" s="144"/>
      <c r="E24" s="304"/>
      <c r="F24" s="143"/>
    </row>
    <row r="25" spans="1:6" ht="12.75">
      <c r="A25" s="139"/>
      <c r="B25" s="140"/>
      <c r="C25" s="144" t="s">
        <v>269</v>
      </c>
      <c r="D25" s="144"/>
      <c r="E25" s="304">
        <v>2930053.1</v>
      </c>
      <c r="F25" s="143">
        <v>655949</v>
      </c>
    </row>
    <row r="26" spans="1:6" ht="12.75">
      <c r="A26" s="139"/>
      <c r="B26" s="156"/>
      <c r="C26" s="144" t="s">
        <v>270</v>
      </c>
      <c r="D26" s="144"/>
      <c r="E26" s="304"/>
      <c r="F26" s="143"/>
    </row>
    <row r="27" spans="1:6" ht="12.75">
      <c r="A27" s="139"/>
      <c r="B27" s="157"/>
      <c r="C27" s="144" t="s">
        <v>271</v>
      </c>
      <c r="D27" s="144"/>
      <c r="E27" s="304"/>
      <c r="F27" s="143"/>
    </row>
    <row r="28" spans="1:6" ht="12.75">
      <c r="A28" s="139"/>
      <c r="B28" s="157"/>
      <c r="C28" s="144" t="s">
        <v>272</v>
      </c>
      <c r="D28" s="144"/>
      <c r="E28" s="304"/>
      <c r="F28" s="143"/>
    </row>
    <row r="29" spans="1:6" ht="12.75">
      <c r="A29" s="139"/>
      <c r="B29" s="157"/>
      <c r="C29" s="158" t="s">
        <v>273</v>
      </c>
      <c r="D29" s="144"/>
      <c r="E29" s="306">
        <v>-51331584</v>
      </c>
      <c r="F29" s="154">
        <v>-57891890</v>
      </c>
    </row>
    <row r="30" spans="1:6" ht="12.75">
      <c r="A30" s="139"/>
      <c r="B30" s="140" t="s">
        <v>274</v>
      </c>
      <c r="C30" s="159"/>
      <c r="D30" s="144"/>
      <c r="E30" s="304"/>
      <c r="F30" s="143"/>
    </row>
    <row r="31" spans="1:6" ht="12.75">
      <c r="A31" s="139"/>
      <c r="B31" s="157"/>
      <c r="C31" s="144" t="s">
        <v>275</v>
      </c>
      <c r="D31" s="144"/>
      <c r="E31" s="304"/>
      <c r="F31" s="143"/>
    </row>
    <row r="32" spans="1:6" ht="12.75">
      <c r="A32" s="139"/>
      <c r="B32" s="157"/>
      <c r="C32" s="144" t="s">
        <v>276</v>
      </c>
      <c r="D32" s="144"/>
      <c r="E32" s="304"/>
      <c r="F32" s="143"/>
    </row>
    <row r="33" spans="1:6" ht="12.75">
      <c r="A33" s="139"/>
      <c r="B33" s="157"/>
      <c r="C33" s="144" t="s">
        <v>277</v>
      </c>
      <c r="D33" s="144"/>
      <c r="E33" s="304"/>
      <c r="F33" s="143"/>
    </row>
    <row r="34" spans="1:6" ht="12.75">
      <c r="A34" s="139"/>
      <c r="B34" s="157"/>
      <c r="C34" s="144" t="s">
        <v>278</v>
      </c>
      <c r="D34" s="144"/>
      <c r="E34" s="304"/>
      <c r="F34" s="143"/>
    </row>
    <row r="35" spans="1:6" ht="12.75">
      <c r="A35" s="139"/>
      <c r="B35" s="157"/>
      <c r="C35" s="158" t="s">
        <v>279</v>
      </c>
      <c r="D35" s="144"/>
      <c r="E35" s="306"/>
      <c r="F35" s="154"/>
    </row>
    <row r="36" spans="1:6" ht="12.75">
      <c r="A36" s="160"/>
      <c r="B36" s="155" t="s">
        <v>280</v>
      </c>
      <c r="C36" s="160"/>
      <c r="D36" s="161"/>
      <c r="E36" s="307">
        <v>9354364.155999929</v>
      </c>
      <c r="F36" s="162">
        <f>SUM(F7:F35)</f>
        <v>-12654700</v>
      </c>
    </row>
    <row r="37" spans="1:6" ht="12.75">
      <c r="A37" s="160"/>
      <c r="B37" s="155" t="s">
        <v>281</v>
      </c>
      <c r="C37" s="160"/>
      <c r="D37" s="161"/>
      <c r="E37" s="307">
        <v>2760433</v>
      </c>
      <c r="F37" s="163">
        <v>15415133</v>
      </c>
    </row>
    <row r="38" spans="1:6" ht="12.75">
      <c r="A38" s="160"/>
      <c r="B38" s="155" t="s">
        <v>282</v>
      </c>
      <c r="C38" s="160"/>
      <c r="D38" s="161"/>
      <c r="E38" s="162">
        <v>12114797.155999929</v>
      </c>
      <c r="F38" s="162">
        <f>F37+F36</f>
        <v>2760433</v>
      </c>
    </row>
  </sheetData>
  <sheetProtection/>
  <mergeCells count="11">
    <mergeCell ref="A16:A17"/>
    <mergeCell ref="B16:B17"/>
    <mergeCell ref="E16:E17"/>
    <mergeCell ref="F16:F17"/>
    <mergeCell ref="A4:A5"/>
    <mergeCell ref="B4:D5"/>
    <mergeCell ref="A13:A14"/>
    <mergeCell ref="B13:B14"/>
    <mergeCell ref="E13:E14"/>
    <mergeCell ref="F13:F14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36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.140625" style="0" customWidth="1"/>
    <col min="2" max="2" width="24.28125" style="0" customWidth="1"/>
    <col min="3" max="3" width="11.140625" style="0" bestFit="1" customWidth="1"/>
    <col min="4" max="4" width="8.00390625" style="0" customWidth="1"/>
    <col min="6" max="6" width="8.8515625" style="0" customWidth="1"/>
    <col min="7" max="7" width="14.140625" style="0" customWidth="1"/>
    <col min="8" max="8" width="12.28125" style="0" customWidth="1"/>
    <col min="9" max="9" width="11.140625" style="0" bestFit="1" customWidth="1"/>
    <col min="10" max="10" width="8.57421875" style="0" customWidth="1"/>
    <col min="11" max="11" width="11.421875" style="0" customWidth="1"/>
    <col min="12" max="12" width="11.140625" style="0" bestFit="1" customWidth="1"/>
    <col min="13" max="13" width="6.8515625" style="0" customWidth="1"/>
    <col min="14" max="14" width="29.140625" style="0" customWidth="1"/>
    <col min="15" max="15" width="13.7109375" style="0" customWidth="1"/>
    <col min="16" max="16" width="13.00390625" style="0" customWidth="1"/>
    <col min="17" max="17" width="13.8515625" style="0" customWidth="1"/>
    <col min="18" max="18" width="15.00390625" style="0" customWidth="1"/>
    <col min="19" max="19" width="17.140625" style="0" customWidth="1"/>
  </cols>
  <sheetData>
    <row r="3" spans="1:9" ht="15.75">
      <c r="A3" s="376" t="s">
        <v>444</v>
      </c>
      <c r="B3" s="376"/>
      <c r="C3" s="376"/>
      <c r="D3" s="376"/>
      <c r="E3" s="376"/>
      <c r="F3" s="376"/>
      <c r="G3" s="376"/>
      <c r="H3" s="376"/>
      <c r="I3" s="376"/>
    </row>
    <row r="5" spans="1:3" ht="12.75">
      <c r="A5" s="377" t="s">
        <v>283</v>
      </c>
      <c r="B5" s="377"/>
      <c r="C5" s="377"/>
    </row>
    <row r="7" spans="1:12" ht="12.75">
      <c r="A7" s="165"/>
      <c r="B7" s="165"/>
      <c r="C7" s="378" t="s">
        <v>284</v>
      </c>
      <c r="D7" s="379"/>
      <c r="E7" s="379"/>
      <c r="F7" s="379"/>
      <c r="G7" s="379"/>
      <c r="H7" s="379"/>
      <c r="I7" s="380"/>
      <c r="J7" s="165" t="s">
        <v>285</v>
      </c>
      <c r="K7" s="165"/>
      <c r="L7" s="47"/>
    </row>
    <row r="8" spans="1:12" ht="12.75">
      <c r="A8" s="166" t="s">
        <v>0</v>
      </c>
      <c r="B8" s="167" t="s">
        <v>286</v>
      </c>
      <c r="C8" s="2" t="s">
        <v>287</v>
      </c>
      <c r="D8" s="2" t="s">
        <v>288</v>
      </c>
      <c r="E8" s="2" t="s">
        <v>289</v>
      </c>
      <c r="F8" s="2" t="s">
        <v>290</v>
      </c>
      <c r="G8" s="2" t="s">
        <v>291</v>
      </c>
      <c r="H8" s="2" t="s">
        <v>292</v>
      </c>
      <c r="I8" s="168" t="s">
        <v>293</v>
      </c>
      <c r="J8" s="166" t="s">
        <v>294</v>
      </c>
      <c r="K8" s="169" t="s">
        <v>293</v>
      </c>
      <c r="L8" s="65"/>
    </row>
    <row r="9" spans="1:12" ht="12.75">
      <c r="A9" s="170"/>
      <c r="B9" s="170"/>
      <c r="C9" s="2" t="s">
        <v>295</v>
      </c>
      <c r="D9" s="2" t="s">
        <v>296</v>
      </c>
      <c r="E9" s="2" t="s">
        <v>297</v>
      </c>
      <c r="F9" s="2" t="s">
        <v>298</v>
      </c>
      <c r="G9" s="2" t="s">
        <v>299</v>
      </c>
      <c r="H9" s="2" t="s">
        <v>300</v>
      </c>
      <c r="I9" s="171"/>
      <c r="J9" s="170" t="s">
        <v>301</v>
      </c>
      <c r="K9" s="171"/>
      <c r="L9" s="65"/>
    </row>
    <row r="10" spans="1:12" ht="12.75">
      <c r="A10" s="172" t="s">
        <v>7</v>
      </c>
      <c r="B10" s="2" t="s">
        <v>437</v>
      </c>
      <c r="C10" s="4">
        <v>526883471</v>
      </c>
      <c r="D10" s="4"/>
      <c r="E10" s="4"/>
      <c r="F10" s="4">
        <v>1932384</v>
      </c>
      <c r="G10" s="4"/>
      <c r="H10" s="4">
        <v>23734757</v>
      </c>
      <c r="I10" s="4">
        <f>C10+F10+H10</f>
        <v>552550612</v>
      </c>
      <c r="J10" s="4"/>
      <c r="K10" s="4">
        <f>I10</f>
        <v>552550612</v>
      </c>
      <c r="L10" s="47"/>
    </row>
    <row r="11" spans="1:12" ht="12.75">
      <c r="A11" s="1" t="s">
        <v>302</v>
      </c>
      <c r="B11" s="2" t="s">
        <v>303</v>
      </c>
      <c r="C11" s="4"/>
      <c r="D11" s="4"/>
      <c r="E11" s="4"/>
      <c r="F11" s="4"/>
      <c r="G11" s="4"/>
      <c r="H11" s="4"/>
      <c r="I11" s="4"/>
      <c r="J11" s="4"/>
      <c r="K11" s="4"/>
      <c r="L11" s="47"/>
    </row>
    <row r="12" spans="1:12" ht="12.75">
      <c r="A12" s="1" t="s">
        <v>130</v>
      </c>
      <c r="B12" s="2" t="s">
        <v>304</v>
      </c>
      <c r="C12" s="4"/>
      <c r="D12" s="4"/>
      <c r="E12" s="4"/>
      <c r="F12" s="4"/>
      <c r="G12" s="4"/>
      <c r="H12" s="4"/>
      <c r="I12" s="4"/>
      <c r="J12" s="4"/>
      <c r="K12" s="4"/>
      <c r="L12" s="47"/>
    </row>
    <row r="13" spans="1:12" ht="12" customHeight="1">
      <c r="A13" s="378">
        <v>1</v>
      </c>
      <c r="B13" s="165" t="s">
        <v>305</v>
      </c>
      <c r="C13" s="371"/>
      <c r="D13" s="371"/>
      <c r="E13" s="371"/>
      <c r="F13" s="371"/>
      <c r="G13" s="371"/>
      <c r="H13" s="371"/>
      <c r="I13" s="371"/>
      <c r="J13" s="371"/>
      <c r="K13" s="371"/>
      <c r="L13" s="48"/>
    </row>
    <row r="14" spans="1:12" ht="12" customHeight="1">
      <c r="A14" s="378"/>
      <c r="B14" s="170" t="s">
        <v>306</v>
      </c>
      <c r="C14" s="371"/>
      <c r="D14" s="371"/>
      <c r="E14" s="371"/>
      <c r="F14" s="371"/>
      <c r="G14" s="371"/>
      <c r="H14" s="371"/>
      <c r="I14" s="371"/>
      <c r="J14" s="371"/>
      <c r="K14" s="371"/>
      <c r="L14" s="48"/>
    </row>
    <row r="15" spans="1:12" ht="15.75" customHeight="1">
      <c r="A15" s="73"/>
      <c r="B15" s="173" t="s">
        <v>307</v>
      </c>
      <c r="C15" s="174"/>
      <c r="D15" s="49"/>
      <c r="E15" s="174"/>
      <c r="F15" s="49"/>
      <c r="G15" s="174"/>
      <c r="H15" s="49"/>
      <c r="I15" s="174"/>
      <c r="J15" s="49"/>
      <c r="K15" s="174"/>
      <c r="L15" s="47"/>
    </row>
    <row r="16" spans="1:12" ht="12" customHeight="1">
      <c r="A16" s="167">
        <v>2</v>
      </c>
      <c r="B16" s="175" t="s">
        <v>308</v>
      </c>
      <c r="C16" s="176"/>
      <c r="D16" s="49"/>
      <c r="E16" s="176"/>
      <c r="F16" s="49"/>
      <c r="G16" s="176"/>
      <c r="H16" s="49"/>
      <c r="I16" s="176"/>
      <c r="J16" s="49"/>
      <c r="K16" s="176"/>
      <c r="L16" s="47"/>
    </row>
    <row r="17" spans="1:12" ht="11.25" customHeight="1">
      <c r="A17" s="75"/>
      <c r="B17" s="177" t="s">
        <v>309</v>
      </c>
      <c r="C17" s="176"/>
      <c r="D17" s="49"/>
      <c r="E17" s="176"/>
      <c r="F17" s="49"/>
      <c r="G17" s="176"/>
      <c r="H17" s="49"/>
      <c r="I17" s="176"/>
      <c r="J17" s="49"/>
      <c r="K17" s="176"/>
      <c r="L17" s="47"/>
    </row>
    <row r="18" spans="1:12" ht="12.75">
      <c r="A18" s="1">
        <v>3</v>
      </c>
      <c r="B18" s="178" t="s">
        <v>310</v>
      </c>
      <c r="C18" s="4"/>
      <c r="D18" s="4"/>
      <c r="E18" s="4"/>
      <c r="F18" s="4"/>
      <c r="G18" s="4"/>
      <c r="H18" s="4">
        <v>17543444</v>
      </c>
      <c r="I18" s="4">
        <f>H18</f>
        <v>17543444</v>
      </c>
      <c r="J18" s="4"/>
      <c r="K18" s="4">
        <f>I18</f>
        <v>17543444</v>
      </c>
      <c r="L18" s="47"/>
    </row>
    <row r="19" spans="1:12" ht="12.75">
      <c r="A19" s="1">
        <v>4</v>
      </c>
      <c r="B19" s="178" t="s">
        <v>311</v>
      </c>
      <c r="C19" s="4"/>
      <c r="D19" s="4"/>
      <c r="E19" s="4"/>
      <c r="F19" s="4"/>
      <c r="G19" s="4"/>
      <c r="H19" s="4"/>
      <c r="I19" s="4"/>
      <c r="J19" s="4"/>
      <c r="K19" s="4"/>
      <c r="L19" s="47"/>
    </row>
    <row r="20" spans="1:12" ht="12.75">
      <c r="A20" s="373">
        <v>5</v>
      </c>
      <c r="B20" s="179" t="s">
        <v>312</v>
      </c>
      <c r="C20" s="371"/>
      <c r="D20" s="371"/>
      <c r="E20" s="371"/>
      <c r="F20" s="371"/>
      <c r="G20" s="371"/>
      <c r="H20" s="374"/>
      <c r="I20" s="371"/>
      <c r="J20" s="371"/>
      <c r="K20" s="371"/>
      <c r="L20" s="48"/>
    </row>
    <row r="21" spans="1:12" ht="12.75">
      <c r="A21" s="373"/>
      <c r="B21" s="180" t="s">
        <v>313</v>
      </c>
      <c r="C21" s="371"/>
      <c r="D21" s="371"/>
      <c r="E21" s="371"/>
      <c r="F21" s="371"/>
      <c r="G21" s="371"/>
      <c r="H21" s="375"/>
      <c r="I21" s="371"/>
      <c r="J21" s="371"/>
      <c r="K21" s="371"/>
      <c r="L21" s="48"/>
    </row>
    <row r="22" spans="1:12" ht="12.75">
      <c r="A22" s="181">
        <v>6</v>
      </c>
      <c r="B22" s="178" t="s">
        <v>314</v>
      </c>
      <c r="C22" s="4"/>
      <c r="D22" s="4"/>
      <c r="E22" s="4"/>
      <c r="F22" s="4"/>
      <c r="G22" s="4"/>
      <c r="H22" s="4"/>
      <c r="I22" s="4"/>
      <c r="J22" s="4"/>
      <c r="K22" s="4"/>
      <c r="L22" s="47"/>
    </row>
    <row r="23" spans="1:12" ht="12.75">
      <c r="A23" s="172" t="s">
        <v>42</v>
      </c>
      <c r="B23" s="2" t="s">
        <v>439</v>
      </c>
      <c r="C23" s="4">
        <f>SUM(C10:C22)</f>
        <v>526883471</v>
      </c>
      <c r="D23" s="4"/>
      <c r="E23" s="4"/>
      <c r="F23" s="4">
        <f>F10+F20</f>
        <v>1932384</v>
      </c>
      <c r="G23" s="4"/>
      <c r="H23" s="4">
        <f>SUM(H10:H22)</f>
        <v>41278201</v>
      </c>
      <c r="I23" s="4">
        <f>SUM(I10:I22)</f>
        <v>570094056</v>
      </c>
      <c r="J23" s="4"/>
      <c r="K23" s="4">
        <f>SUM(K10:K22)</f>
        <v>570094056</v>
      </c>
      <c r="L23" s="49"/>
    </row>
    <row r="24" spans="1:12" ht="12.75">
      <c r="A24" s="372">
        <v>1</v>
      </c>
      <c r="B24" s="173" t="s">
        <v>305</v>
      </c>
      <c r="C24" s="371"/>
      <c r="D24" s="371"/>
      <c r="E24" s="371"/>
      <c r="F24" s="371"/>
      <c r="G24" s="371"/>
      <c r="H24" s="371"/>
      <c r="I24" s="371"/>
      <c r="J24" s="371"/>
      <c r="K24" s="371"/>
      <c r="L24" s="48"/>
    </row>
    <row r="25" spans="1:12" ht="12.75">
      <c r="A25" s="372"/>
      <c r="B25" s="177" t="s">
        <v>306</v>
      </c>
      <c r="C25" s="371"/>
      <c r="D25" s="371"/>
      <c r="E25" s="371"/>
      <c r="F25" s="371"/>
      <c r="G25" s="371"/>
      <c r="H25" s="371"/>
      <c r="I25" s="371"/>
      <c r="J25" s="371"/>
      <c r="K25" s="371"/>
      <c r="L25" s="48"/>
    </row>
    <row r="26" spans="1:12" ht="12.75">
      <c r="A26" s="73"/>
      <c r="B26" s="173" t="s">
        <v>307</v>
      </c>
      <c r="C26" s="49"/>
      <c r="D26" s="174"/>
      <c r="E26" s="49"/>
      <c r="F26" s="174"/>
      <c r="G26" s="49"/>
      <c r="H26" s="174"/>
      <c r="I26" s="49"/>
      <c r="J26" s="174"/>
      <c r="K26" s="174"/>
      <c r="L26" s="47"/>
    </row>
    <row r="27" spans="1:12" ht="12.75">
      <c r="A27" s="167">
        <v>2</v>
      </c>
      <c r="B27" s="175" t="s">
        <v>308</v>
      </c>
      <c r="C27" s="49"/>
      <c r="D27" s="176"/>
      <c r="E27" s="49"/>
      <c r="F27" s="176"/>
      <c r="G27" s="49"/>
      <c r="H27" s="176"/>
      <c r="I27" s="49"/>
      <c r="J27" s="176"/>
      <c r="K27" s="176"/>
      <c r="L27" s="47"/>
    </row>
    <row r="28" spans="1:12" ht="12.75">
      <c r="A28" s="75"/>
      <c r="B28" s="177" t="s">
        <v>309</v>
      </c>
      <c r="C28" s="49"/>
      <c r="D28" s="176"/>
      <c r="E28" s="49"/>
      <c r="F28" s="176"/>
      <c r="G28" s="49"/>
      <c r="H28" s="176"/>
      <c r="I28" s="49"/>
      <c r="J28" s="176"/>
      <c r="K28" s="176"/>
      <c r="L28" s="47"/>
    </row>
    <row r="29" spans="1:12" ht="12.75">
      <c r="A29" s="1">
        <v>3</v>
      </c>
      <c r="B29" s="182" t="s">
        <v>310</v>
      </c>
      <c r="C29" s="4"/>
      <c r="D29" s="4"/>
      <c r="E29" s="4"/>
      <c r="F29" s="4"/>
      <c r="G29" s="4"/>
      <c r="H29" s="4">
        <v>13818096</v>
      </c>
      <c r="I29" s="4">
        <v>13818096</v>
      </c>
      <c r="J29" s="4"/>
      <c r="K29" s="4">
        <v>13818096</v>
      </c>
      <c r="L29" s="47"/>
    </row>
    <row r="30" spans="1:12" ht="12.75">
      <c r="A30" s="1">
        <v>4</v>
      </c>
      <c r="B30" s="182" t="s">
        <v>311</v>
      </c>
      <c r="C30" s="4"/>
      <c r="D30" s="4"/>
      <c r="E30" s="4"/>
      <c r="F30" s="4"/>
      <c r="G30" s="4"/>
      <c r="H30" s="4"/>
      <c r="I30" s="4"/>
      <c r="J30" s="4"/>
      <c r="K30" s="4"/>
      <c r="L30" s="47"/>
    </row>
    <row r="31" spans="1:12" ht="12.75">
      <c r="A31" s="1">
        <v>5</v>
      </c>
      <c r="B31" s="182" t="s">
        <v>314</v>
      </c>
      <c r="C31" s="4"/>
      <c r="D31" s="4"/>
      <c r="E31" s="4"/>
      <c r="F31" s="4"/>
      <c r="G31" s="4"/>
      <c r="H31" s="4"/>
      <c r="I31" s="4"/>
      <c r="J31" s="4"/>
      <c r="K31" s="4"/>
      <c r="L31" s="47"/>
    </row>
    <row r="32" spans="1:12" ht="12.75">
      <c r="A32" s="1">
        <v>6</v>
      </c>
      <c r="B32" s="182" t="s">
        <v>315</v>
      </c>
      <c r="C32" s="4"/>
      <c r="D32" s="4"/>
      <c r="E32" s="4"/>
      <c r="F32" s="4"/>
      <c r="G32" s="4"/>
      <c r="H32" s="4"/>
      <c r="I32" s="4"/>
      <c r="J32" s="4"/>
      <c r="K32" s="4"/>
      <c r="L32" s="47"/>
    </row>
    <row r="33" spans="1:12" ht="12.75">
      <c r="A33" s="172" t="s">
        <v>55</v>
      </c>
      <c r="B33" s="2" t="s">
        <v>445</v>
      </c>
      <c r="C33" s="4">
        <f>C23</f>
        <v>526883471</v>
      </c>
      <c r="D33" s="4"/>
      <c r="E33" s="4"/>
      <c r="F33" s="4">
        <f>F23</f>
        <v>1932384</v>
      </c>
      <c r="G33" s="4"/>
      <c r="H33" s="4"/>
      <c r="I33" s="4">
        <f>I23+I29</f>
        <v>583912152</v>
      </c>
      <c r="J33" s="4"/>
      <c r="K33" s="4">
        <f>K23+K29</f>
        <v>583912152</v>
      </c>
      <c r="L33" s="47"/>
    </row>
    <row r="35" spans="8:11" ht="12.75">
      <c r="H35" s="215" t="s">
        <v>344</v>
      </c>
      <c r="K35" s="46"/>
    </row>
    <row r="36" ht="12.75">
      <c r="H36" s="192" t="s">
        <v>428</v>
      </c>
    </row>
  </sheetData>
  <sheetProtection/>
  <mergeCells count="33">
    <mergeCell ref="A3:I3"/>
    <mergeCell ref="A5:C5"/>
    <mergeCell ref="C7:I7"/>
    <mergeCell ref="A13:A14"/>
    <mergeCell ref="C13:C14"/>
    <mergeCell ref="D13:D14"/>
    <mergeCell ref="E13:E14"/>
    <mergeCell ref="F13:F14"/>
    <mergeCell ref="G13:G14"/>
    <mergeCell ref="H13:H14"/>
    <mergeCell ref="K13:K14"/>
    <mergeCell ref="A20:A21"/>
    <mergeCell ref="C20:C21"/>
    <mergeCell ref="D20:D21"/>
    <mergeCell ref="E20:E21"/>
    <mergeCell ref="F20:F21"/>
    <mergeCell ref="G20:G21"/>
    <mergeCell ref="H20:H21"/>
    <mergeCell ref="I13:I14"/>
    <mergeCell ref="A24:A25"/>
    <mergeCell ref="C24:C25"/>
    <mergeCell ref="D24:D25"/>
    <mergeCell ref="E24:E25"/>
    <mergeCell ref="J24:J25"/>
    <mergeCell ref="J13:J14"/>
    <mergeCell ref="K24:K25"/>
    <mergeCell ref="I20:I21"/>
    <mergeCell ref="J20:J21"/>
    <mergeCell ref="K20:K21"/>
    <mergeCell ref="F24:F25"/>
    <mergeCell ref="G24:G25"/>
    <mergeCell ref="H24:H25"/>
    <mergeCell ref="I24:I25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00"/>
  <sheetViews>
    <sheetView zoomScalePageLayoutView="0" workbookViewId="0" topLeftCell="A27">
      <selection activeCell="J79" sqref="J79"/>
    </sheetView>
  </sheetViews>
  <sheetFormatPr defaultColWidth="9.140625" defaultRowHeight="12.75"/>
  <cols>
    <col min="1" max="1" width="6.28125" style="0" customWidth="1"/>
    <col min="3" max="3" width="11.28125" style="0" customWidth="1"/>
    <col min="4" max="4" width="14.7109375" style="0" customWidth="1"/>
    <col min="5" max="5" width="8.00390625" style="0" customWidth="1"/>
    <col min="6" max="6" width="12.421875" style="0" hidden="1" customWidth="1"/>
    <col min="7" max="7" width="10.8515625" style="0" customWidth="1"/>
    <col min="8" max="8" width="10.00390625" style="0" customWidth="1"/>
    <col min="9" max="9" width="17.28125" style="43" customWidth="1"/>
    <col min="10" max="10" width="17.421875" style="0" customWidth="1"/>
    <col min="11" max="11" width="4.7109375" style="0" customWidth="1"/>
    <col min="16" max="16" width="53.421875" style="0" customWidth="1"/>
  </cols>
  <sheetData>
    <row r="1" spans="1:10" ht="12.75">
      <c r="A1" s="102"/>
      <c r="B1" s="183" t="s">
        <v>423</v>
      </c>
      <c r="C1" s="184"/>
      <c r="D1" s="184"/>
      <c r="E1" s="102"/>
      <c r="F1" s="102"/>
      <c r="G1" s="102"/>
      <c r="H1" s="102"/>
      <c r="I1" s="217"/>
      <c r="J1" s="102"/>
    </row>
    <row r="2" spans="1:10" ht="12.75">
      <c r="A2" s="102"/>
      <c r="B2" s="183" t="s">
        <v>424</v>
      </c>
      <c r="C2" s="184"/>
      <c r="D2" s="184"/>
      <c r="E2" s="102"/>
      <c r="F2" s="102"/>
      <c r="G2" s="102"/>
      <c r="H2" s="102"/>
      <c r="I2" s="217"/>
      <c r="J2" s="102"/>
    </row>
    <row r="3" spans="1:10" ht="12.75">
      <c r="A3" s="102"/>
      <c r="B3" s="55"/>
      <c r="C3" s="102"/>
      <c r="D3" s="102"/>
      <c r="E3" s="102"/>
      <c r="F3" s="102"/>
      <c r="G3" s="102"/>
      <c r="H3" s="102"/>
      <c r="I3" s="56" t="s">
        <v>316</v>
      </c>
      <c r="J3" s="102"/>
    </row>
    <row r="4" spans="1:10" ht="12.75">
      <c r="A4" s="102"/>
      <c r="B4" s="55"/>
      <c r="C4" s="102"/>
      <c r="D4" s="102"/>
      <c r="E4" s="102"/>
      <c r="F4" s="102"/>
      <c r="G4" s="102"/>
      <c r="H4" s="102"/>
      <c r="I4" s="217"/>
      <c r="J4" s="102"/>
    </row>
    <row r="5" spans="1:16" ht="12.75">
      <c r="A5" s="101"/>
      <c r="B5" s="101"/>
      <c r="C5" s="101"/>
      <c r="D5" s="101"/>
      <c r="E5" s="101"/>
      <c r="F5" s="101"/>
      <c r="G5" s="101"/>
      <c r="H5" s="101"/>
      <c r="I5" s="238"/>
      <c r="J5" s="185" t="s">
        <v>317</v>
      </c>
      <c r="K5" s="47"/>
      <c r="L5" s="47"/>
      <c r="M5" s="47"/>
      <c r="N5" s="47"/>
      <c r="O5" s="47"/>
      <c r="P5" s="47"/>
    </row>
    <row r="6" spans="1:16" ht="15.75" customHeight="1">
      <c r="A6" s="385" t="s">
        <v>318</v>
      </c>
      <c r="B6" s="386"/>
      <c r="C6" s="386"/>
      <c r="D6" s="386"/>
      <c r="E6" s="386"/>
      <c r="F6" s="386"/>
      <c r="G6" s="386"/>
      <c r="H6" s="386"/>
      <c r="I6" s="386"/>
      <c r="J6" s="387"/>
      <c r="K6" s="186"/>
      <c r="L6" s="186"/>
      <c r="M6" s="186"/>
      <c r="N6" s="186"/>
      <c r="O6" s="186"/>
      <c r="P6" s="186"/>
    </row>
    <row r="7" spans="1:10" ht="26.25" customHeight="1" thickBot="1">
      <c r="A7" s="187"/>
      <c r="B7" s="388" t="s">
        <v>319</v>
      </c>
      <c r="C7" s="388"/>
      <c r="D7" s="388"/>
      <c r="E7" s="388"/>
      <c r="F7" s="389"/>
      <c r="G7" s="188" t="s">
        <v>320</v>
      </c>
      <c r="H7" s="188" t="s">
        <v>321</v>
      </c>
      <c r="I7" s="239" t="s">
        <v>447</v>
      </c>
      <c r="J7" s="189" t="s">
        <v>441</v>
      </c>
    </row>
    <row r="8" spans="1:10" ht="16.5" customHeight="1">
      <c r="A8" s="243">
        <v>1</v>
      </c>
      <c r="B8" s="390" t="s">
        <v>322</v>
      </c>
      <c r="C8" s="391"/>
      <c r="D8" s="391"/>
      <c r="E8" s="391"/>
      <c r="F8" s="391"/>
      <c r="G8" s="244">
        <v>70</v>
      </c>
      <c r="H8" s="244">
        <v>11100</v>
      </c>
      <c r="I8" s="245">
        <f>I9+I10+I11</f>
        <v>172942.27</v>
      </c>
      <c r="J8" s="245">
        <v>100614</v>
      </c>
    </row>
    <row r="9" spans="1:10" ht="16.5" customHeight="1">
      <c r="A9" s="246" t="s">
        <v>323</v>
      </c>
      <c r="B9" s="381" t="s">
        <v>324</v>
      </c>
      <c r="C9" s="381"/>
      <c r="D9" s="381"/>
      <c r="E9" s="381"/>
      <c r="F9" s="382"/>
      <c r="G9" s="247" t="s">
        <v>325</v>
      </c>
      <c r="H9" s="247">
        <v>11101</v>
      </c>
      <c r="J9" s="248"/>
    </row>
    <row r="10" spans="1:10" ht="16.5" customHeight="1">
      <c r="A10" s="249" t="s">
        <v>326</v>
      </c>
      <c r="B10" s="381" t="s">
        <v>327</v>
      </c>
      <c r="C10" s="381"/>
      <c r="D10" s="381"/>
      <c r="E10" s="381"/>
      <c r="F10" s="382"/>
      <c r="G10" s="247">
        <v>704</v>
      </c>
      <c r="H10" s="247">
        <v>11102</v>
      </c>
      <c r="I10" s="248">
        <f>151177.87+264.4</f>
        <v>151442.27</v>
      </c>
      <c r="J10" s="248">
        <v>40772</v>
      </c>
    </row>
    <row r="11" spans="1:10" ht="16.5" customHeight="1">
      <c r="A11" s="249" t="s">
        <v>328</v>
      </c>
      <c r="B11" s="381" t="s">
        <v>426</v>
      </c>
      <c r="C11" s="381"/>
      <c r="D11" s="381"/>
      <c r="E11" s="381"/>
      <c r="F11" s="382"/>
      <c r="G11" s="250">
        <v>705</v>
      </c>
      <c r="H11" s="247">
        <v>11103</v>
      </c>
      <c r="I11" s="248">
        <f>21500</f>
        <v>21500</v>
      </c>
      <c r="J11" s="248">
        <v>59842</v>
      </c>
    </row>
    <row r="12" spans="1:10" ht="16.5" customHeight="1">
      <c r="A12" s="251">
        <v>2</v>
      </c>
      <c r="B12" s="383" t="s">
        <v>329</v>
      </c>
      <c r="C12" s="383"/>
      <c r="D12" s="383"/>
      <c r="E12" s="383"/>
      <c r="F12" s="384"/>
      <c r="G12" s="252">
        <v>708</v>
      </c>
      <c r="H12" s="253">
        <v>11104</v>
      </c>
      <c r="I12" s="248">
        <f>I13</f>
        <v>1472</v>
      </c>
      <c r="J12" s="248">
        <v>2941</v>
      </c>
    </row>
    <row r="13" spans="1:10" ht="16.5" customHeight="1">
      <c r="A13" s="254" t="s">
        <v>323</v>
      </c>
      <c r="B13" s="381" t="s">
        <v>330</v>
      </c>
      <c r="C13" s="381"/>
      <c r="D13" s="381"/>
      <c r="E13" s="381"/>
      <c r="F13" s="382"/>
      <c r="G13" s="247">
        <v>7081</v>
      </c>
      <c r="H13" s="255">
        <v>111041</v>
      </c>
      <c r="I13" s="248">
        <v>1472</v>
      </c>
      <c r="J13" s="248">
        <v>2941</v>
      </c>
    </row>
    <row r="14" spans="1:10" ht="16.5" customHeight="1">
      <c r="A14" s="254" t="s">
        <v>331</v>
      </c>
      <c r="B14" s="381" t="s">
        <v>332</v>
      </c>
      <c r="C14" s="381"/>
      <c r="D14" s="381"/>
      <c r="E14" s="381"/>
      <c r="F14" s="382"/>
      <c r="G14" s="247">
        <v>7082</v>
      </c>
      <c r="H14" s="255">
        <v>111042</v>
      </c>
      <c r="I14" s="248"/>
      <c r="J14" s="256"/>
    </row>
    <row r="15" spans="1:10" ht="16.5" customHeight="1">
      <c r="A15" s="254" t="s">
        <v>333</v>
      </c>
      <c r="B15" s="381" t="s">
        <v>334</v>
      </c>
      <c r="C15" s="381"/>
      <c r="D15" s="381"/>
      <c r="E15" s="381"/>
      <c r="F15" s="382"/>
      <c r="G15" s="247">
        <v>7083</v>
      </c>
      <c r="H15" s="255">
        <v>111043</v>
      </c>
      <c r="I15" s="248"/>
      <c r="J15" s="256"/>
    </row>
    <row r="16" spans="1:10" ht="29.25" customHeight="1">
      <c r="A16" s="257">
        <v>3</v>
      </c>
      <c r="B16" s="383" t="s">
        <v>335</v>
      </c>
      <c r="C16" s="383"/>
      <c r="D16" s="383"/>
      <c r="E16" s="383"/>
      <c r="F16" s="384"/>
      <c r="G16" s="252">
        <v>71</v>
      </c>
      <c r="H16" s="253">
        <v>11201</v>
      </c>
      <c r="I16" s="248"/>
      <c r="J16" s="256"/>
    </row>
    <row r="17" spans="1:10" ht="16.5" customHeight="1">
      <c r="A17" s="258"/>
      <c r="B17" s="392" t="s">
        <v>336</v>
      </c>
      <c r="C17" s="392"/>
      <c r="D17" s="392"/>
      <c r="E17" s="392"/>
      <c r="F17" s="393"/>
      <c r="G17" s="259"/>
      <c r="H17" s="247">
        <v>112011</v>
      </c>
      <c r="I17" s="248"/>
      <c r="J17" s="256"/>
    </row>
    <row r="18" spans="1:10" ht="15.75" customHeight="1">
      <c r="A18" s="258"/>
      <c r="B18" s="392" t="s">
        <v>337</v>
      </c>
      <c r="C18" s="392"/>
      <c r="D18" s="392"/>
      <c r="E18" s="392"/>
      <c r="F18" s="393"/>
      <c r="G18" s="259"/>
      <c r="H18" s="247">
        <v>112012</v>
      </c>
      <c r="I18" s="248"/>
      <c r="J18" s="256"/>
    </row>
    <row r="19" spans="1:10" ht="27.75" customHeight="1">
      <c r="A19" s="260">
        <v>4</v>
      </c>
      <c r="B19" s="383" t="s">
        <v>338</v>
      </c>
      <c r="C19" s="383"/>
      <c r="D19" s="383"/>
      <c r="E19" s="383"/>
      <c r="F19" s="384"/>
      <c r="G19" s="261">
        <v>72</v>
      </c>
      <c r="H19" s="262">
        <v>11300</v>
      </c>
      <c r="I19" s="248"/>
      <c r="J19" s="256"/>
    </row>
    <row r="20" spans="1:10" ht="16.5" customHeight="1">
      <c r="A20" s="249"/>
      <c r="B20" s="394" t="s">
        <v>339</v>
      </c>
      <c r="C20" s="395"/>
      <c r="D20" s="395"/>
      <c r="E20" s="395"/>
      <c r="F20" s="395"/>
      <c r="G20" s="263"/>
      <c r="H20" s="264">
        <v>11301</v>
      </c>
      <c r="I20" s="248"/>
      <c r="J20" s="256"/>
    </row>
    <row r="21" spans="1:10" ht="16.5" customHeight="1">
      <c r="A21" s="265">
        <v>5</v>
      </c>
      <c r="B21" s="384" t="s">
        <v>340</v>
      </c>
      <c r="C21" s="396"/>
      <c r="D21" s="396"/>
      <c r="E21" s="396"/>
      <c r="F21" s="396"/>
      <c r="G21" s="266">
        <v>73</v>
      </c>
      <c r="H21" s="266">
        <v>11400</v>
      </c>
      <c r="I21" s="248"/>
      <c r="J21" s="256"/>
    </row>
    <row r="22" spans="1:10" ht="16.5" customHeight="1">
      <c r="A22" s="267">
        <v>6</v>
      </c>
      <c r="B22" s="384" t="s">
        <v>427</v>
      </c>
      <c r="C22" s="396"/>
      <c r="D22" s="396"/>
      <c r="E22" s="396"/>
      <c r="F22" s="396"/>
      <c r="G22" s="266">
        <v>75</v>
      </c>
      <c r="H22" s="268">
        <v>11500</v>
      </c>
      <c r="I22" s="248">
        <v>27</v>
      </c>
      <c r="J22" s="248">
        <v>30</v>
      </c>
    </row>
    <row r="23" spans="1:10" ht="16.5" customHeight="1">
      <c r="A23" s="265">
        <v>7</v>
      </c>
      <c r="B23" s="383" t="s">
        <v>341</v>
      </c>
      <c r="C23" s="383"/>
      <c r="D23" s="383"/>
      <c r="E23" s="383"/>
      <c r="F23" s="384"/>
      <c r="G23" s="252">
        <v>77</v>
      </c>
      <c r="H23" s="252">
        <v>11600</v>
      </c>
      <c r="I23" s="248"/>
      <c r="J23" s="256"/>
    </row>
    <row r="24" spans="1:10" ht="16.5" customHeight="1">
      <c r="A24" s="251" t="s">
        <v>342</v>
      </c>
      <c r="B24" s="396" t="s">
        <v>343</v>
      </c>
      <c r="C24" s="396"/>
      <c r="D24" s="396"/>
      <c r="E24" s="396"/>
      <c r="F24" s="396"/>
      <c r="G24" s="266"/>
      <c r="H24" s="266">
        <v>11800</v>
      </c>
      <c r="I24" s="248">
        <f>I12+I8+I22</f>
        <v>174441.27</v>
      </c>
      <c r="J24" s="256">
        <v>103585</v>
      </c>
    </row>
    <row r="25" spans="1:10" ht="16.5" customHeight="1">
      <c r="A25" s="190"/>
      <c r="B25" s="191"/>
      <c r="C25" s="191"/>
      <c r="D25" s="191"/>
      <c r="E25" s="191"/>
      <c r="F25" s="191"/>
      <c r="G25" s="191"/>
      <c r="H25" s="191"/>
      <c r="I25" s="240"/>
      <c r="J25" s="192"/>
    </row>
    <row r="26" spans="1:10" ht="16.5" customHeight="1">
      <c r="A26" s="190"/>
      <c r="B26" s="191"/>
      <c r="C26" s="191"/>
      <c r="D26" s="191"/>
      <c r="E26" s="191"/>
      <c r="F26" s="191"/>
      <c r="G26" s="191"/>
      <c r="H26" s="191"/>
      <c r="I26" s="240" t="s">
        <v>344</v>
      </c>
      <c r="J26" s="192"/>
    </row>
    <row r="27" spans="1:10" ht="16.5" customHeight="1">
      <c r="A27" s="190"/>
      <c r="B27" s="191"/>
      <c r="C27" s="191"/>
      <c r="D27" s="191"/>
      <c r="E27" s="191"/>
      <c r="F27" s="191"/>
      <c r="G27" s="191"/>
      <c r="H27" s="191"/>
      <c r="I27" s="240" t="s">
        <v>428</v>
      </c>
      <c r="J27" s="192"/>
    </row>
    <row r="28" spans="1:10" ht="16.5" customHeight="1">
      <c r="A28" s="190"/>
      <c r="B28" s="191"/>
      <c r="C28" s="191"/>
      <c r="D28" s="191"/>
      <c r="E28" s="191"/>
      <c r="F28" s="191"/>
      <c r="G28" s="191"/>
      <c r="H28" s="191"/>
      <c r="I28" s="240"/>
      <c r="J28" s="192"/>
    </row>
    <row r="29" spans="1:10" ht="12.75">
      <c r="A29" s="217"/>
      <c r="B29" s="269" t="s">
        <v>423</v>
      </c>
      <c r="C29" s="270"/>
      <c r="D29" s="270"/>
      <c r="E29" s="217"/>
      <c r="F29" s="217"/>
      <c r="G29" s="217"/>
      <c r="H29" s="217"/>
      <c r="I29" s="217"/>
      <c r="J29" s="217"/>
    </row>
    <row r="30" spans="1:10" ht="12.75">
      <c r="A30" s="217"/>
      <c r="B30" s="269" t="s">
        <v>424</v>
      </c>
      <c r="C30" s="270"/>
      <c r="D30" s="270"/>
      <c r="E30" s="217"/>
      <c r="F30" s="217"/>
      <c r="G30" s="217"/>
      <c r="H30" s="217"/>
      <c r="I30" s="217"/>
      <c r="J30" s="217"/>
    </row>
    <row r="31" spans="1:10" ht="12.75">
      <c r="A31" s="217"/>
      <c r="B31" s="56"/>
      <c r="C31" s="217"/>
      <c r="D31" s="217"/>
      <c r="E31" s="217"/>
      <c r="F31" s="217"/>
      <c r="G31" s="217"/>
      <c r="H31" s="217"/>
      <c r="I31" s="56" t="s">
        <v>345</v>
      </c>
      <c r="J31" s="217"/>
    </row>
    <row r="32" spans="1:16" ht="12.75" customHeight="1">
      <c r="A32" s="271"/>
      <c r="B32" s="271"/>
      <c r="C32" s="271"/>
      <c r="D32" s="271"/>
      <c r="E32" s="271"/>
      <c r="F32" s="271"/>
      <c r="G32" s="271"/>
      <c r="H32" s="271"/>
      <c r="I32" s="238"/>
      <c r="J32" s="272" t="s">
        <v>317</v>
      </c>
      <c r="K32" s="47"/>
      <c r="L32" s="47"/>
      <c r="M32" s="47"/>
      <c r="N32" s="47"/>
      <c r="O32" s="47"/>
      <c r="P32" s="47"/>
    </row>
    <row r="33" spans="1:10" ht="12.75">
      <c r="A33" s="403" t="s">
        <v>318</v>
      </c>
      <c r="B33" s="404"/>
      <c r="C33" s="404"/>
      <c r="D33" s="404"/>
      <c r="E33" s="404"/>
      <c r="F33" s="404"/>
      <c r="G33" s="404"/>
      <c r="H33" s="404"/>
      <c r="I33" s="404"/>
      <c r="J33" s="405"/>
    </row>
    <row r="34" spans="1:10" ht="24.75" customHeight="1" thickBot="1">
      <c r="A34" s="273"/>
      <c r="B34" s="397" t="s">
        <v>346</v>
      </c>
      <c r="C34" s="398"/>
      <c r="D34" s="398"/>
      <c r="E34" s="398"/>
      <c r="F34" s="399"/>
      <c r="G34" s="274" t="s">
        <v>320</v>
      </c>
      <c r="H34" s="274" t="s">
        <v>321</v>
      </c>
      <c r="I34" s="241" t="s">
        <v>447</v>
      </c>
      <c r="J34" s="241" t="s">
        <v>441</v>
      </c>
    </row>
    <row r="35" spans="1:10" ht="16.5" customHeight="1">
      <c r="A35" s="275">
        <v>1</v>
      </c>
      <c r="B35" s="400" t="s">
        <v>347</v>
      </c>
      <c r="C35" s="401"/>
      <c r="D35" s="401"/>
      <c r="E35" s="401"/>
      <c r="F35" s="401"/>
      <c r="G35" s="276">
        <v>60</v>
      </c>
      <c r="H35" s="276">
        <v>12100</v>
      </c>
      <c r="I35" s="210">
        <f>I36+I37</f>
        <v>86986.40000000001</v>
      </c>
      <c r="J35" s="210">
        <v>21104</v>
      </c>
    </row>
    <row r="36" spans="1:10" ht="16.5" customHeight="1">
      <c r="A36" s="277" t="s">
        <v>348</v>
      </c>
      <c r="B36" s="402" t="s">
        <v>349</v>
      </c>
      <c r="C36" s="402" t="s">
        <v>350</v>
      </c>
      <c r="D36" s="402"/>
      <c r="E36" s="402"/>
      <c r="F36" s="402"/>
      <c r="G36" s="278" t="s">
        <v>351</v>
      </c>
      <c r="H36" s="278">
        <v>12101</v>
      </c>
      <c r="I36" s="300">
        <v>92893.6</v>
      </c>
      <c r="J36" s="211">
        <v>22368</v>
      </c>
    </row>
    <row r="37" spans="1:10" ht="12" customHeight="1">
      <c r="A37" s="277" t="s">
        <v>326</v>
      </c>
      <c r="B37" s="402" t="s">
        <v>352</v>
      </c>
      <c r="C37" s="402" t="s">
        <v>350</v>
      </c>
      <c r="D37" s="402"/>
      <c r="E37" s="402"/>
      <c r="F37" s="402"/>
      <c r="G37" s="278"/>
      <c r="H37" s="279">
        <v>12102</v>
      </c>
      <c r="I37" s="300">
        <v>-5907.2</v>
      </c>
      <c r="J37" s="211">
        <v>-1264</v>
      </c>
    </row>
    <row r="38" spans="1:10" ht="16.5" customHeight="1">
      <c r="A38" s="277" t="s">
        <v>328</v>
      </c>
      <c r="B38" s="402" t="s">
        <v>353</v>
      </c>
      <c r="C38" s="402" t="s">
        <v>350</v>
      </c>
      <c r="D38" s="402"/>
      <c r="E38" s="402"/>
      <c r="F38" s="402"/>
      <c r="G38" s="278" t="s">
        <v>354</v>
      </c>
      <c r="H38" s="278">
        <v>12103</v>
      </c>
      <c r="I38" s="300"/>
      <c r="J38" s="211"/>
    </row>
    <row r="39" spans="1:10" ht="16.5" customHeight="1">
      <c r="A39" s="277" t="s">
        <v>355</v>
      </c>
      <c r="B39" s="409" t="s">
        <v>356</v>
      </c>
      <c r="C39" s="402" t="s">
        <v>350</v>
      </c>
      <c r="D39" s="402"/>
      <c r="E39" s="402"/>
      <c r="F39" s="402"/>
      <c r="G39" s="278"/>
      <c r="H39" s="279">
        <v>12104</v>
      </c>
      <c r="I39" s="300"/>
      <c r="J39" s="211"/>
    </row>
    <row r="40" spans="1:10" ht="16.5" customHeight="1">
      <c r="A40" s="277" t="s">
        <v>357</v>
      </c>
      <c r="B40" s="402" t="s">
        <v>358</v>
      </c>
      <c r="C40" s="402" t="s">
        <v>350</v>
      </c>
      <c r="D40" s="402"/>
      <c r="E40" s="402"/>
      <c r="F40" s="402"/>
      <c r="G40" s="278" t="s">
        <v>359</v>
      </c>
      <c r="H40" s="279">
        <v>12105</v>
      </c>
      <c r="I40" s="300"/>
      <c r="J40" s="211"/>
    </row>
    <row r="41" spans="1:10" ht="16.5" customHeight="1">
      <c r="A41" s="280">
        <v>2</v>
      </c>
      <c r="B41" s="406" t="s">
        <v>360</v>
      </c>
      <c r="C41" s="406"/>
      <c r="D41" s="406"/>
      <c r="E41" s="406"/>
      <c r="F41" s="406"/>
      <c r="G41" s="281">
        <v>64</v>
      </c>
      <c r="H41" s="281">
        <v>12200</v>
      </c>
      <c r="I41" s="300">
        <f>I42+I43</f>
        <v>6033.7</v>
      </c>
      <c r="J41" s="211">
        <v>5294</v>
      </c>
    </row>
    <row r="42" spans="1:10" ht="16.5" customHeight="1">
      <c r="A42" s="282" t="s">
        <v>361</v>
      </c>
      <c r="B42" s="406" t="s">
        <v>362</v>
      </c>
      <c r="C42" s="408"/>
      <c r="D42" s="408"/>
      <c r="E42" s="408"/>
      <c r="F42" s="408"/>
      <c r="G42" s="279">
        <v>641</v>
      </c>
      <c r="H42" s="279">
        <v>12201</v>
      </c>
      <c r="I42" s="300">
        <v>5172</v>
      </c>
      <c r="J42" s="211">
        <v>4554</v>
      </c>
    </row>
    <row r="43" spans="1:10" ht="16.5" customHeight="1">
      <c r="A43" s="282" t="s">
        <v>363</v>
      </c>
      <c r="B43" s="408" t="s">
        <v>364</v>
      </c>
      <c r="C43" s="408"/>
      <c r="D43" s="408"/>
      <c r="E43" s="408"/>
      <c r="F43" s="408"/>
      <c r="G43" s="279">
        <v>644</v>
      </c>
      <c r="H43" s="279">
        <v>12202</v>
      </c>
      <c r="I43" s="300">
        <v>861.7</v>
      </c>
      <c r="J43" s="211">
        <v>740</v>
      </c>
    </row>
    <row r="44" spans="1:10" ht="16.5" customHeight="1">
      <c r="A44" s="280">
        <v>3</v>
      </c>
      <c r="B44" s="406" t="s">
        <v>365</v>
      </c>
      <c r="C44" s="406"/>
      <c r="D44" s="406"/>
      <c r="E44" s="406"/>
      <c r="F44" s="406"/>
      <c r="G44" s="281">
        <v>68</v>
      </c>
      <c r="H44" s="281">
        <v>12300</v>
      </c>
      <c r="I44" s="300">
        <f>517.26+1850.5</f>
        <v>2367.76</v>
      </c>
      <c r="J44" s="211">
        <v>758</v>
      </c>
    </row>
    <row r="45" spans="1:10" ht="16.5" customHeight="1">
      <c r="A45" s="280">
        <v>4</v>
      </c>
      <c r="B45" s="406" t="s">
        <v>366</v>
      </c>
      <c r="C45" s="406"/>
      <c r="D45" s="406"/>
      <c r="E45" s="406"/>
      <c r="F45" s="406"/>
      <c r="G45" s="281">
        <v>61</v>
      </c>
      <c r="H45" s="281">
        <v>12400</v>
      </c>
      <c r="I45" s="300">
        <f>I47+I48+I49+I50+I52+I56+I57+I60</f>
        <v>62588.5</v>
      </c>
      <c r="J45" s="211">
        <v>55951</v>
      </c>
    </row>
    <row r="46" spans="1:10" ht="16.5" customHeight="1">
      <c r="A46" s="282" t="s">
        <v>323</v>
      </c>
      <c r="B46" s="407" t="s">
        <v>367</v>
      </c>
      <c r="C46" s="407"/>
      <c r="D46" s="407"/>
      <c r="E46" s="407"/>
      <c r="F46" s="407"/>
      <c r="G46" s="278"/>
      <c r="H46" s="278">
        <v>12401</v>
      </c>
      <c r="I46" s="300"/>
      <c r="J46" s="211"/>
    </row>
    <row r="47" spans="1:10" ht="16.5" customHeight="1">
      <c r="A47" s="282" t="s">
        <v>331</v>
      </c>
      <c r="B47" s="407" t="s">
        <v>368</v>
      </c>
      <c r="C47" s="407"/>
      <c r="D47" s="407"/>
      <c r="E47" s="407"/>
      <c r="F47" s="407"/>
      <c r="G47" s="283">
        <v>611</v>
      </c>
      <c r="H47" s="278">
        <v>12402</v>
      </c>
      <c r="I47" s="300">
        <v>44977.4</v>
      </c>
      <c r="J47" s="211">
        <v>16300</v>
      </c>
    </row>
    <row r="48" spans="1:10" ht="16.5" customHeight="1">
      <c r="A48" s="282" t="s">
        <v>333</v>
      </c>
      <c r="B48" s="407" t="s">
        <v>369</v>
      </c>
      <c r="C48" s="407"/>
      <c r="D48" s="407"/>
      <c r="E48" s="407"/>
      <c r="F48" s="407"/>
      <c r="G48" s="278">
        <v>613</v>
      </c>
      <c r="H48" s="278">
        <v>12403</v>
      </c>
      <c r="I48" s="300">
        <v>8412</v>
      </c>
      <c r="J48" s="211">
        <v>16751</v>
      </c>
    </row>
    <row r="49" spans="1:10" ht="16.5" customHeight="1">
      <c r="A49" s="282" t="s">
        <v>370</v>
      </c>
      <c r="B49" s="407" t="s">
        <v>371</v>
      </c>
      <c r="C49" s="407"/>
      <c r="D49" s="407"/>
      <c r="E49" s="407"/>
      <c r="F49" s="407"/>
      <c r="G49" s="283">
        <v>615</v>
      </c>
      <c r="H49" s="278">
        <v>12404</v>
      </c>
      <c r="I49" s="308">
        <v>209.5</v>
      </c>
      <c r="J49" s="212">
        <v>395</v>
      </c>
    </row>
    <row r="50" spans="1:10" ht="16.5" customHeight="1">
      <c r="A50" s="282" t="s">
        <v>372</v>
      </c>
      <c r="B50" s="407" t="s">
        <v>373</v>
      </c>
      <c r="C50" s="407"/>
      <c r="D50" s="407"/>
      <c r="E50" s="407"/>
      <c r="F50" s="407"/>
      <c r="G50" s="283">
        <v>616</v>
      </c>
      <c r="H50" s="278">
        <v>12405</v>
      </c>
      <c r="I50" s="300">
        <v>173.6</v>
      </c>
      <c r="J50" s="211"/>
    </row>
    <row r="51" spans="1:10" ht="16.5" customHeight="1">
      <c r="A51" s="282" t="s">
        <v>374</v>
      </c>
      <c r="B51" s="407" t="s">
        <v>375</v>
      </c>
      <c r="C51" s="407"/>
      <c r="D51" s="407"/>
      <c r="E51" s="407"/>
      <c r="F51" s="407"/>
      <c r="G51" s="283">
        <v>617</v>
      </c>
      <c r="H51" s="278">
        <v>12406</v>
      </c>
      <c r="I51" s="300"/>
      <c r="J51" s="211"/>
    </row>
    <row r="52" spans="1:10" ht="16.5" customHeight="1">
      <c r="A52" s="282" t="s">
        <v>376</v>
      </c>
      <c r="B52" s="402" t="s">
        <v>377</v>
      </c>
      <c r="C52" s="402" t="s">
        <v>350</v>
      </c>
      <c r="D52" s="402"/>
      <c r="E52" s="402"/>
      <c r="F52" s="402"/>
      <c r="G52" s="283">
        <v>618</v>
      </c>
      <c r="H52" s="278">
        <v>12407</v>
      </c>
      <c r="I52" s="300">
        <f>85.4+118.9+266+169.5+114.6+891+1.8</f>
        <v>1647.2</v>
      </c>
      <c r="J52" s="211">
        <v>527</v>
      </c>
    </row>
    <row r="53" spans="1:10" ht="16.5" customHeight="1">
      <c r="A53" s="282" t="s">
        <v>378</v>
      </c>
      <c r="B53" s="402" t="s">
        <v>379</v>
      </c>
      <c r="C53" s="402"/>
      <c r="D53" s="402"/>
      <c r="E53" s="402"/>
      <c r="F53" s="402"/>
      <c r="G53" s="283">
        <v>623</v>
      </c>
      <c r="H53" s="278">
        <v>12408</v>
      </c>
      <c r="I53" s="300"/>
      <c r="J53" s="211"/>
    </row>
    <row r="54" spans="1:10" ht="16.5" customHeight="1">
      <c r="A54" s="282" t="s">
        <v>380</v>
      </c>
      <c r="B54" s="402" t="s">
        <v>381</v>
      </c>
      <c r="C54" s="402"/>
      <c r="D54" s="402"/>
      <c r="E54" s="402"/>
      <c r="F54" s="402"/>
      <c r="G54" s="283">
        <v>624</v>
      </c>
      <c r="H54" s="278">
        <v>12409</v>
      </c>
      <c r="I54" s="300"/>
      <c r="J54" s="211"/>
    </row>
    <row r="55" spans="1:10" ht="16.5" customHeight="1">
      <c r="A55" s="282" t="s">
        <v>382</v>
      </c>
      <c r="B55" s="402" t="s">
        <v>383</v>
      </c>
      <c r="C55" s="402"/>
      <c r="D55" s="402"/>
      <c r="E55" s="402"/>
      <c r="F55" s="402"/>
      <c r="G55" s="283">
        <v>625</v>
      </c>
      <c r="H55" s="278">
        <v>12410</v>
      </c>
      <c r="I55" s="300"/>
      <c r="J55" s="211"/>
    </row>
    <row r="56" spans="1:10" ht="16.5" customHeight="1">
      <c r="A56" s="282" t="s">
        <v>384</v>
      </c>
      <c r="B56" s="402" t="s">
        <v>385</v>
      </c>
      <c r="C56" s="402"/>
      <c r="D56" s="402"/>
      <c r="E56" s="402"/>
      <c r="F56" s="402"/>
      <c r="G56" s="283">
        <v>626</v>
      </c>
      <c r="H56" s="278">
        <v>12411</v>
      </c>
      <c r="I56" s="300">
        <v>514.6</v>
      </c>
      <c r="J56" s="211">
        <v>586</v>
      </c>
    </row>
    <row r="57" spans="1:10" ht="16.5" customHeight="1">
      <c r="A57" s="282" t="s">
        <v>386</v>
      </c>
      <c r="B57" s="402" t="s">
        <v>387</v>
      </c>
      <c r="C57" s="402"/>
      <c r="D57" s="402"/>
      <c r="E57" s="402"/>
      <c r="F57" s="402"/>
      <c r="G57" s="283">
        <v>627</v>
      </c>
      <c r="H57" s="278">
        <v>12412</v>
      </c>
      <c r="I57" s="300">
        <v>267</v>
      </c>
      <c r="J57" s="211"/>
    </row>
    <row r="58" spans="1:10" ht="16.5" customHeight="1">
      <c r="A58" s="282"/>
      <c r="B58" s="410" t="s">
        <v>388</v>
      </c>
      <c r="C58" s="410"/>
      <c r="D58" s="410"/>
      <c r="E58" s="410"/>
      <c r="F58" s="410"/>
      <c r="G58" s="283">
        <v>6271</v>
      </c>
      <c r="H58" s="283">
        <v>124121</v>
      </c>
      <c r="I58" s="300">
        <v>267</v>
      </c>
      <c r="J58" s="211"/>
    </row>
    <row r="59" spans="1:10" ht="16.5" customHeight="1">
      <c r="A59" s="282"/>
      <c r="B59" s="410" t="s">
        <v>389</v>
      </c>
      <c r="C59" s="410"/>
      <c r="D59" s="410"/>
      <c r="E59" s="410"/>
      <c r="F59" s="410"/>
      <c r="G59" s="283">
        <v>6272</v>
      </c>
      <c r="H59" s="283">
        <v>124122</v>
      </c>
      <c r="I59" s="300"/>
      <c r="J59" s="211"/>
    </row>
    <row r="60" spans="1:10" ht="16.5" customHeight="1">
      <c r="A60" s="282" t="s">
        <v>390</v>
      </c>
      <c r="B60" s="402" t="s">
        <v>391</v>
      </c>
      <c r="C60" s="402"/>
      <c r="D60" s="402"/>
      <c r="E60" s="402"/>
      <c r="F60" s="402"/>
      <c r="G60" s="283">
        <v>628</v>
      </c>
      <c r="H60" s="283">
        <v>12413</v>
      </c>
      <c r="I60" s="300">
        <f>93+3143.4+6650.8-3500</f>
        <v>6387.200000000001</v>
      </c>
      <c r="J60" s="211">
        <v>21392</v>
      </c>
    </row>
    <row r="61" spans="1:10" ht="16.5" customHeight="1">
      <c r="A61" s="280">
        <v>5</v>
      </c>
      <c r="B61" s="409" t="s">
        <v>392</v>
      </c>
      <c r="C61" s="402"/>
      <c r="D61" s="402"/>
      <c r="E61" s="402"/>
      <c r="F61" s="402"/>
      <c r="G61" s="284">
        <v>63</v>
      </c>
      <c r="H61" s="284">
        <v>12500</v>
      </c>
      <c r="I61" s="300">
        <f>I64+I65+I62</f>
        <v>830.36</v>
      </c>
      <c r="J61" s="211">
        <v>659</v>
      </c>
    </row>
    <row r="62" spans="1:10" ht="16.5" customHeight="1">
      <c r="A62" s="282" t="s">
        <v>323</v>
      </c>
      <c r="B62" s="402" t="s">
        <v>393</v>
      </c>
      <c r="C62" s="402"/>
      <c r="D62" s="402"/>
      <c r="E62" s="402"/>
      <c r="F62" s="402"/>
      <c r="G62" s="283">
        <v>632</v>
      </c>
      <c r="H62" s="283">
        <v>12501</v>
      </c>
      <c r="I62" s="300">
        <v>2.5</v>
      </c>
      <c r="J62" s="211"/>
    </row>
    <row r="63" spans="1:10" ht="16.5" customHeight="1">
      <c r="A63" s="282" t="s">
        <v>331</v>
      </c>
      <c r="B63" s="402" t="s">
        <v>394</v>
      </c>
      <c r="C63" s="402"/>
      <c r="D63" s="402"/>
      <c r="E63" s="402"/>
      <c r="F63" s="402"/>
      <c r="G63" s="283">
        <v>633</v>
      </c>
      <c r="H63" s="283">
        <v>12502</v>
      </c>
      <c r="I63" s="300"/>
      <c r="J63" s="211"/>
    </row>
    <row r="64" spans="1:10" ht="16.5" customHeight="1">
      <c r="A64" s="282" t="s">
        <v>333</v>
      </c>
      <c r="B64" s="402" t="s">
        <v>395</v>
      </c>
      <c r="C64" s="402"/>
      <c r="D64" s="402"/>
      <c r="E64" s="402"/>
      <c r="F64" s="402"/>
      <c r="G64" s="283">
        <v>634</v>
      </c>
      <c r="H64" s="283">
        <v>12503</v>
      </c>
      <c r="I64" s="300">
        <v>827.86</v>
      </c>
      <c r="J64" s="211">
        <v>659</v>
      </c>
    </row>
    <row r="65" spans="1:10" ht="16.5" customHeight="1">
      <c r="A65" s="282" t="s">
        <v>370</v>
      </c>
      <c r="B65" s="402" t="s">
        <v>396</v>
      </c>
      <c r="C65" s="402"/>
      <c r="D65" s="402"/>
      <c r="E65" s="402"/>
      <c r="F65" s="402"/>
      <c r="G65" s="283" t="s">
        <v>397</v>
      </c>
      <c r="H65" s="283">
        <v>12504</v>
      </c>
      <c r="I65" s="300"/>
      <c r="J65" s="211"/>
    </row>
    <row r="66" spans="1:12" ht="12.75" customHeight="1">
      <c r="A66" s="280" t="s">
        <v>398</v>
      </c>
      <c r="B66" s="406" t="s">
        <v>399</v>
      </c>
      <c r="C66" s="406"/>
      <c r="D66" s="406"/>
      <c r="E66" s="406"/>
      <c r="F66" s="406"/>
      <c r="G66" s="283"/>
      <c r="H66" s="283">
        <v>12600</v>
      </c>
      <c r="I66" s="211">
        <f>I61+I45+I44+I41+I35</f>
        <v>158806.72</v>
      </c>
      <c r="J66" s="211">
        <v>83766</v>
      </c>
      <c r="L66" s="209"/>
    </row>
    <row r="67" spans="1:12" ht="16.5" customHeight="1">
      <c r="A67" s="285"/>
      <c r="B67" s="286" t="s">
        <v>400</v>
      </c>
      <c r="C67" s="287"/>
      <c r="D67" s="287"/>
      <c r="E67" s="287"/>
      <c r="F67" s="287"/>
      <c r="G67" s="287"/>
      <c r="H67" s="287"/>
      <c r="I67" s="213" t="s">
        <v>447</v>
      </c>
      <c r="J67" s="214" t="s">
        <v>441</v>
      </c>
      <c r="L67" s="209"/>
    </row>
    <row r="68" spans="1:10" ht="16.5" customHeight="1">
      <c r="A68" s="288">
        <v>1</v>
      </c>
      <c r="B68" s="412" t="s">
        <v>401</v>
      </c>
      <c r="C68" s="412"/>
      <c r="D68" s="412"/>
      <c r="E68" s="412"/>
      <c r="F68" s="412"/>
      <c r="G68" s="284"/>
      <c r="H68" s="284">
        <v>14000</v>
      </c>
      <c r="I68" s="284">
        <v>11</v>
      </c>
      <c r="J68" s="289">
        <v>11</v>
      </c>
    </row>
    <row r="69" spans="1:10" ht="16.5" customHeight="1">
      <c r="A69" s="288">
        <v>2</v>
      </c>
      <c r="B69" s="412" t="s">
        <v>402</v>
      </c>
      <c r="C69" s="412"/>
      <c r="D69" s="412"/>
      <c r="E69" s="412"/>
      <c r="F69" s="412"/>
      <c r="G69" s="284"/>
      <c r="H69" s="284">
        <v>15000</v>
      </c>
      <c r="I69" s="284">
        <f>I71</f>
        <v>27</v>
      </c>
      <c r="J69" s="289">
        <v>102</v>
      </c>
    </row>
    <row r="70" spans="1:10" ht="16.5" customHeight="1">
      <c r="A70" s="290" t="s">
        <v>323</v>
      </c>
      <c r="B70" s="407" t="s">
        <v>403</v>
      </c>
      <c r="C70" s="407"/>
      <c r="D70" s="407"/>
      <c r="E70" s="407"/>
      <c r="F70" s="407"/>
      <c r="G70" s="284"/>
      <c r="H70" s="283">
        <v>15001</v>
      </c>
      <c r="I70" s="284"/>
      <c r="J70" s="289"/>
    </row>
    <row r="71" spans="1:10" ht="16.5" customHeight="1">
      <c r="A71" s="290"/>
      <c r="B71" s="413" t="s">
        <v>404</v>
      </c>
      <c r="C71" s="413"/>
      <c r="D71" s="413"/>
      <c r="E71" s="413"/>
      <c r="F71" s="413"/>
      <c r="G71" s="284"/>
      <c r="H71" s="283">
        <v>150011</v>
      </c>
      <c r="I71" s="284">
        <v>27</v>
      </c>
      <c r="J71" s="289">
        <v>102</v>
      </c>
    </row>
    <row r="72" spans="1:10" ht="16.5" customHeight="1">
      <c r="A72" s="291" t="s">
        <v>331</v>
      </c>
      <c r="B72" s="407" t="s">
        <v>405</v>
      </c>
      <c r="C72" s="407"/>
      <c r="D72" s="407"/>
      <c r="E72" s="407"/>
      <c r="F72" s="407"/>
      <c r="G72" s="284"/>
      <c r="H72" s="283">
        <v>15002</v>
      </c>
      <c r="I72" s="284"/>
      <c r="J72" s="289"/>
    </row>
    <row r="73" spans="1:10" ht="13.5" thickBot="1">
      <c r="A73" s="292"/>
      <c r="B73" s="411" t="s">
        <v>406</v>
      </c>
      <c r="C73" s="411"/>
      <c r="D73" s="411"/>
      <c r="E73" s="411"/>
      <c r="F73" s="411"/>
      <c r="G73" s="293"/>
      <c r="H73" s="294">
        <v>150021</v>
      </c>
      <c r="I73" s="293"/>
      <c r="J73" s="295"/>
    </row>
    <row r="74" spans="1:10" ht="12.75">
      <c r="A74" s="296"/>
      <c r="B74" s="296"/>
      <c r="C74" s="296"/>
      <c r="D74" s="296"/>
      <c r="E74" s="296"/>
      <c r="F74" s="296"/>
      <c r="G74" s="296"/>
      <c r="H74" s="296"/>
      <c r="I74" s="215" t="s">
        <v>344</v>
      </c>
      <c r="J74" s="215"/>
    </row>
    <row r="75" spans="1:10" ht="15.75">
      <c r="A75" s="217"/>
      <c r="B75" s="217"/>
      <c r="C75" s="217"/>
      <c r="D75" s="217"/>
      <c r="E75" s="217"/>
      <c r="F75" s="217"/>
      <c r="G75" s="217"/>
      <c r="H75" s="217"/>
      <c r="I75" s="240" t="s">
        <v>428</v>
      </c>
      <c r="J75" s="216"/>
    </row>
    <row r="76" spans="1:10" ht="15.75">
      <c r="A76" s="102"/>
      <c r="B76" s="102"/>
      <c r="C76" s="102"/>
      <c r="D76" s="102"/>
      <c r="E76" s="102"/>
      <c r="F76" s="102"/>
      <c r="G76" s="102"/>
      <c r="H76" s="102"/>
      <c r="I76" s="217"/>
      <c r="J76" s="216"/>
    </row>
    <row r="77" spans="1:10" ht="15.75">
      <c r="A77" s="102"/>
      <c r="B77" s="102"/>
      <c r="C77" s="102"/>
      <c r="D77" s="102"/>
      <c r="E77" s="102"/>
      <c r="F77" s="102"/>
      <c r="G77" s="102"/>
      <c r="H77" s="102"/>
      <c r="I77" s="217"/>
      <c r="J77" s="216"/>
    </row>
    <row r="78" spans="1:10" ht="15.75">
      <c r="A78" s="102"/>
      <c r="B78" s="102"/>
      <c r="C78" s="102"/>
      <c r="D78" s="102"/>
      <c r="E78" s="102"/>
      <c r="F78" s="102"/>
      <c r="G78" s="102"/>
      <c r="H78" s="102"/>
      <c r="I78" s="217"/>
      <c r="J78" s="216"/>
    </row>
    <row r="79" spans="1:10" ht="15.75">
      <c r="A79" s="102"/>
      <c r="B79" s="194"/>
      <c r="C79" s="102"/>
      <c r="D79" s="102"/>
      <c r="E79" s="102"/>
      <c r="F79" s="102"/>
      <c r="G79" s="102"/>
      <c r="H79" s="102"/>
      <c r="I79" s="217"/>
      <c r="J79" s="216"/>
    </row>
    <row r="80" spans="1:10" ht="12.75">
      <c r="A80" s="102"/>
      <c r="B80" s="194"/>
      <c r="C80" s="102"/>
      <c r="D80" s="102"/>
      <c r="E80" s="102"/>
      <c r="F80" s="102"/>
      <c r="G80" s="102"/>
      <c r="H80" s="102"/>
      <c r="I80" s="217"/>
      <c r="J80" s="217"/>
    </row>
    <row r="81" spans="1:10" ht="12.75">
      <c r="A81" s="102"/>
      <c r="B81" s="194"/>
      <c r="C81" s="102"/>
      <c r="D81" s="102"/>
      <c r="E81" s="102"/>
      <c r="F81" s="102"/>
      <c r="G81" s="102"/>
      <c r="H81" s="102"/>
      <c r="I81" s="217"/>
      <c r="J81" s="217"/>
    </row>
    <row r="82" spans="1:10" ht="12.75">
      <c r="A82" s="102"/>
      <c r="B82" s="194"/>
      <c r="C82" s="102"/>
      <c r="D82" s="102"/>
      <c r="E82" s="102"/>
      <c r="F82" s="102"/>
      <c r="G82" s="102"/>
      <c r="H82" s="102"/>
      <c r="I82" s="217"/>
      <c r="J82" s="217"/>
    </row>
    <row r="83" spans="1:10" ht="12.75">
      <c r="A83" s="102"/>
      <c r="B83" s="102"/>
      <c r="C83" s="102"/>
      <c r="D83" s="102"/>
      <c r="E83" s="102"/>
      <c r="F83" s="102"/>
      <c r="G83" s="102"/>
      <c r="H83" s="102"/>
      <c r="I83" s="217"/>
      <c r="J83" s="217"/>
    </row>
    <row r="84" spans="1:10" ht="12.75">
      <c r="A84" s="102"/>
      <c r="B84" s="102"/>
      <c r="C84" s="102"/>
      <c r="D84" s="102"/>
      <c r="E84" s="102"/>
      <c r="F84" s="102"/>
      <c r="G84" s="102"/>
      <c r="H84" s="102"/>
      <c r="I84" s="217"/>
      <c r="J84" s="217"/>
    </row>
    <row r="85" spans="1:10" ht="12.75">
      <c r="A85" s="102"/>
      <c r="B85" s="102"/>
      <c r="C85" s="102"/>
      <c r="D85" s="102"/>
      <c r="E85" s="102"/>
      <c r="F85" s="102"/>
      <c r="G85" s="102"/>
      <c r="H85" s="102"/>
      <c r="I85" s="217"/>
      <c r="J85" s="217"/>
    </row>
    <row r="86" spans="1:10" ht="12.75">
      <c r="A86" s="102"/>
      <c r="B86" s="102"/>
      <c r="C86" s="102"/>
      <c r="D86" s="102"/>
      <c r="E86" s="102"/>
      <c r="F86" s="102"/>
      <c r="G86" s="102"/>
      <c r="H86" s="102"/>
      <c r="I86" s="217"/>
      <c r="J86" s="217"/>
    </row>
    <row r="87" spans="1:10" ht="12.75">
      <c r="A87" s="102"/>
      <c r="B87" s="102"/>
      <c r="C87" s="102"/>
      <c r="D87" s="102"/>
      <c r="E87" s="102"/>
      <c r="F87" s="102"/>
      <c r="G87" s="102"/>
      <c r="H87" s="102"/>
      <c r="I87" s="217"/>
      <c r="J87" s="217"/>
    </row>
    <row r="88" spans="1:10" ht="12.75">
      <c r="A88" s="102"/>
      <c r="B88" s="102"/>
      <c r="C88" s="102"/>
      <c r="D88" s="102"/>
      <c r="E88" s="102"/>
      <c r="F88" s="102"/>
      <c r="G88" s="102"/>
      <c r="H88" s="102"/>
      <c r="I88" s="217"/>
      <c r="J88" s="217"/>
    </row>
    <row r="89" spans="1:10" ht="12.75">
      <c r="A89" s="102"/>
      <c r="B89" s="102"/>
      <c r="C89" s="102"/>
      <c r="D89" s="102"/>
      <c r="E89" s="102"/>
      <c r="F89" s="102"/>
      <c r="G89" s="102"/>
      <c r="H89" s="102"/>
      <c r="I89" s="217"/>
      <c r="J89" s="217"/>
    </row>
    <row r="90" spans="1:10" ht="12.75">
      <c r="A90" s="102"/>
      <c r="B90" s="102"/>
      <c r="C90" s="102"/>
      <c r="D90" s="102"/>
      <c r="E90" s="102"/>
      <c r="F90" s="102"/>
      <c r="G90" s="102"/>
      <c r="H90" s="102"/>
      <c r="I90" s="217"/>
      <c r="J90" s="217"/>
    </row>
    <row r="91" spans="1:10" ht="12.75">
      <c r="A91" s="102"/>
      <c r="B91" s="102"/>
      <c r="C91" s="102"/>
      <c r="D91" s="102"/>
      <c r="E91" s="102"/>
      <c r="F91" s="102"/>
      <c r="G91" s="102"/>
      <c r="H91" s="102"/>
      <c r="I91" s="217"/>
      <c r="J91" s="217"/>
    </row>
    <row r="92" spans="1:10" ht="12.75">
      <c r="A92" s="102"/>
      <c r="B92" s="102"/>
      <c r="C92" s="102"/>
      <c r="D92" s="102"/>
      <c r="E92" s="102"/>
      <c r="F92" s="102"/>
      <c r="G92" s="102"/>
      <c r="H92" s="102"/>
      <c r="I92" s="217"/>
      <c r="J92" s="217"/>
    </row>
    <row r="93" spans="1:10" ht="12.75">
      <c r="A93" s="102"/>
      <c r="B93" s="102"/>
      <c r="C93" s="102"/>
      <c r="D93" s="102"/>
      <c r="E93" s="102"/>
      <c r="F93" s="102"/>
      <c r="G93" s="102"/>
      <c r="H93" s="102"/>
      <c r="I93" s="217"/>
      <c r="J93" s="217"/>
    </row>
    <row r="94" spans="1:10" ht="12.75">
      <c r="A94" s="102"/>
      <c r="B94" s="102"/>
      <c r="C94" s="102"/>
      <c r="D94" s="102"/>
      <c r="E94" s="102"/>
      <c r="F94" s="102"/>
      <c r="G94" s="102"/>
      <c r="H94" s="102"/>
      <c r="I94" s="217"/>
      <c r="J94" s="217"/>
    </row>
    <row r="95" spans="1:10" ht="12.75">
      <c r="A95" s="102"/>
      <c r="B95" s="102"/>
      <c r="C95" s="102"/>
      <c r="D95" s="102"/>
      <c r="E95" s="102"/>
      <c r="F95" s="102"/>
      <c r="G95" s="102"/>
      <c r="H95" s="102"/>
      <c r="I95" s="217"/>
      <c r="J95" s="217"/>
    </row>
    <row r="96" spans="1:10" ht="12.75">
      <c r="A96" s="102"/>
      <c r="B96" s="102"/>
      <c r="C96" s="102"/>
      <c r="D96" s="102"/>
      <c r="E96" s="102"/>
      <c r="F96" s="102"/>
      <c r="G96" s="102"/>
      <c r="H96" s="102"/>
      <c r="I96" s="217"/>
      <c r="J96" s="217"/>
    </row>
    <row r="97" spans="1:10" ht="12.75">
      <c r="A97" s="102"/>
      <c r="B97" s="102"/>
      <c r="C97" s="102"/>
      <c r="D97" s="102"/>
      <c r="E97" s="102"/>
      <c r="F97" s="102"/>
      <c r="G97" s="102"/>
      <c r="H97" s="102"/>
      <c r="I97" s="217"/>
      <c r="J97" s="217"/>
    </row>
    <row r="98" spans="1:10" ht="12.75">
      <c r="A98" s="102"/>
      <c r="B98" s="102"/>
      <c r="C98" s="102"/>
      <c r="D98" s="102"/>
      <c r="E98" s="102"/>
      <c r="F98" s="102"/>
      <c r="G98" s="102"/>
      <c r="H98" s="102"/>
      <c r="I98" s="217"/>
      <c r="J98" s="217"/>
    </row>
    <row r="99" spans="1:10" ht="12.75">
      <c r="A99" s="102"/>
      <c r="B99" s="102"/>
      <c r="C99" s="102"/>
      <c r="D99" s="102"/>
      <c r="E99" s="102"/>
      <c r="F99" s="102"/>
      <c r="G99" s="102"/>
      <c r="H99" s="102"/>
      <c r="I99" s="217"/>
      <c r="J99" s="217"/>
    </row>
    <row r="100" spans="1:10" ht="12.75">
      <c r="A100" s="102"/>
      <c r="B100" s="102"/>
      <c r="C100" s="102"/>
      <c r="D100" s="102"/>
      <c r="E100" s="102"/>
      <c r="F100" s="102"/>
      <c r="G100" s="102"/>
      <c r="H100" s="102"/>
      <c r="I100" s="217"/>
      <c r="J100" s="217"/>
    </row>
    <row r="101" spans="1:10" ht="12.75">
      <c r="A101" s="102"/>
      <c r="B101" s="102"/>
      <c r="C101" s="102"/>
      <c r="D101" s="102"/>
      <c r="E101" s="102"/>
      <c r="F101" s="102"/>
      <c r="G101" s="102"/>
      <c r="H101" s="102"/>
      <c r="I101" s="217"/>
      <c r="J101" s="217"/>
    </row>
    <row r="102" spans="1:10" ht="12.75">
      <c r="A102" s="102"/>
      <c r="B102" s="102"/>
      <c r="C102" s="102"/>
      <c r="D102" s="102"/>
      <c r="E102" s="102"/>
      <c r="F102" s="102"/>
      <c r="G102" s="102"/>
      <c r="H102" s="102"/>
      <c r="I102" s="217"/>
      <c r="J102" s="217"/>
    </row>
    <row r="103" spans="1:10" ht="12.75">
      <c r="A103" s="102"/>
      <c r="B103" s="102"/>
      <c r="C103" s="102"/>
      <c r="D103" s="102"/>
      <c r="E103" s="102"/>
      <c r="F103" s="102"/>
      <c r="G103" s="102"/>
      <c r="H103" s="102"/>
      <c r="I103" s="217"/>
      <c r="J103" s="217"/>
    </row>
    <row r="104" spans="1:10" ht="12.75">
      <c r="A104" s="102"/>
      <c r="B104" s="102"/>
      <c r="C104" s="102"/>
      <c r="D104" s="102"/>
      <c r="E104" s="102"/>
      <c r="F104" s="102"/>
      <c r="G104" s="102"/>
      <c r="H104" s="102"/>
      <c r="I104" s="217"/>
      <c r="J104" s="217"/>
    </row>
    <row r="105" spans="1:10" ht="12.75">
      <c r="A105" s="102"/>
      <c r="B105" s="102"/>
      <c r="C105" s="102"/>
      <c r="D105" s="102"/>
      <c r="E105" s="102"/>
      <c r="F105" s="102"/>
      <c r="G105" s="102"/>
      <c r="H105" s="102"/>
      <c r="I105" s="217"/>
      <c r="J105" s="217"/>
    </row>
    <row r="106" spans="1:10" ht="12.75">
      <c r="A106" s="102"/>
      <c r="B106" s="102"/>
      <c r="C106" s="102"/>
      <c r="D106" s="102"/>
      <c r="E106" s="102"/>
      <c r="F106" s="102"/>
      <c r="G106" s="102"/>
      <c r="H106" s="102"/>
      <c r="I106" s="217"/>
      <c r="J106" s="217"/>
    </row>
    <row r="107" spans="1:10" ht="12.75">
      <c r="A107" s="102"/>
      <c r="B107" s="102"/>
      <c r="C107" s="102"/>
      <c r="D107" s="102"/>
      <c r="E107" s="102"/>
      <c r="F107" s="102"/>
      <c r="G107" s="102"/>
      <c r="H107" s="102"/>
      <c r="I107" s="217"/>
      <c r="J107" s="217"/>
    </row>
    <row r="108" spans="1:10" ht="12.75">
      <c r="A108" s="102"/>
      <c r="B108" s="102"/>
      <c r="C108" s="102"/>
      <c r="D108" s="102"/>
      <c r="E108" s="102"/>
      <c r="F108" s="102"/>
      <c r="G108" s="102"/>
      <c r="H108" s="102"/>
      <c r="I108" s="217"/>
      <c r="J108" s="217"/>
    </row>
    <row r="109" spans="1:10" ht="12.75">
      <c r="A109" s="102"/>
      <c r="B109" s="102"/>
      <c r="C109" s="102"/>
      <c r="D109" s="102"/>
      <c r="E109" s="102"/>
      <c r="F109" s="102"/>
      <c r="G109" s="102"/>
      <c r="H109" s="102"/>
      <c r="I109" s="217"/>
      <c r="J109" s="217"/>
    </row>
    <row r="110" spans="1:10" ht="12.75">
      <c r="A110" s="102"/>
      <c r="B110" s="102"/>
      <c r="C110" s="102"/>
      <c r="D110" s="102"/>
      <c r="E110" s="102"/>
      <c r="F110" s="102"/>
      <c r="G110" s="102"/>
      <c r="H110" s="102"/>
      <c r="I110" s="217"/>
      <c r="J110" s="217"/>
    </row>
    <row r="111" spans="1:10" ht="12.75">
      <c r="A111" s="102"/>
      <c r="B111" s="102"/>
      <c r="C111" s="102"/>
      <c r="D111" s="102"/>
      <c r="E111" s="102"/>
      <c r="F111" s="102"/>
      <c r="G111" s="102"/>
      <c r="H111" s="102"/>
      <c r="I111" s="217"/>
      <c r="J111" s="217"/>
    </row>
    <row r="112" spans="1:10" ht="12.75">
      <c r="A112" s="102"/>
      <c r="B112" s="102"/>
      <c r="C112" s="102"/>
      <c r="D112" s="102"/>
      <c r="E112" s="102"/>
      <c r="F112" s="102"/>
      <c r="G112" s="102"/>
      <c r="H112" s="102"/>
      <c r="I112" s="217"/>
      <c r="J112" s="217"/>
    </row>
    <row r="113" spans="1:10" ht="12.75">
      <c r="A113" s="102"/>
      <c r="B113" s="102"/>
      <c r="C113" s="102"/>
      <c r="D113" s="102"/>
      <c r="E113" s="102"/>
      <c r="F113" s="102"/>
      <c r="G113" s="102"/>
      <c r="H113" s="102"/>
      <c r="I113" s="217"/>
      <c r="J113" s="217"/>
    </row>
    <row r="114" spans="1:10" ht="12.75">
      <c r="A114" s="102"/>
      <c r="B114" s="102"/>
      <c r="C114" s="102"/>
      <c r="D114" s="102"/>
      <c r="E114" s="102"/>
      <c r="F114" s="102"/>
      <c r="G114" s="102"/>
      <c r="H114" s="102"/>
      <c r="I114" s="217"/>
      <c r="J114" s="217"/>
    </row>
    <row r="115" spans="1:10" ht="12.75">
      <c r="A115" s="102"/>
      <c r="B115" s="102"/>
      <c r="C115" s="102"/>
      <c r="D115" s="102"/>
      <c r="E115" s="102"/>
      <c r="F115" s="102"/>
      <c r="G115" s="102"/>
      <c r="H115" s="102"/>
      <c r="I115" s="217"/>
      <c r="J115" s="217"/>
    </row>
    <row r="116" spans="1:10" ht="12.75">
      <c r="A116" s="102"/>
      <c r="B116" s="102"/>
      <c r="C116" s="102"/>
      <c r="D116" s="102"/>
      <c r="E116" s="102"/>
      <c r="F116" s="102"/>
      <c r="G116" s="102"/>
      <c r="H116" s="102"/>
      <c r="I116" s="217"/>
      <c r="J116" s="217"/>
    </row>
    <row r="117" spans="1:10" ht="12.75">
      <c r="A117" s="102"/>
      <c r="B117" s="102"/>
      <c r="C117" s="102"/>
      <c r="D117" s="102"/>
      <c r="E117" s="102"/>
      <c r="F117" s="102"/>
      <c r="G117" s="102"/>
      <c r="H117" s="102"/>
      <c r="I117" s="217"/>
      <c r="J117" s="217"/>
    </row>
    <row r="118" spans="1:10" ht="12.75">
      <c r="A118" s="102"/>
      <c r="B118" s="102"/>
      <c r="C118" s="102"/>
      <c r="D118" s="102"/>
      <c r="E118" s="102"/>
      <c r="F118" s="102"/>
      <c r="G118" s="102"/>
      <c r="H118" s="102"/>
      <c r="I118" s="217"/>
      <c r="J118" s="217"/>
    </row>
    <row r="119" spans="1:10" ht="12.75">
      <c r="A119" s="102"/>
      <c r="B119" s="102"/>
      <c r="C119" s="102"/>
      <c r="D119" s="102"/>
      <c r="E119" s="102"/>
      <c r="F119" s="102"/>
      <c r="G119" s="102"/>
      <c r="H119" s="102"/>
      <c r="I119" s="217"/>
      <c r="J119" s="217"/>
    </row>
    <row r="120" spans="1:10" ht="12.75">
      <c r="A120" s="102"/>
      <c r="B120" s="102"/>
      <c r="C120" s="102"/>
      <c r="D120" s="102"/>
      <c r="E120" s="102"/>
      <c r="F120" s="102"/>
      <c r="G120" s="102"/>
      <c r="H120" s="102"/>
      <c r="I120" s="217"/>
      <c r="J120" s="217"/>
    </row>
    <row r="121" spans="1:10" ht="12.75">
      <c r="A121" s="102"/>
      <c r="B121" s="102"/>
      <c r="C121" s="102"/>
      <c r="D121" s="102"/>
      <c r="E121" s="102"/>
      <c r="F121" s="102"/>
      <c r="G121" s="102"/>
      <c r="H121" s="102"/>
      <c r="I121" s="217"/>
      <c r="J121" s="217"/>
    </row>
    <row r="122" spans="1:10" ht="12.75">
      <c r="A122" s="102"/>
      <c r="B122" s="102"/>
      <c r="C122" s="102"/>
      <c r="D122" s="102"/>
      <c r="E122" s="102"/>
      <c r="F122" s="102"/>
      <c r="G122" s="102"/>
      <c r="H122" s="102"/>
      <c r="I122" s="217"/>
      <c r="J122" s="217"/>
    </row>
    <row r="123" spans="1:10" ht="12.75">
      <c r="A123" s="102"/>
      <c r="B123" s="102"/>
      <c r="C123" s="102"/>
      <c r="D123" s="102"/>
      <c r="E123" s="102"/>
      <c r="F123" s="102"/>
      <c r="G123" s="102"/>
      <c r="H123" s="102"/>
      <c r="I123" s="217"/>
      <c r="J123" s="217"/>
    </row>
    <row r="124" spans="1:10" ht="12.75">
      <c r="A124" s="102"/>
      <c r="B124" s="102"/>
      <c r="C124" s="102"/>
      <c r="D124" s="102"/>
      <c r="E124" s="102"/>
      <c r="F124" s="102"/>
      <c r="G124" s="102"/>
      <c r="H124" s="102"/>
      <c r="I124" s="217"/>
      <c r="J124" s="217"/>
    </row>
    <row r="125" spans="1:10" ht="12.75">
      <c r="A125" s="102"/>
      <c r="B125" s="102"/>
      <c r="C125" s="102"/>
      <c r="D125" s="102"/>
      <c r="E125" s="102"/>
      <c r="F125" s="102"/>
      <c r="G125" s="102"/>
      <c r="H125" s="102"/>
      <c r="I125" s="217"/>
      <c r="J125" s="217"/>
    </row>
    <row r="126" spans="1:10" ht="12.75">
      <c r="A126" s="102"/>
      <c r="B126" s="102"/>
      <c r="C126" s="102"/>
      <c r="D126" s="102"/>
      <c r="E126" s="102"/>
      <c r="F126" s="102"/>
      <c r="G126" s="102"/>
      <c r="H126" s="102"/>
      <c r="I126" s="217"/>
      <c r="J126" s="217"/>
    </row>
    <row r="127" spans="1:10" ht="12.75">
      <c r="A127" s="102"/>
      <c r="B127" s="102"/>
      <c r="C127" s="102"/>
      <c r="D127" s="102"/>
      <c r="E127" s="102"/>
      <c r="F127" s="102"/>
      <c r="G127" s="102"/>
      <c r="H127" s="102"/>
      <c r="I127" s="217"/>
      <c r="J127" s="217"/>
    </row>
    <row r="128" spans="1:10" ht="12.75">
      <c r="A128" s="102"/>
      <c r="B128" s="102"/>
      <c r="C128" s="102"/>
      <c r="D128" s="102"/>
      <c r="E128" s="102"/>
      <c r="F128" s="102"/>
      <c r="G128" s="102"/>
      <c r="H128" s="102"/>
      <c r="I128" s="217"/>
      <c r="J128" s="217"/>
    </row>
    <row r="129" spans="1:10" ht="12.75">
      <c r="A129" s="102"/>
      <c r="B129" s="102"/>
      <c r="C129" s="102"/>
      <c r="D129" s="102"/>
      <c r="E129" s="102"/>
      <c r="F129" s="102"/>
      <c r="G129" s="102"/>
      <c r="H129" s="102"/>
      <c r="I129" s="217"/>
      <c r="J129" s="217"/>
    </row>
    <row r="130" spans="1:10" ht="12.75">
      <c r="A130" s="102"/>
      <c r="B130" s="102"/>
      <c r="C130" s="102"/>
      <c r="D130" s="102"/>
      <c r="E130" s="102"/>
      <c r="F130" s="102"/>
      <c r="G130" s="102"/>
      <c r="H130" s="102"/>
      <c r="I130" s="217"/>
      <c r="J130" s="217"/>
    </row>
    <row r="131" spans="1:10" ht="12.75">
      <c r="A131" s="102"/>
      <c r="B131" s="102"/>
      <c r="C131" s="102"/>
      <c r="D131" s="102"/>
      <c r="E131" s="102"/>
      <c r="F131" s="102"/>
      <c r="G131" s="102"/>
      <c r="H131" s="102"/>
      <c r="I131" s="217"/>
      <c r="J131" s="217"/>
    </row>
    <row r="132" spans="1:10" ht="12.75">
      <c r="A132" s="102"/>
      <c r="B132" s="102"/>
      <c r="C132" s="102"/>
      <c r="D132" s="102"/>
      <c r="E132" s="102"/>
      <c r="F132" s="102"/>
      <c r="G132" s="102"/>
      <c r="H132" s="102"/>
      <c r="I132" s="217"/>
      <c r="J132" s="217"/>
    </row>
    <row r="133" spans="1:10" ht="12.75">
      <c r="A133" s="102"/>
      <c r="B133" s="102"/>
      <c r="C133" s="102"/>
      <c r="D133" s="102"/>
      <c r="E133" s="102"/>
      <c r="F133" s="102"/>
      <c r="G133" s="102"/>
      <c r="H133" s="102"/>
      <c r="I133" s="217"/>
      <c r="J133" s="217"/>
    </row>
    <row r="134" spans="1:10" ht="12.75">
      <c r="A134" s="102"/>
      <c r="B134" s="102"/>
      <c r="C134" s="102"/>
      <c r="D134" s="102"/>
      <c r="E134" s="102"/>
      <c r="F134" s="102"/>
      <c r="G134" s="102"/>
      <c r="H134" s="102"/>
      <c r="I134" s="217"/>
      <c r="J134" s="217"/>
    </row>
    <row r="135" spans="1:10" ht="12.75">
      <c r="A135" s="102"/>
      <c r="B135" s="102"/>
      <c r="C135" s="102"/>
      <c r="D135" s="102"/>
      <c r="E135" s="102"/>
      <c r="F135" s="102"/>
      <c r="G135" s="102"/>
      <c r="H135" s="102"/>
      <c r="I135" s="217"/>
      <c r="J135" s="217"/>
    </row>
    <row r="136" spans="1:10" ht="12.75">
      <c r="A136" s="102"/>
      <c r="B136" s="102"/>
      <c r="C136" s="102"/>
      <c r="D136" s="102"/>
      <c r="E136" s="102"/>
      <c r="F136" s="102"/>
      <c r="G136" s="102"/>
      <c r="H136" s="102"/>
      <c r="I136" s="217"/>
      <c r="J136" s="217"/>
    </row>
    <row r="137" spans="1:10" ht="12.75">
      <c r="A137" s="102"/>
      <c r="B137" s="102"/>
      <c r="C137" s="102"/>
      <c r="D137" s="102"/>
      <c r="E137" s="102"/>
      <c r="F137" s="102"/>
      <c r="G137" s="102"/>
      <c r="H137" s="102"/>
      <c r="I137" s="217"/>
      <c r="J137" s="217"/>
    </row>
    <row r="138" spans="1:10" ht="12.75">
      <c r="A138" s="102"/>
      <c r="B138" s="102"/>
      <c r="C138" s="102"/>
      <c r="D138" s="102"/>
      <c r="E138" s="102"/>
      <c r="F138" s="102"/>
      <c r="G138" s="102"/>
      <c r="H138" s="102"/>
      <c r="I138" s="217"/>
      <c r="J138" s="217"/>
    </row>
    <row r="139" spans="1:10" ht="12.75">
      <c r="A139" s="102"/>
      <c r="B139" s="102"/>
      <c r="C139" s="102"/>
      <c r="D139" s="102"/>
      <c r="E139" s="102"/>
      <c r="F139" s="102"/>
      <c r="G139" s="102"/>
      <c r="H139" s="102"/>
      <c r="I139" s="217"/>
      <c r="J139" s="217"/>
    </row>
    <row r="140" spans="1:10" ht="12.75">
      <c r="A140" s="102"/>
      <c r="B140" s="102"/>
      <c r="C140" s="102"/>
      <c r="D140" s="102"/>
      <c r="E140" s="102"/>
      <c r="F140" s="102"/>
      <c r="G140" s="102"/>
      <c r="H140" s="102"/>
      <c r="I140" s="217"/>
      <c r="J140" s="217"/>
    </row>
    <row r="141" spans="1:10" ht="12.75">
      <c r="A141" s="102"/>
      <c r="B141" s="102"/>
      <c r="C141" s="102"/>
      <c r="D141" s="102"/>
      <c r="E141" s="102"/>
      <c r="F141" s="102"/>
      <c r="G141" s="102"/>
      <c r="H141" s="102"/>
      <c r="I141" s="217"/>
      <c r="J141" s="217"/>
    </row>
    <row r="142" spans="1:10" ht="12.75">
      <c r="A142" s="102"/>
      <c r="B142" s="102"/>
      <c r="C142" s="102"/>
      <c r="D142" s="102"/>
      <c r="E142" s="102"/>
      <c r="F142" s="102"/>
      <c r="G142" s="102"/>
      <c r="H142" s="102"/>
      <c r="I142" s="217"/>
      <c r="J142" s="217"/>
    </row>
    <row r="143" spans="1:10" ht="12.75">
      <c r="A143" s="102"/>
      <c r="B143" s="102"/>
      <c r="C143" s="102"/>
      <c r="D143" s="102"/>
      <c r="E143" s="102"/>
      <c r="F143" s="102"/>
      <c r="G143" s="102"/>
      <c r="H143" s="102"/>
      <c r="I143" s="217"/>
      <c r="J143" s="217"/>
    </row>
    <row r="144" spans="1:10" ht="12.75">
      <c r="A144" s="102"/>
      <c r="B144" s="102"/>
      <c r="C144" s="102"/>
      <c r="D144" s="102"/>
      <c r="E144" s="102"/>
      <c r="F144" s="102"/>
      <c r="G144" s="102"/>
      <c r="H144" s="102"/>
      <c r="I144" s="217"/>
      <c r="J144" s="217"/>
    </row>
    <row r="145" spans="1:10" ht="12.75">
      <c r="A145" s="102"/>
      <c r="B145" s="102"/>
      <c r="C145" s="102"/>
      <c r="D145" s="102"/>
      <c r="E145" s="102"/>
      <c r="F145" s="102"/>
      <c r="G145" s="102"/>
      <c r="H145" s="102"/>
      <c r="I145" s="217"/>
      <c r="J145" s="217"/>
    </row>
    <row r="146" spans="1:10" ht="12.75">
      <c r="A146" s="102"/>
      <c r="B146" s="102"/>
      <c r="C146" s="102"/>
      <c r="D146" s="102"/>
      <c r="E146" s="102"/>
      <c r="F146" s="102"/>
      <c r="G146" s="102"/>
      <c r="H146" s="102"/>
      <c r="I146" s="217"/>
      <c r="J146" s="217"/>
    </row>
    <row r="147" spans="1:10" ht="12.75">
      <c r="A147" s="102"/>
      <c r="B147" s="102"/>
      <c r="C147" s="102"/>
      <c r="D147" s="102"/>
      <c r="E147" s="102"/>
      <c r="F147" s="102"/>
      <c r="G147" s="102"/>
      <c r="H147" s="102"/>
      <c r="I147" s="217"/>
      <c r="J147" s="217"/>
    </row>
    <row r="148" spans="1:10" ht="12.75">
      <c r="A148" s="102"/>
      <c r="B148" s="102"/>
      <c r="C148" s="102"/>
      <c r="D148" s="102"/>
      <c r="E148" s="102"/>
      <c r="F148" s="102"/>
      <c r="G148" s="102"/>
      <c r="H148" s="102"/>
      <c r="I148" s="217"/>
      <c r="J148" s="217"/>
    </row>
    <row r="149" spans="1:10" ht="12.75">
      <c r="A149" s="102"/>
      <c r="B149" s="102"/>
      <c r="C149" s="102"/>
      <c r="D149" s="102"/>
      <c r="E149" s="102"/>
      <c r="F149" s="102"/>
      <c r="G149" s="102"/>
      <c r="H149" s="102"/>
      <c r="I149" s="217"/>
      <c r="J149" s="217"/>
    </row>
    <row r="150" spans="1:10" ht="12.75">
      <c r="A150" s="102"/>
      <c r="B150" s="102"/>
      <c r="C150" s="102"/>
      <c r="D150" s="102"/>
      <c r="E150" s="102"/>
      <c r="F150" s="102"/>
      <c r="G150" s="102"/>
      <c r="H150" s="102"/>
      <c r="I150" s="217"/>
      <c r="J150" s="217"/>
    </row>
    <row r="151" spans="1:10" ht="12.75">
      <c r="A151" s="102"/>
      <c r="B151" s="102"/>
      <c r="C151" s="102"/>
      <c r="D151" s="102"/>
      <c r="E151" s="102"/>
      <c r="F151" s="102"/>
      <c r="G151" s="102"/>
      <c r="H151" s="102"/>
      <c r="I151" s="217"/>
      <c r="J151" s="217"/>
    </row>
    <row r="152" spans="1:10" ht="12.75">
      <c r="A152" s="102"/>
      <c r="B152" s="102"/>
      <c r="C152" s="102"/>
      <c r="D152" s="102"/>
      <c r="E152" s="102"/>
      <c r="F152" s="102"/>
      <c r="G152" s="102"/>
      <c r="H152" s="102"/>
      <c r="I152" s="217"/>
      <c r="J152" s="217"/>
    </row>
    <row r="153" spans="1:10" ht="12.75">
      <c r="A153" s="102"/>
      <c r="B153" s="102"/>
      <c r="C153" s="102"/>
      <c r="D153" s="102"/>
      <c r="E153" s="102"/>
      <c r="F153" s="102"/>
      <c r="G153" s="102"/>
      <c r="H153" s="102"/>
      <c r="I153" s="217"/>
      <c r="J153" s="217"/>
    </row>
    <row r="154" spans="1:10" ht="12.75">
      <c r="A154" s="102"/>
      <c r="B154" s="102"/>
      <c r="C154" s="102"/>
      <c r="D154" s="102"/>
      <c r="E154" s="102"/>
      <c r="F154" s="102"/>
      <c r="G154" s="102"/>
      <c r="H154" s="102"/>
      <c r="I154" s="217"/>
      <c r="J154" s="217"/>
    </row>
    <row r="155" spans="1:10" ht="12.75">
      <c r="A155" s="102"/>
      <c r="B155" s="102"/>
      <c r="C155" s="102"/>
      <c r="D155" s="102"/>
      <c r="E155" s="102"/>
      <c r="F155" s="102"/>
      <c r="G155" s="102"/>
      <c r="H155" s="102"/>
      <c r="I155" s="217"/>
      <c r="J155" s="217"/>
    </row>
    <row r="156" spans="1:10" ht="12.75">
      <c r="A156" s="102"/>
      <c r="B156" s="102"/>
      <c r="C156" s="102"/>
      <c r="D156" s="102"/>
      <c r="E156" s="102"/>
      <c r="F156" s="102"/>
      <c r="G156" s="102"/>
      <c r="H156" s="102"/>
      <c r="I156" s="217"/>
      <c r="J156" s="217"/>
    </row>
    <row r="157" spans="1:10" ht="12.75">
      <c r="A157" s="102"/>
      <c r="B157" s="102"/>
      <c r="C157" s="102"/>
      <c r="D157" s="102"/>
      <c r="E157" s="102"/>
      <c r="F157" s="102"/>
      <c r="G157" s="102"/>
      <c r="H157" s="102"/>
      <c r="I157" s="217"/>
      <c r="J157" s="217"/>
    </row>
    <row r="158" spans="1:10" ht="12.75">
      <c r="A158" s="102"/>
      <c r="B158" s="102"/>
      <c r="C158" s="102"/>
      <c r="D158" s="102"/>
      <c r="E158" s="102"/>
      <c r="F158" s="102"/>
      <c r="G158" s="102"/>
      <c r="H158" s="102"/>
      <c r="I158" s="217"/>
      <c r="J158" s="217"/>
    </row>
    <row r="159" spans="1:10" ht="12.75">
      <c r="A159" s="102"/>
      <c r="B159" s="102"/>
      <c r="C159" s="102"/>
      <c r="D159" s="102"/>
      <c r="E159" s="102"/>
      <c r="F159" s="102"/>
      <c r="G159" s="102"/>
      <c r="H159" s="102"/>
      <c r="I159" s="217"/>
      <c r="J159" s="217"/>
    </row>
    <row r="160" spans="1:10" ht="12.75">
      <c r="A160" s="102"/>
      <c r="B160" s="102"/>
      <c r="C160" s="102"/>
      <c r="D160" s="102"/>
      <c r="E160" s="102"/>
      <c r="F160" s="102"/>
      <c r="G160" s="102"/>
      <c r="H160" s="102"/>
      <c r="I160" s="217"/>
      <c r="J160" s="217"/>
    </row>
    <row r="161" spans="1:10" ht="12.75">
      <c r="A161" s="102"/>
      <c r="B161" s="102"/>
      <c r="C161" s="102"/>
      <c r="D161" s="102"/>
      <c r="E161" s="102"/>
      <c r="F161" s="102"/>
      <c r="G161" s="102"/>
      <c r="H161" s="102"/>
      <c r="I161" s="217"/>
      <c r="J161" s="217"/>
    </row>
    <row r="162" spans="1:10" ht="12.75">
      <c r="A162" s="102"/>
      <c r="B162" s="102"/>
      <c r="C162" s="102"/>
      <c r="D162" s="102"/>
      <c r="E162" s="102"/>
      <c r="F162" s="102"/>
      <c r="G162" s="102"/>
      <c r="H162" s="102"/>
      <c r="I162" s="217"/>
      <c r="J162" s="217"/>
    </row>
    <row r="163" spans="1:10" ht="12.75">
      <c r="A163" s="102"/>
      <c r="B163" s="102"/>
      <c r="C163" s="102"/>
      <c r="D163" s="102"/>
      <c r="E163" s="102"/>
      <c r="F163" s="102"/>
      <c r="G163" s="102"/>
      <c r="H163" s="102"/>
      <c r="I163" s="217"/>
      <c r="J163" s="217"/>
    </row>
    <row r="164" spans="1:10" ht="12.75">
      <c r="A164" s="102"/>
      <c r="B164" s="102"/>
      <c r="C164" s="102"/>
      <c r="D164" s="102"/>
      <c r="E164" s="102"/>
      <c r="F164" s="102"/>
      <c r="G164" s="102"/>
      <c r="H164" s="102"/>
      <c r="I164" s="217"/>
      <c r="J164" s="217"/>
    </row>
    <row r="165" spans="1:10" ht="12.75">
      <c r="A165" s="102"/>
      <c r="B165" s="102"/>
      <c r="C165" s="102"/>
      <c r="D165" s="102"/>
      <c r="E165" s="102"/>
      <c r="F165" s="102"/>
      <c r="G165" s="102"/>
      <c r="H165" s="102"/>
      <c r="I165" s="217"/>
      <c r="J165" s="217"/>
    </row>
    <row r="166" spans="1:10" ht="12.75">
      <c r="A166" s="102"/>
      <c r="B166" s="102"/>
      <c r="C166" s="102"/>
      <c r="D166" s="102"/>
      <c r="E166" s="102"/>
      <c r="F166" s="102"/>
      <c r="G166" s="102"/>
      <c r="H166" s="102"/>
      <c r="I166" s="217"/>
      <c r="J166" s="217"/>
    </row>
    <row r="167" ht="12.75">
      <c r="J167" s="43"/>
    </row>
    <row r="168" ht="12.75">
      <c r="J168" s="43"/>
    </row>
    <row r="169" ht="12.75">
      <c r="J169" s="43"/>
    </row>
    <row r="170" ht="12.75">
      <c r="J170" s="43"/>
    </row>
    <row r="171" ht="12.75">
      <c r="J171" s="43"/>
    </row>
    <row r="172" ht="12.75">
      <c r="J172" s="43"/>
    </row>
    <row r="173" ht="12.75">
      <c r="J173" s="43"/>
    </row>
    <row r="174" ht="12.75">
      <c r="J174" s="43"/>
    </row>
    <row r="175" ht="12.75">
      <c r="J175" s="43"/>
    </row>
    <row r="176" ht="12.75">
      <c r="J176" s="43"/>
    </row>
    <row r="177" ht="12.75">
      <c r="J177" s="43"/>
    </row>
    <row r="178" ht="12.75">
      <c r="J178" s="43"/>
    </row>
    <row r="179" ht="12.75">
      <c r="J179" s="43"/>
    </row>
    <row r="180" ht="12.75">
      <c r="J180" s="43"/>
    </row>
    <row r="181" ht="12.75">
      <c r="J181" s="43"/>
    </row>
    <row r="182" ht="12.75">
      <c r="J182" s="43"/>
    </row>
    <row r="183" ht="12.75">
      <c r="J183" s="43"/>
    </row>
    <row r="184" ht="12.75">
      <c r="J184" s="43"/>
    </row>
    <row r="185" ht="12.75">
      <c r="J185" s="43"/>
    </row>
    <row r="186" ht="12.75">
      <c r="J186" s="43"/>
    </row>
    <row r="187" ht="12.75">
      <c r="J187" s="43"/>
    </row>
    <row r="188" ht="12.75">
      <c r="J188" s="43"/>
    </row>
    <row r="189" ht="12.75">
      <c r="J189" s="43"/>
    </row>
    <row r="190" ht="12.75">
      <c r="J190" s="43"/>
    </row>
    <row r="191" ht="12.75">
      <c r="J191" s="43"/>
    </row>
    <row r="192" ht="12.75">
      <c r="J192" s="43"/>
    </row>
    <row r="193" ht="12.75">
      <c r="J193" s="43"/>
    </row>
    <row r="194" ht="12.75">
      <c r="J194" s="43"/>
    </row>
    <row r="195" ht="12.75">
      <c r="J195" s="43"/>
    </row>
    <row r="196" ht="12.75">
      <c r="J196" s="43"/>
    </row>
    <row r="197" ht="12.75">
      <c r="J197" s="43"/>
    </row>
    <row r="198" ht="12.75">
      <c r="J198" s="43"/>
    </row>
    <row r="199" ht="12.75">
      <c r="J199" s="43"/>
    </row>
    <row r="200" ht="12.75">
      <c r="J200" s="43"/>
    </row>
  </sheetData>
  <sheetProtection/>
  <mergeCells count="59">
    <mergeCell ref="B73:F73"/>
    <mergeCell ref="B69:F69"/>
    <mergeCell ref="B70:F70"/>
    <mergeCell ref="B71:F71"/>
    <mergeCell ref="B72:F72"/>
    <mergeCell ref="B64:F64"/>
    <mergeCell ref="B65:F65"/>
    <mergeCell ref="B66:F66"/>
    <mergeCell ref="B68:F68"/>
    <mergeCell ref="B60:F60"/>
    <mergeCell ref="B61:F61"/>
    <mergeCell ref="B62:F62"/>
    <mergeCell ref="B63:F63"/>
    <mergeCell ref="B56:F56"/>
    <mergeCell ref="B57:F57"/>
    <mergeCell ref="B58:F58"/>
    <mergeCell ref="B59:F59"/>
    <mergeCell ref="B52:F52"/>
    <mergeCell ref="B53:F53"/>
    <mergeCell ref="B54:F54"/>
    <mergeCell ref="B55:F55"/>
    <mergeCell ref="B48:F48"/>
    <mergeCell ref="B49:F49"/>
    <mergeCell ref="B50:F50"/>
    <mergeCell ref="B51:F51"/>
    <mergeCell ref="B38:F38"/>
    <mergeCell ref="B45:F45"/>
    <mergeCell ref="B46:F46"/>
    <mergeCell ref="B47:F47"/>
    <mergeCell ref="B43:F43"/>
    <mergeCell ref="B44:F44"/>
    <mergeCell ref="B39:F39"/>
    <mergeCell ref="B40:F40"/>
    <mergeCell ref="B41:F41"/>
    <mergeCell ref="B42:F42"/>
    <mergeCell ref="B34:F34"/>
    <mergeCell ref="B35:F35"/>
    <mergeCell ref="B36:F36"/>
    <mergeCell ref="B37:F37"/>
    <mergeCell ref="B22:F22"/>
    <mergeCell ref="B23:F23"/>
    <mergeCell ref="B24:F24"/>
    <mergeCell ref="A33:J33"/>
    <mergeCell ref="B18:F18"/>
    <mergeCell ref="B19:F19"/>
    <mergeCell ref="B20:F20"/>
    <mergeCell ref="B21:F21"/>
    <mergeCell ref="B14:F14"/>
    <mergeCell ref="B15:F15"/>
    <mergeCell ref="B16:F16"/>
    <mergeCell ref="B17:F17"/>
    <mergeCell ref="B10:F10"/>
    <mergeCell ref="B11:F11"/>
    <mergeCell ref="B12:F12"/>
    <mergeCell ref="B13:F13"/>
    <mergeCell ref="A6:J6"/>
    <mergeCell ref="B7:F7"/>
    <mergeCell ref="B8:F8"/>
    <mergeCell ref="B9:F9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34">
      <selection activeCell="L17" sqref="L17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8" max="8" width="16.7109375" style="0" customWidth="1"/>
    <col min="9" max="10" width="10.140625" style="0" bestFit="1" customWidth="1"/>
    <col min="13" max="13" width="12.28125" style="0" customWidth="1"/>
  </cols>
  <sheetData>
    <row r="1" ht="15">
      <c r="B1" s="195" t="s">
        <v>421</v>
      </c>
    </row>
    <row r="2" ht="12.75">
      <c r="B2" s="183" t="s">
        <v>422</v>
      </c>
    </row>
    <row r="3" ht="12.75">
      <c r="B3" s="183"/>
    </row>
    <row r="4" spans="2:7" ht="15.75">
      <c r="B4" s="414" t="s">
        <v>454</v>
      </c>
      <c r="C4" s="414"/>
      <c r="D4" s="414"/>
      <c r="E4" s="414"/>
      <c r="F4" s="414"/>
      <c r="G4" s="414"/>
    </row>
    <row r="6" spans="1:7" ht="12.75">
      <c r="A6" s="415" t="s">
        <v>135</v>
      </c>
      <c r="B6" s="417" t="s">
        <v>286</v>
      </c>
      <c r="C6" s="415" t="s">
        <v>407</v>
      </c>
      <c r="D6" s="196" t="s">
        <v>408</v>
      </c>
      <c r="E6" s="415" t="s">
        <v>409</v>
      </c>
      <c r="F6" s="415" t="s">
        <v>410</v>
      </c>
      <c r="G6" s="196" t="s">
        <v>408</v>
      </c>
    </row>
    <row r="7" spans="1:9" ht="12.75">
      <c r="A7" s="416"/>
      <c r="B7" s="418"/>
      <c r="C7" s="416"/>
      <c r="D7" s="197">
        <v>41275</v>
      </c>
      <c r="E7" s="416"/>
      <c r="F7" s="416"/>
      <c r="G7" s="197">
        <v>41639</v>
      </c>
      <c r="H7" s="47"/>
      <c r="I7" s="47"/>
    </row>
    <row r="8" spans="1:9" ht="12.75">
      <c r="A8" s="1">
        <v>1</v>
      </c>
      <c r="B8" s="193" t="s">
        <v>411</v>
      </c>
      <c r="C8" s="1"/>
      <c r="D8" s="198"/>
      <c r="E8" s="198"/>
      <c r="F8" s="198"/>
      <c r="G8" s="198">
        <f aca="true" t="shared" si="0" ref="G8:G16">D8+E8-F8</f>
        <v>0</v>
      </c>
      <c r="H8" s="47"/>
      <c r="I8" s="47"/>
    </row>
    <row r="9" spans="1:9" ht="12.75">
      <c r="A9" s="1">
        <v>2</v>
      </c>
      <c r="B9" s="193" t="s">
        <v>419</v>
      </c>
      <c r="C9" s="1"/>
      <c r="D9" s="198"/>
      <c r="E9" s="198"/>
      <c r="F9" s="198"/>
      <c r="G9" s="198"/>
      <c r="H9" s="199"/>
      <c r="I9" s="49"/>
    </row>
    <row r="10" spans="1:9" ht="12.75">
      <c r="A10" s="1">
        <v>3</v>
      </c>
      <c r="B10" s="200" t="s">
        <v>413</v>
      </c>
      <c r="C10" s="1"/>
      <c r="D10" s="198">
        <f>5828832+102500</f>
        <v>5931332</v>
      </c>
      <c r="E10" s="198">
        <v>27085</v>
      </c>
      <c r="F10" s="198"/>
      <c r="G10" s="198">
        <f>D10+E10-F10</f>
        <v>5958417</v>
      </c>
      <c r="H10" s="199"/>
      <c r="I10" s="49"/>
    </row>
    <row r="11" spans="1:9" ht="12.75">
      <c r="A11" s="1">
        <v>4</v>
      </c>
      <c r="B11" s="200" t="s">
        <v>414</v>
      </c>
      <c r="C11" s="1"/>
      <c r="D11" s="198">
        <v>10949873</v>
      </c>
      <c r="E11" s="198"/>
      <c r="F11" s="198"/>
      <c r="G11" s="198">
        <f t="shared" si="0"/>
        <v>10949873</v>
      </c>
      <c r="H11" s="199"/>
      <c r="I11" s="49"/>
    </row>
    <row r="12" spans="1:9" ht="12.75">
      <c r="A12" s="1">
        <v>5</v>
      </c>
      <c r="B12" s="200" t="s">
        <v>415</v>
      </c>
      <c r="C12" s="1"/>
      <c r="D12" s="198"/>
      <c r="E12" s="201"/>
      <c r="F12" s="198"/>
      <c r="G12" s="198">
        <f t="shared" si="0"/>
        <v>0</v>
      </c>
      <c r="H12" s="199"/>
      <c r="I12" s="49"/>
    </row>
    <row r="13" spans="1:9" ht="12.75">
      <c r="A13" s="1">
        <v>1</v>
      </c>
      <c r="B13" s="200" t="s">
        <v>416</v>
      </c>
      <c r="C13" s="1"/>
      <c r="D13" s="198"/>
      <c r="E13" s="198"/>
      <c r="F13" s="198"/>
      <c r="G13" s="198">
        <f t="shared" si="0"/>
        <v>0</v>
      </c>
      <c r="H13" s="199"/>
      <c r="I13" s="49"/>
    </row>
    <row r="14" spans="1:9" ht="12.75">
      <c r="A14" s="1">
        <v>2</v>
      </c>
      <c r="B14" s="2"/>
      <c r="C14" s="1"/>
      <c r="D14" s="198"/>
      <c r="E14" s="198"/>
      <c r="F14" s="198"/>
      <c r="G14" s="198">
        <f t="shared" si="0"/>
        <v>0</v>
      </c>
      <c r="H14" s="47"/>
      <c r="I14" s="47"/>
    </row>
    <row r="15" spans="1:9" ht="12.75">
      <c r="A15" s="1">
        <v>3</v>
      </c>
      <c r="B15" s="2"/>
      <c r="C15" s="1"/>
      <c r="D15" s="198"/>
      <c r="E15" s="198"/>
      <c r="F15" s="198"/>
      <c r="G15" s="198">
        <f t="shared" si="0"/>
        <v>0</v>
      </c>
      <c r="H15" s="47"/>
      <c r="I15" s="47"/>
    </row>
    <row r="16" spans="1:9" ht="13.5" thickBot="1">
      <c r="A16" s="73">
        <v>4</v>
      </c>
      <c r="B16" s="165"/>
      <c r="C16" s="73"/>
      <c r="D16" s="202"/>
      <c r="E16" s="202"/>
      <c r="F16" s="202"/>
      <c r="G16" s="202">
        <f t="shared" si="0"/>
        <v>0</v>
      </c>
      <c r="H16" s="47"/>
      <c r="I16" s="47"/>
    </row>
    <row r="17" spans="1:9" ht="13.5" thickBot="1">
      <c r="A17" s="203"/>
      <c r="B17" s="204" t="s">
        <v>417</v>
      </c>
      <c r="C17" s="205"/>
      <c r="D17" s="206">
        <f>SUM(D8:D16)</f>
        <v>16881205</v>
      </c>
      <c r="E17" s="206">
        <f>SUM(E8:E16)</f>
        <v>27085</v>
      </c>
      <c r="F17" s="206">
        <f>SUM(F8:F16)</f>
        <v>0</v>
      </c>
      <c r="G17" s="207">
        <f>SUM(G8:G16)</f>
        <v>16908290</v>
      </c>
      <c r="I17" s="5"/>
    </row>
    <row r="19" spans="2:9" ht="15.75">
      <c r="B19" s="414" t="s">
        <v>440</v>
      </c>
      <c r="C19" s="414"/>
      <c r="D19" s="414"/>
      <c r="E19" s="414"/>
      <c r="F19" s="414"/>
      <c r="G19" s="414"/>
      <c r="I19" s="5"/>
    </row>
    <row r="21" spans="1:7" ht="12.75">
      <c r="A21" s="415" t="s">
        <v>135</v>
      </c>
      <c r="B21" s="417" t="s">
        <v>286</v>
      </c>
      <c r="C21" s="415" t="s">
        <v>407</v>
      </c>
      <c r="D21" s="196" t="s">
        <v>408</v>
      </c>
      <c r="E21" s="415" t="s">
        <v>409</v>
      </c>
      <c r="F21" s="415" t="s">
        <v>410</v>
      </c>
      <c r="G21" s="196" t="s">
        <v>408</v>
      </c>
    </row>
    <row r="22" spans="1:7" ht="12.75">
      <c r="A22" s="416"/>
      <c r="B22" s="418"/>
      <c r="C22" s="416"/>
      <c r="D22" s="197">
        <v>41275</v>
      </c>
      <c r="E22" s="416"/>
      <c r="F22" s="416"/>
      <c r="G22" s="197">
        <v>41639</v>
      </c>
    </row>
    <row r="23" spans="1:7" ht="12.75">
      <c r="A23" s="1">
        <v>1</v>
      </c>
      <c r="B23" s="193" t="s">
        <v>411</v>
      </c>
      <c r="C23" s="1"/>
      <c r="D23" s="198">
        <v>0</v>
      </c>
      <c r="E23" s="198">
        <v>0</v>
      </c>
      <c r="F23" s="198"/>
      <c r="G23" s="198">
        <f>D23+E23</f>
        <v>0</v>
      </c>
    </row>
    <row r="24" spans="1:7" ht="12.75">
      <c r="A24" s="1">
        <v>2</v>
      </c>
      <c r="B24" s="193" t="s">
        <v>412</v>
      </c>
      <c r="C24" s="1"/>
      <c r="D24" s="198">
        <v>0</v>
      </c>
      <c r="E24" s="198"/>
      <c r="F24" s="198"/>
      <c r="G24" s="198">
        <f>D24+E24</f>
        <v>0</v>
      </c>
    </row>
    <row r="25" spans="1:7" ht="12.75">
      <c r="A25" s="1">
        <v>3</v>
      </c>
      <c r="B25" s="200" t="s">
        <v>418</v>
      </c>
      <c r="C25" s="1"/>
      <c r="D25" s="198">
        <v>5284755</v>
      </c>
      <c r="E25" s="208">
        <v>517262</v>
      </c>
      <c r="F25" s="198"/>
      <c r="G25" s="198">
        <f>D25+E25</f>
        <v>5802017</v>
      </c>
    </row>
    <row r="26" spans="1:7" ht="12.75">
      <c r="A26" s="1">
        <v>4</v>
      </c>
      <c r="B26" s="200" t="s">
        <v>414</v>
      </c>
      <c r="C26" s="1"/>
      <c r="D26" s="198">
        <v>8509996</v>
      </c>
      <c r="E26" s="309">
        <v>2439877</v>
      </c>
      <c r="F26" s="198"/>
      <c r="G26" s="198">
        <f>D26+E26</f>
        <v>10949873</v>
      </c>
    </row>
    <row r="27" spans="1:7" ht="12.75">
      <c r="A27" s="1">
        <v>5</v>
      </c>
      <c r="B27" s="200" t="s">
        <v>415</v>
      </c>
      <c r="C27" s="1"/>
      <c r="D27" s="198"/>
      <c r="E27" s="208"/>
      <c r="F27" s="198"/>
      <c r="G27" s="198">
        <f>D27+E27</f>
        <v>0</v>
      </c>
    </row>
    <row r="28" spans="1:7" ht="12.75">
      <c r="A28" s="1">
        <v>1</v>
      </c>
      <c r="B28" s="200" t="s">
        <v>416</v>
      </c>
      <c r="C28" s="1"/>
      <c r="D28" s="198"/>
      <c r="E28" s="198"/>
      <c r="F28" s="198"/>
      <c r="G28" s="198"/>
    </row>
    <row r="29" spans="1:7" ht="12.75">
      <c r="A29" s="1">
        <v>2</v>
      </c>
      <c r="B29" s="2"/>
      <c r="C29" s="1"/>
      <c r="D29" s="198"/>
      <c r="E29" s="198"/>
      <c r="F29" s="198"/>
      <c r="G29" s="198">
        <f>D29+E29-F29</f>
        <v>0</v>
      </c>
    </row>
    <row r="30" spans="1:7" ht="12.75">
      <c r="A30" s="1">
        <v>3</v>
      </c>
      <c r="B30" s="2"/>
      <c r="C30" s="1"/>
      <c r="D30" s="198"/>
      <c r="E30" s="198"/>
      <c r="F30" s="198"/>
      <c r="G30" s="198">
        <f>D30+E30-F30</f>
        <v>0</v>
      </c>
    </row>
    <row r="31" spans="1:7" ht="13.5" thickBot="1">
      <c r="A31" s="73">
        <v>4</v>
      </c>
      <c r="B31" s="165"/>
      <c r="C31" s="73"/>
      <c r="D31" s="202"/>
      <c r="E31" s="202"/>
      <c r="F31" s="202"/>
      <c r="G31" s="202">
        <f>D31+E31-F31</f>
        <v>0</v>
      </c>
    </row>
    <row r="32" spans="1:10" ht="13.5" thickBot="1">
      <c r="A32" s="203"/>
      <c r="B32" s="204" t="s">
        <v>417</v>
      </c>
      <c r="C32" s="205"/>
      <c r="D32" s="206">
        <f>SUM(D23:D31)</f>
        <v>13794751</v>
      </c>
      <c r="E32" s="206">
        <f>SUM(E23:E31)</f>
        <v>2957139</v>
      </c>
      <c r="F32" s="206">
        <f>SUM(F23:F31)</f>
        <v>0</v>
      </c>
      <c r="G32" s="207">
        <f>SUM(G23:G31)</f>
        <v>16751890</v>
      </c>
      <c r="H32" s="209"/>
      <c r="I32" s="5"/>
      <c r="J32" s="5"/>
    </row>
    <row r="33" spans="9:10" ht="12.75">
      <c r="I33" s="5"/>
      <c r="J33" s="5"/>
    </row>
    <row r="34" spans="2:7" ht="15.75">
      <c r="B34" s="414" t="s">
        <v>448</v>
      </c>
      <c r="C34" s="414"/>
      <c r="D34" s="414"/>
      <c r="E34" s="414"/>
      <c r="F34" s="414"/>
      <c r="G34" s="414"/>
    </row>
    <row r="36" spans="1:7" ht="12.75">
      <c r="A36" s="415" t="s">
        <v>135</v>
      </c>
      <c r="B36" s="417" t="s">
        <v>286</v>
      </c>
      <c r="C36" s="415" t="s">
        <v>407</v>
      </c>
      <c r="D36" s="196" t="s">
        <v>408</v>
      </c>
      <c r="E36" s="415" t="s">
        <v>409</v>
      </c>
      <c r="F36" s="415" t="s">
        <v>410</v>
      </c>
      <c r="G36" s="196" t="s">
        <v>408</v>
      </c>
    </row>
    <row r="37" spans="1:7" ht="12.75">
      <c r="A37" s="416"/>
      <c r="B37" s="418"/>
      <c r="C37" s="416"/>
      <c r="D37" s="197">
        <v>41275</v>
      </c>
      <c r="E37" s="416"/>
      <c r="F37" s="416"/>
      <c r="G37" s="197">
        <v>41639</v>
      </c>
    </row>
    <row r="38" spans="1:7" ht="12.75">
      <c r="A38" s="1">
        <v>1</v>
      </c>
      <c r="B38" s="193" t="s">
        <v>411</v>
      </c>
      <c r="C38" s="1"/>
      <c r="D38" s="198">
        <v>0</v>
      </c>
      <c r="E38" s="198"/>
      <c r="F38" s="198"/>
      <c r="G38" s="198">
        <f aca="true" t="shared" si="1" ref="G38:G46">D38+E38-F38</f>
        <v>0</v>
      </c>
    </row>
    <row r="39" spans="1:14" ht="12.75">
      <c r="A39" s="1">
        <v>2</v>
      </c>
      <c r="B39" s="200" t="s">
        <v>412</v>
      </c>
      <c r="C39" s="1"/>
      <c r="D39" s="198"/>
      <c r="E39" s="198"/>
      <c r="F39" s="198"/>
      <c r="G39" s="198"/>
      <c r="M39" s="47"/>
      <c r="N39" s="47"/>
    </row>
    <row r="40" spans="1:14" ht="12.75">
      <c r="A40" s="1">
        <v>3</v>
      </c>
      <c r="B40" s="200" t="s">
        <v>418</v>
      </c>
      <c r="C40" s="1"/>
      <c r="D40" s="198">
        <v>646577</v>
      </c>
      <c r="E40" s="209">
        <v>27085</v>
      </c>
      <c r="F40" s="198">
        <v>517262</v>
      </c>
      <c r="G40" s="198">
        <f t="shared" si="1"/>
        <v>156400</v>
      </c>
      <c r="M40" s="47"/>
      <c r="N40" s="47"/>
    </row>
    <row r="41" spans="1:14" ht="12.75">
      <c r="A41" s="1">
        <v>4</v>
      </c>
      <c r="B41" s="200" t="s">
        <v>414</v>
      </c>
      <c r="C41" s="1"/>
      <c r="D41" s="198">
        <v>2439877</v>
      </c>
      <c r="E41" s="198"/>
      <c r="F41" s="198">
        <v>2439877</v>
      </c>
      <c r="G41" s="198">
        <f t="shared" si="1"/>
        <v>0</v>
      </c>
      <c r="H41" s="5"/>
      <c r="M41" s="47"/>
      <c r="N41" s="47"/>
    </row>
    <row r="42" spans="1:14" ht="12.75">
      <c r="A42" s="1">
        <v>5</v>
      </c>
      <c r="B42" s="200" t="s">
        <v>415</v>
      </c>
      <c r="C42" s="1"/>
      <c r="D42" s="198"/>
      <c r="E42" s="198"/>
      <c r="F42" s="198"/>
      <c r="G42" s="198">
        <f t="shared" si="1"/>
        <v>0</v>
      </c>
      <c r="M42" s="47"/>
      <c r="N42" s="47"/>
    </row>
    <row r="43" spans="1:14" ht="12.75">
      <c r="A43" s="1">
        <v>1</v>
      </c>
      <c r="B43" s="200" t="s">
        <v>416</v>
      </c>
      <c r="C43" s="1"/>
      <c r="D43" s="198"/>
      <c r="E43" s="198"/>
      <c r="F43" s="198"/>
      <c r="G43" s="198">
        <f t="shared" si="1"/>
        <v>0</v>
      </c>
      <c r="M43" s="47"/>
      <c r="N43" s="47"/>
    </row>
    <row r="44" spans="1:14" ht="12.75">
      <c r="A44" s="1">
        <v>2</v>
      </c>
      <c r="B44" s="200"/>
      <c r="C44" s="1"/>
      <c r="D44" s="198"/>
      <c r="E44" s="198"/>
      <c r="F44" s="198"/>
      <c r="G44" s="198">
        <f t="shared" si="1"/>
        <v>0</v>
      </c>
      <c r="M44" s="47"/>
      <c r="N44" s="47"/>
    </row>
    <row r="45" spans="1:14" ht="12.75">
      <c r="A45" s="1">
        <v>3</v>
      </c>
      <c r="B45" s="2"/>
      <c r="C45" s="1"/>
      <c r="D45" s="198"/>
      <c r="E45" s="198"/>
      <c r="F45" s="198"/>
      <c r="G45" s="198">
        <f t="shared" si="1"/>
        <v>0</v>
      </c>
      <c r="M45" s="47"/>
      <c r="N45" s="47"/>
    </row>
    <row r="46" spans="1:14" ht="13.5" thickBot="1">
      <c r="A46" s="73">
        <v>4</v>
      </c>
      <c r="B46" s="165"/>
      <c r="C46" s="73"/>
      <c r="D46" s="202"/>
      <c r="E46" s="202"/>
      <c r="F46" s="202"/>
      <c r="G46" s="202">
        <f t="shared" si="1"/>
        <v>0</v>
      </c>
      <c r="M46" s="47"/>
      <c r="N46" s="47"/>
    </row>
    <row r="47" spans="1:14" ht="13.5" thickBot="1">
      <c r="A47" s="203"/>
      <c r="B47" s="204" t="s">
        <v>417</v>
      </c>
      <c r="C47" s="205"/>
      <c r="D47" s="206">
        <f>SUM(D38:D46)</f>
        <v>3086454</v>
      </c>
      <c r="E47" s="206">
        <f>SUM(E38:E46)</f>
        <v>27085</v>
      </c>
      <c r="F47" s="206">
        <f>SUM(F38:F46)</f>
        <v>2957139</v>
      </c>
      <c r="G47" s="207">
        <f>SUM(G38:G46)</f>
        <v>156400</v>
      </c>
      <c r="I47" s="209"/>
      <c r="J47" s="5"/>
      <c r="M47" s="11"/>
      <c r="N47" s="47"/>
    </row>
    <row r="48" spans="5:10" s="47" customFormat="1" ht="15.75">
      <c r="E48" s="376" t="s">
        <v>344</v>
      </c>
      <c r="F48" s="376"/>
      <c r="G48" s="376"/>
      <c r="J48" s="49"/>
    </row>
    <row r="49" spans="4:14" ht="15.75">
      <c r="D49" s="5"/>
      <c r="E49" s="376" t="s">
        <v>420</v>
      </c>
      <c r="F49" s="376"/>
      <c r="G49" s="376"/>
      <c r="I49" s="209"/>
      <c r="M49" s="47"/>
      <c r="N49" s="47"/>
    </row>
    <row r="50" spans="4:14" ht="12.75">
      <c r="D50" s="5"/>
      <c r="G50" s="5"/>
      <c r="I50" s="5"/>
      <c r="M50" s="47"/>
      <c r="N50" s="47"/>
    </row>
    <row r="51" spans="13:14" ht="12.75">
      <c r="M51" s="47"/>
      <c r="N51" s="47"/>
    </row>
    <row r="52" ht="12.75">
      <c r="H52" s="5"/>
    </row>
  </sheetData>
  <sheetProtection/>
  <mergeCells count="20">
    <mergeCell ref="B4:G4"/>
    <mergeCell ref="A6:A7"/>
    <mergeCell ref="B6:B7"/>
    <mergeCell ref="C6:C7"/>
    <mergeCell ref="E6:E7"/>
    <mergeCell ref="F6:F7"/>
    <mergeCell ref="B19:G19"/>
    <mergeCell ref="A21:A22"/>
    <mergeCell ref="B21:B22"/>
    <mergeCell ref="C21:C22"/>
    <mergeCell ref="E21:E22"/>
    <mergeCell ref="F21:F22"/>
    <mergeCell ref="E48:G48"/>
    <mergeCell ref="E49:G49"/>
    <mergeCell ref="B34:G34"/>
    <mergeCell ref="A36:A37"/>
    <mergeCell ref="B36:B37"/>
    <mergeCell ref="C36:C37"/>
    <mergeCell ref="E36:E37"/>
    <mergeCell ref="F36:F37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</cp:lastModifiedBy>
  <cp:lastPrinted>2014-03-28T12:40:06Z</cp:lastPrinted>
  <dcterms:created xsi:type="dcterms:W3CDTF">1996-10-14T23:33:28Z</dcterms:created>
  <dcterms:modified xsi:type="dcterms:W3CDTF">2014-03-29T10:17:56Z</dcterms:modified>
  <cp:category/>
  <cp:version/>
  <cp:contentType/>
  <cp:contentStatus/>
</cp:coreProperties>
</file>