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17115" windowHeight="10230" activeTab="0"/>
  </bookViews>
  <sheets>
    <sheet name="BILANCI" sheetId="1" r:id="rId1"/>
    <sheet name="P A SH" sheetId="2" r:id="rId2"/>
    <sheet name="Levizja e kapitaleve" sheetId="3" r:id="rId3"/>
    <sheet name="CASH flows" sheetId="4" r:id="rId4"/>
    <sheet name="PASQYA AAM " sheetId="5" r:id="rId5"/>
    <sheet name="PASQYRA NR 1.2" sheetId="6" r:id="rId6"/>
    <sheet name="PASQYRA NR 3" sheetId="7" r:id="rId7"/>
  </sheets>
  <definedNames>
    <definedName name="_xlnm.Print_Area" localSheetId="0">'BILANCI'!$A$1:$E$113</definedName>
    <definedName name="_xlnm.Print_Area" localSheetId="3">'CASH flows'!$A$1:$E$41</definedName>
  </definedNames>
  <calcPr fullCalcOnLoad="1"/>
</workbook>
</file>

<file path=xl/sharedStrings.xml><?xml version="1.0" encoding="utf-8"?>
<sst xmlns="http://schemas.openxmlformats.org/spreadsheetml/2006/main" count="507" uniqueCount="355">
  <si>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</si>
  <si>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</si>
  <si>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</si>
  <si>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</si>
  <si>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</si>
  <si>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</si>
  <si>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</si>
  <si>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</si>
  <si>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</si>
  <si>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</si>
  <si>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</si>
  <si>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</si>
  <si>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</si>
  <si>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</si>
  <si>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</si>
  <si>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</si>
  <si>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</si>
  <si>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</si>
  <si>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</si>
  <si>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Instrumente të tjera borxhi</t>
  </si>
  <si>
    <t>d)</t>
  </si>
  <si>
    <t>Investime të tjera financiare</t>
  </si>
  <si>
    <t>Inventari</t>
  </si>
  <si>
    <t>Prodhim në proces</t>
  </si>
  <si>
    <t>Produkte të gatshme  Inventar I Imet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</si>
  <si>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</si>
  <si>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</si>
  <si>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</si>
  <si>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</si>
  <si>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</si>
  <si>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</si>
  <si>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</si>
  <si>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</si>
  <si>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</si>
  <si>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</si>
  <si>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</si>
  <si>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</si>
  <si>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</si>
  <si>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</si>
  <si>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</si>
  <si>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</si>
  <si>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</si>
  <si>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</si>
  <si>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</si>
  <si>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</si>
  <si>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</si>
  <si>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</si>
  <si>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</si>
  <si>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</si>
  <si>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</si>
  <si>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</si>
  <si>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</si>
  <si>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</si>
  <si>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</si>
  <si>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</si>
  <si>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</si>
  <si>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</si>
  <si>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</si>
  <si>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</si>
  <si>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</si>
  <si>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</si>
  <si>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</si>
  <si>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</si>
  <si>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</si>
  <si>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</si>
  <si>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</si>
  <si>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</si>
  <si>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</si>
  <si>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</si>
  <si>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</si>
  <si>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</si>
  <si>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</si>
  <si>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</si>
  <si>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</si>
  <si>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</si>
  <si>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</si>
  <si>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</si>
  <si>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</si>
  <si>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</si>
  <si>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</si>
  <si>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</si>
  <si>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</si>
  <si>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</si>
  <si>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</si>
  <si>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</si>
  <si>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</si>
  <si>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</si>
  <si>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</si>
  <si>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</si>
  <si>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</si>
  <si>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Pasqyrat Financiare lexohen se bashku me shenimet shpjeguese 1-40</t>
  </si>
  <si>
    <t>ne leke</t>
  </si>
  <si>
    <t>N.r.</t>
  </si>
  <si>
    <t>P Ë R SH K R I M I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</si>
  <si>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</si>
  <si>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</si>
  <si>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</si>
  <si>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</si>
  <si>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</si>
  <si>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</si>
  <si>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</si>
  <si>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</si>
  <si>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</si>
  <si>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</si>
  <si>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</si>
  <si>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</si>
  <si>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</si>
  <si>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</si>
  <si>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</si>
  <si>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</si>
  <si>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</si>
  <si>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</si>
  <si>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</si>
  <si>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</si>
  <si>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</si>
  <si>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</si>
  <si>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</si>
  <si>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</si>
  <si>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</si>
  <si>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</si>
  <si>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</si>
  <si>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</si>
  <si>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</si>
  <si>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</si>
  <si>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</si>
  <si>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Sipas metodës direkte . Direct method</t>
  </si>
  <si>
    <t>Shenime Note</t>
  </si>
  <si>
    <t>Fluksi parave nga veprimtarite e çfrytezimit. Cash flows from operating activities</t>
  </si>
  <si>
    <t>Paratë e arkëtuara nga klientët</t>
  </si>
  <si>
    <t>Paratë e paguara ndaj furnitorëve dhe punonjësve</t>
  </si>
  <si>
    <t>Paratë e ardhura nga veprimtaritë</t>
  </si>
  <si>
    <t>Interesi i paguar   Interest paid</t>
  </si>
  <si>
    <t>Tatim fitimi i paguar - Taxtion paid</t>
  </si>
  <si>
    <t>Paraja neto nga veprimtaritë e shfrytëzimit - Net cash flows from operating activities</t>
  </si>
  <si>
    <t>Fluksi i parave  nga veprimtarite e investuese -  Cash flows from investing activities</t>
  </si>
  <si>
    <t>Blerja e kompanise se kontrolluar X së kontrolluar  minus paratë e arkëtuara</t>
  </si>
  <si>
    <t>Blerja e  aktiveve afatgjata materiale -Payments for the acquisition of property, plant and equipment</t>
  </si>
  <si>
    <t>Të ardhura nga shitja e paisjeve . Receipts from sale of property, plant and equipment</t>
  </si>
  <si>
    <t>Interesi i arkëtuar - Interest received</t>
  </si>
  <si>
    <t>Dividendët e arkëtuar - Dividends received</t>
  </si>
  <si>
    <t>Paraja  neto,  e përdorur në aktivitetet e investuese -  Net cash flows used in investing activities</t>
  </si>
  <si>
    <t>C</t>
  </si>
  <si>
    <t>Fluksi i parave nga aktivitetet  financiare-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</si>
  <si>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</si>
  <si>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</si>
  <si>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</si>
  <si>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</si>
  <si>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përdorur në veprimtaritë financiare - Net cash flows used in financing activities</t>
  </si>
  <si>
    <t>Rritja / rënia neto e mjeteve monetare - Increase / decrease  in cash</t>
  </si>
  <si>
    <t>Mjete monetare ne fillim te periudhes kontabel - Cash  the beginning of the year</t>
  </si>
  <si>
    <t>Mjete monetare ne fund te periudhes kontabel - Cash  at the end of the year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</si>
  <si>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</si>
  <si>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</si>
  <si>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</si>
  <si>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</si>
  <si>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</si>
  <si>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</si>
  <si>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</si>
  <si>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</si>
  <si>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</si>
  <si>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</si>
  <si>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</si>
  <si>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</si>
  <si>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</si>
  <si>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</si>
  <si>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</si>
  <si>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</si>
  <si>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</si>
  <si>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</si>
  <si>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</si>
  <si>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</si>
  <si>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</si>
  <si>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</si>
  <si>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</si>
  <si>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</si>
  <si>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</si>
  <si>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</si>
  <si>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</si>
  <si>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</si>
  <si>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</si>
  <si>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</si>
  <si>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</si>
  <si>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</si>
  <si>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</si>
  <si>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</si>
  <si>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</si>
  <si>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</si>
  <si>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</si>
  <si>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</si>
  <si>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</si>
  <si>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</si>
  <si>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</si>
  <si>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</si>
  <si>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</si>
  <si>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</si>
  <si>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</si>
  <si>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</si>
  <si>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</si>
  <si>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</si>
  <si>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</si>
  <si>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</si>
  <si>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</si>
  <si>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</si>
  <si>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</si>
  <si>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</si>
  <si>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</si>
  <si>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</si>
  <si>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</si>
  <si>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</si>
  <si>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</si>
  <si>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</si>
  <si>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</si>
  <si>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</si>
  <si>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</si>
  <si>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</si>
  <si>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</si>
  <si>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</si>
  <si>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</si>
  <si>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</si>
  <si>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</si>
  <si>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</si>
  <si>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</si>
  <si>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</si>
  <si>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</si>
  <si>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</si>
  <si>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</si>
  <si>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</si>
  <si>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</si>
  <si>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</si>
  <si>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</si>
  <si>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</si>
  <si>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</si>
  <si>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</si>
  <si>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</si>
  <si>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</si>
  <si>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</si>
  <si>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</si>
  <si>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</si>
  <si>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</si>
  <si>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</si>
  <si>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</si>
  <si>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</si>
  <si>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</si>
  <si>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</si>
  <si>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</si>
  <si>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</si>
  <si>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</si>
  <si>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</si>
  <si>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</si>
  <si>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</si>
  <si>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</si>
  <si>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</si>
  <si>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</si>
  <si>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</si>
  <si>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</si>
  <si>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</si>
  <si>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</si>
  <si>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</si>
  <si>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</si>
  <si>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</si>
  <si>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</si>
  <si>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</si>
  <si>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</si>
  <si>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</si>
  <si>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</si>
  <si>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</si>
  <si>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</si>
  <si>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</si>
  <si>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</si>
  <si>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</si>
  <si>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</si>
  <si>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</si>
  <si>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</si>
  <si>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</si>
  <si>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</si>
  <si>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</si>
  <si>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</si>
  <si>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</si>
  <si>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</si>
  <si>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</si>
  <si>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</si>
  <si>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</si>
  <si>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</si>
  <si>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</si>
  <si>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</si>
  <si>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</si>
  <si>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</si>
  <si>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</si>
  <si>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</si>
  <si>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</si>
  <si>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</si>
  <si>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</si>
  <si>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</si>
  <si>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</si>
  <si>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</si>
  <si>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</si>
  <si>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</si>
  <si>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</si>
  <si>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</si>
  <si>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</si>
  <si>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</si>
  <si>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</si>
  <si>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</si>
  <si>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</si>
  <si>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</si>
  <si>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</si>
  <si>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</si>
  <si>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</si>
  <si>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</si>
  <si>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</si>
  <si>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</si>
  <si>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</si>
  <si>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</si>
  <si>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</si>
  <si>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</si>
  <si>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</si>
  <si>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</si>
  <si>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</si>
  <si>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</si>
  <si>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</si>
  <si>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</si>
  <si>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</si>
  <si>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</si>
  <si>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</si>
  <si>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</si>
  <si>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</si>
  <si>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r>
      <t xml:space="preserve">Shenim: </t>
    </r>
    <r>
      <rPr>
        <sz val="10"/>
        <rFont val="Arial"/>
        <family val="2"/>
      </rPr>
      <t>Kjo pasqyre plotesohet edhe on-line.</t>
    </r>
  </si>
  <si>
    <t>Lëndët e para (Inv. Imet )</t>
  </si>
  <si>
    <t xml:space="preserve">Mallra per rishitje    </t>
  </si>
  <si>
    <t>Viti 2011</t>
  </si>
  <si>
    <t>000/lek</t>
  </si>
  <si>
    <t>" KID ZONE "  SH.P.K</t>
  </si>
  <si>
    <t>" KID ZONE " SH.P.K</t>
  </si>
  <si>
    <t>Shoqeria    " KID ZONE " SH.P.K</t>
  </si>
  <si>
    <r>
      <t xml:space="preserve">NIPTI           </t>
    </r>
    <r>
      <rPr>
        <b/>
        <i/>
        <sz val="10"/>
        <rFont val="Arial"/>
        <family val="2"/>
      </rPr>
      <t xml:space="preserve"> L 11716007 K </t>
    </r>
  </si>
  <si>
    <r>
      <t xml:space="preserve">Shoqeria   </t>
    </r>
    <r>
      <rPr>
        <b/>
        <i/>
        <sz val="12"/>
        <rFont val="Arial"/>
        <family val="2"/>
      </rPr>
      <t xml:space="preserve">" KID   ZONE " SH.P.K </t>
    </r>
  </si>
  <si>
    <t xml:space="preserve"> 000/ Leke </t>
  </si>
  <si>
    <t>000/Leke</t>
  </si>
  <si>
    <t>tvsh</t>
  </si>
  <si>
    <t xml:space="preserve">Bilanci Kontabël  31 Dhjetor  2012    </t>
  </si>
  <si>
    <t>2.  Pasqyra e të ardhurave dhe shpenzimeve. Periudha 1 Janar - 31 Dhjetor 2012</t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</si>
  <si>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</si>
  <si>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t xml:space="preserve">   3.a.  Pasqyra e  fluksit te parasë për vitin ushtrimor te mbyllur me 31 Dhjetor 2012. </t>
  </si>
  <si>
    <t>4.PASQYRA E NDRYSHIMEVE NË KAPITAL PËR VITIN QË MBYLLET MË  31 DHJETOR 2012</t>
  </si>
  <si>
    <t>4.FINANCIAL STATEMENT OF CHANGES IN SHAREHOLDERS`EQUITY FOR THE YEAR ENDED 31 DECEMBER 2012</t>
  </si>
  <si>
    <t>Viti 2012</t>
  </si>
  <si>
    <t>Bono dhe detyrime nga qeraja financiare</t>
  </si>
  <si>
    <t>Hua bankare</t>
  </si>
  <si>
    <r>
      <t xml:space="preserve">Pozicioni më 31 dhjetor 2011  </t>
    </r>
    <r>
      <rPr>
        <sz val="12"/>
        <color indexed="10"/>
        <rFont val="Book Antiqua"/>
        <family val="1"/>
      </rPr>
      <t>At 31  December 2010</t>
    </r>
  </si>
  <si>
    <r>
      <t xml:space="preserve">Pozicioni më 31 dhjetor 2012 </t>
    </r>
    <r>
      <rPr>
        <sz val="12"/>
        <color indexed="10"/>
        <rFont val="Book Antiqua"/>
        <family val="1"/>
      </rPr>
      <t>At 31  December 2011</t>
    </r>
  </si>
  <si>
    <t>Te punesuar mesatarisht per vitin 2012:</t>
  </si>
  <si>
    <t>Amortizimi A.A.Materiale   2012</t>
  </si>
  <si>
    <t>Vlera Kontabel Neto e A.A.Materiale  2012</t>
  </si>
  <si>
    <t>Aktivet Afatgjata Materiale  me vlere fillestare   2012</t>
  </si>
  <si>
    <t xml:space="preserve">Detyrimet tatimore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</si>
</sst>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-* #,##0.00_L_e_k_-;\-* #,##0.00_L_e_k_-;_-* &quot;-&quot;??_L_e_k_-;_-@_-"/>
    <numFmt numFmtId="175" formatCode="#,##0.0"/>
    <numFmt numFmtId="176" formatCode="0.0%"/>
    <numFmt numFmtId="177" formatCode="0.0"/>
    <numFmt numFmtId="178" formatCode="_-* #,##0_-;\-* #,##0_-;_-* &quot;-&quot;??_-;_-@_-"/>
    <numFmt numFmtId="179" formatCode="_-* #,##0.0_-;\-* #,##0.0_-;_-* &quot;-&quot;??_-;_-@_-"/>
    <numFmt numFmtId="180" formatCode="_-* #,##0.0_-;\-* #,##0.0_-;_-* &quot;-&quot;?_-;_-@_-"/>
  </numFmts>
  <fonts count="70">
    <font>
      <sz val="10"/>
      <name val="Arial"/>
      <family val="0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8"/>
      <name val="Book Antiqua"/>
      <family val="1"/>
    </font>
    <font>
      <i/>
      <sz val="10"/>
      <name val="Book Antiqua"/>
      <family val="1"/>
    </font>
    <font>
      <i/>
      <sz val="10"/>
      <color indexed="8"/>
      <name val="Book Antiqua"/>
      <family val="1"/>
    </font>
    <font>
      <sz val="12"/>
      <color indexed="8"/>
      <name val="Book Antiqua"/>
      <family val="1"/>
    </font>
    <font>
      <sz val="8"/>
      <name val="Arial"/>
      <family val="2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b/>
      <sz val="12"/>
      <name val="Franklin Gothic Medium"/>
      <family val="2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sz val="12"/>
      <name val="Arial"/>
      <family val="2"/>
    </font>
    <font>
      <sz val="10"/>
      <name val="Arial CE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0" borderId="0">
      <alignment/>
      <protection/>
    </xf>
    <xf numFmtId="0" fontId="3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 wrapText="1"/>
    </xf>
    <xf numFmtId="172" fontId="3" fillId="32" borderId="14" xfId="42" applyNumberFormat="1" applyFont="1" applyFill="1" applyBorder="1" applyAlignment="1">
      <alignment wrapText="1"/>
    </xf>
    <xf numFmtId="3" fontId="6" fillId="0" borderId="14" xfId="0" applyNumberFormat="1" applyFont="1" applyBorder="1" applyAlignment="1">
      <alignment wrapText="1"/>
    </xf>
    <xf numFmtId="0" fontId="8" fillId="32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4" fillId="32" borderId="14" xfId="0" applyFont="1" applyFill="1" applyBorder="1" applyAlignment="1">
      <alignment wrapText="1"/>
    </xf>
    <xf numFmtId="0" fontId="8" fillId="32" borderId="14" xfId="0" applyFont="1" applyFill="1" applyBorder="1" applyAlignment="1">
      <alignment wrapText="1"/>
    </xf>
    <xf numFmtId="172" fontId="8" fillId="32" borderId="14" xfId="42" applyNumberFormat="1" applyFont="1" applyFill="1" applyBorder="1" applyAlignment="1">
      <alignment wrapText="1"/>
    </xf>
    <xf numFmtId="172" fontId="6" fillId="0" borderId="14" xfId="42" applyNumberFormat="1" applyFont="1" applyBorder="1" applyAlignment="1">
      <alignment wrapText="1"/>
    </xf>
    <xf numFmtId="172" fontId="3" fillId="32" borderId="14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14" xfId="0" applyFont="1" applyBorder="1" applyAlignment="1">
      <alignment wrapText="1"/>
    </xf>
    <xf numFmtId="0" fontId="6" fillId="32" borderId="14" xfId="0" applyFont="1" applyFill="1" applyBorder="1" applyAlignment="1">
      <alignment wrapText="1"/>
    </xf>
    <xf numFmtId="172" fontId="6" fillId="32" borderId="14" xfId="42" applyNumberFormat="1" applyFont="1" applyFill="1" applyBorder="1" applyAlignment="1">
      <alignment wrapText="1"/>
    </xf>
    <xf numFmtId="0" fontId="3" fillId="32" borderId="14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3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3" fontId="9" fillId="0" borderId="2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21" xfId="0" applyFont="1" applyBorder="1" applyAlignment="1">
      <alignment/>
    </xf>
    <xf numFmtId="0" fontId="9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wrapText="1"/>
    </xf>
    <xf numFmtId="0" fontId="12" fillId="32" borderId="20" xfId="0" applyFont="1" applyFill="1" applyBorder="1" applyAlignment="1">
      <alignment horizontal="center"/>
    </xf>
    <xf numFmtId="0" fontId="12" fillId="32" borderId="20" xfId="0" applyFont="1" applyFill="1" applyBorder="1" applyAlignment="1">
      <alignment wrapText="1"/>
    </xf>
    <xf numFmtId="0" fontId="9" fillId="32" borderId="16" xfId="0" applyFont="1" applyFill="1" applyBorder="1" applyAlignment="1">
      <alignment/>
    </xf>
    <xf numFmtId="3" fontId="12" fillId="32" borderId="21" xfId="0" applyNumberFormat="1" applyFont="1" applyFill="1" applyBorder="1" applyAlignment="1">
      <alignment/>
    </xf>
    <xf numFmtId="172" fontId="9" fillId="0" borderId="21" xfId="42" applyNumberFormat="1" applyFont="1" applyBorder="1" applyAlignment="1">
      <alignment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left" vertical="distributed"/>
    </xf>
    <xf numFmtId="0" fontId="14" fillId="0" borderId="14" xfId="0" applyFont="1" applyBorder="1" applyAlignment="1">
      <alignment horizontal="left" vertical="distributed"/>
    </xf>
    <xf numFmtId="0" fontId="15" fillId="0" borderId="14" xfId="0" applyFont="1" applyBorder="1" applyAlignment="1">
      <alignment horizontal="left" vertical="distributed"/>
    </xf>
    <xf numFmtId="0" fontId="16" fillId="0" borderId="14" xfId="0" applyFont="1" applyBorder="1" applyAlignment="1">
      <alignment horizontal="left" vertical="distributed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2" fontId="14" fillId="0" borderId="14" xfId="42" applyNumberFormat="1" applyFont="1" applyBorder="1" applyAlignment="1">
      <alignment horizontal="left" vertical="distributed"/>
    </xf>
    <xf numFmtId="0" fontId="14" fillId="0" borderId="14" xfId="0" applyFont="1" applyFill="1" applyBorder="1" applyAlignment="1">
      <alignment horizontal="left" vertical="distributed" wrapText="1"/>
    </xf>
    <xf numFmtId="172" fontId="14" fillId="0" borderId="14" xfId="42" applyNumberFormat="1" applyFont="1" applyBorder="1" applyAlignment="1">
      <alignment horizontal="left" vertical="distributed" wrapText="1"/>
    </xf>
    <xf numFmtId="172" fontId="14" fillId="0" borderId="14" xfId="42" applyNumberFormat="1" applyFont="1" applyFill="1" applyBorder="1" applyAlignment="1">
      <alignment horizontal="left" vertical="distributed" wrapText="1"/>
    </xf>
    <xf numFmtId="172" fontId="17" fillId="0" borderId="14" xfId="42" applyNumberFormat="1" applyFont="1" applyBorder="1" applyAlignment="1">
      <alignment horizontal="left" vertical="distributed"/>
    </xf>
    <xf numFmtId="0" fontId="12" fillId="0" borderId="18" xfId="0" applyFont="1" applyBorder="1" applyAlignment="1">
      <alignment/>
    </xf>
    <xf numFmtId="0" fontId="17" fillId="0" borderId="19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3" fontId="12" fillId="0" borderId="12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2" xfId="0" applyFont="1" applyBorder="1" applyAlignment="1">
      <alignment/>
    </xf>
    <xf numFmtId="0" fontId="9" fillId="0" borderId="16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9" fillId="0" borderId="14" xfId="63" applyFont="1" applyBorder="1" applyAlignment="1">
      <alignment horizontal="left" wrapText="1"/>
      <protection/>
    </xf>
    <xf numFmtId="0" fontId="12" fillId="0" borderId="18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19" fillId="0" borderId="16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6" xfId="0" applyFont="1" applyBorder="1" applyAlignment="1">
      <alignment/>
    </xf>
    <xf numFmtId="3" fontId="12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172" fontId="3" fillId="0" borderId="14" xfId="42" applyNumberFormat="1" applyFont="1" applyBorder="1" applyAlignment="1">
      <alignment wrapText="1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10" fillId="0" borderId="14" xfId="63" applyFont="1" applyBorder="1" applyAlignment="1">
      <alignment horizontal="left"/>
      <protection/>
    </xf>
    <xf numFmtId="0" fontId="0" fillId="0" borderId="24" xfId="0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/>
    </xf>
    <xf numFmtId="3" fontId="0" fillId="0" borderId="14" xfId="46" applyNumberFormat="1" applyBorder="1" applyAlignment="1">
      <alignment/>
    </xf>
    <xf numFmtId="0" fontId="10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3" fontId="0" fillId="0" borderId="24" xfId="46" applyNumberFormat="1" applyBorder="1" applyAlignment="1">
      <alignment/>
    </xf>
    <xf numFmtId="0" fontId="0" fillId="0" borderId="26" xfId="0" applyFont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3" fontId="26" fillId="0" borderId="27" xfId="46" applyNumberFormat="1" applyFont="1" applyBorder="1" applyAlignment="1">
      <alignment vertical="center"/>
    </xf>
    <xf numFmtId="3" fontId="26" fillId="0" borderId="28" xfId="46" applyNumberFormat="1" applyFont="1" applyBorder="1" applyAlignment="1">
      <alignment vertical="center"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6" applyNumberForma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5" fillId="0" borderId="24" xfId="63" applyFont="1" applyBorder="1" applyAlignment="1">
      <alignment horizontal="center"/>
      <protection/>
    </xf>
    <xf numFmtId="2" fontId="28" fillId="0" borderId="29" xfId="63" applyNumberFormat="1" applyFont="1" applyBorder="1" applyAlignment="1">
      <alignment horizontal="center" wrapText="1"/>
      <protection/>
    </xf>
    <xf numFmtId="0" fontId="29" fillId="0" borderId="30" xfId="63" applyFont="1" applyBorder="1" applyAlignment="1">
      <alignment horizontal="center" vertical="center" wrapText="1"/>
      <protection/>
    </xf>
    <xf numFmtId="0" fontId="25" fillId="0" borderId="31" xfId="63" applyFont="1" applyBorder="1" applyAlignment="1">
      <alignment horizontal="center"/>
      <protection/>
    </xf>
    <xf numFmtId="0" fontId="25" fillId="0" borderId="32" xfId="63" applyFont="1" applyBorder="1" applyAlignment="1">
      <alignment horizontal="left" wrapText="1"/>
      <protection/>
    </xf>
    <xf numFmtId="0" fontId="0" fillId="0" borderId="33" xfId="63" applyFont="1" applyBorder="1" applyAlignment="1">
      <alignment horizontal="center"/>
      <protection/>
    </xf>
    <xf numFmtId="0" fontId="0" fillId="0" borderId="34" xfId="63" applyFont="1" applyBorder="1" applyAlignment="1">
      <alignment horizontal="left" wrapText="1"/>
      <protection/>
    </xf>
    <xf numFmtId="0" fontId="0" fillId="0" borderId="35" xfId="63" applyFont="1" applyBorder="1" applyAlignment="1">
      <alignment horizontal="center"/>
      <protection/>
    </xf>
    <xf numFmtId="0" fontId="26" fillId="0" borderId="34" xfId="63" applyFont="1" applyBorder="1" applyAlignment="1">
      <alignment horizontal="left" wrapText="1"/>
      <protection/>
    </xf>
    <xf numFmtId="0" fontId="25" fillId="0" borderId="36" xfId="63" applyFont="1" applyBorder="1" applyAlignment="1">
      <alignment horizontal="center"/>
      <protection/>
    </xf>
    <xf numFmtId="0" fontId="25" fillId="0" borderId="34" xfId="63" applyFont="1" applyBorder="1" applyAlignment="1">
      <alignment horizontal="left" wrapText="1"/>
      <protection/>
    </xf>
    <xf numFmtId="0" fontId="0" fillId="0" borderId="25" xfId="63" applyFont="1" applyBorder="1" applyAlignment="1">
      <alignment horizontal="left" wrapText="1"/>
      <protection/>
    </xf>
    <xf numFmtId="0" fontId="0" fillId="0" borderId="37" xfId="63" applyFont="1" applyBorder="1" applyAlignment="1">
      <alignment horizontal="center"/>
      <protection/>
    </xf>
    <xf numFmtId="0" fontId="0" fillId="0" borderId="38" xfId="63" applyFont="1" applyBorder="1" applyAlignment="1">
      <alignment horizontal="left" wrapText="1"/>
      <protection/>
    </xf>
    <xf numFmtId="0" fontId="25" fillId="0" borderId="36" xfId="63" applyFont="1" applyBorder="1" applyAlignment="1">
      <alignment horizontal="center" vertical="center"/>
      <protection/>
    </xf>
    <xf numFmtId="0" fontId="25" fillId="0" borderId="35" xfId="63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wrapText="1"/>
      <protection/>
    </xf>
    <xf numFmtId="0" fontId="25" fillId="0" borderId="33" xfId="63" applyFont="1" applyBorder="1" applyAlignment="1">
      <alignment horizontal="center"/>
      <protection/>
    </xf>
    <xf numFmtId="0" fontId="23" fillId="0" borderId="14" xfId="63" applyFont="1" applyBorder="1" applyAlignment="1">
      <alignment horizontal="left" wrapText="1"/>
      <protection/>
    </xf>
    <xf numFmtId="0" fontId="25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5" fillId="0" borderId="35" xfId="63" applyFont="1" applyBorder="1" applyAlignment="1">
      <alignment horizontal="center"/>
      <protection/>
    </xf>
    <xf numFmtId="0" fontId="25" fillId="0" borderId="14" xfId="63" applyFont="1" applyBorder="1" applyAlignment="1">
      <alignment horizontal="left" wrapText="1"/>
      <protection/>
    </xf>
    <xf numFmtId="0" fontId="25" fillId="0" borderId="37" xfId="63" applyFont="1" applyBorder="1" applyAlignment="1">
      <alignment horizontal="center"/>
      <protection/>
    </xf>
    <xf numFmtId="0" fontId="25" fillId="0" borderId="25" xfId="63" applyFont="1" applyBorder="1" applyAlignment="1">
      <alignment horizontal="left" wrapText="1"/>
      <protection/>
    </xf>
    <xf numFmtId="0" fontId="25" fillId="0" borderId="39" xfId="63" applyFont="1" applyBorder="1" applyAlignment="1">
      <alignment horizontal="center"/>
      <protection/>
    </xf>
    <xf numFmtId="0" fontId="25" fillId="0" borderId="40" xfId="63" applyFont="1" applyBorder="1" applyAlignment="1">
      <alignment horizontal="left" wrapText="1"/>
      <protection/>
    </xf>
    <xf numFmtId="0" fontId="25" fillId="0" borderId="0" xfId="63" applyFont="1" applyBorder="1" applyAlignment="1">
      <alignment horizontal="center"/>
      <protection/>
    </xf>
    <xf numFmtId="0" fontId="25" fillId="0" borderId="0" xfId="63" applyFont="1" applyBorder="1" applyAlignment="1">
      <alignment horizontal="left" wrapText="1"/>
      <protection/>
    </xf>
    <xf numFmtId="0" fontId="25" fillId="0" borderId="0" xfId="63" applyFont="1" applyBorder="1" applyAlignment="1">
      <alignment horizontal="left"/>
      <protection/>
    </xf>
    <xf numFmtId="0" fontId="10" fillId="0" borderId="24" xfId="63" applyFont="1" applyBorder="1">
      <alignment/>
      <protection/>
    </xf>
    <xf numFmtId="2" fontId="28" fillId="0" borderId="24" xfId="63" applyNumberFormat="1" applyFont="1" applyBorder="1" applyAlignment="1">
      <alignment horizontal="center" wrapText="1"/>
      <protection/>
    </xf>
    <xf numFmtId="0" fontId="29" fillId="0" borderId="41" xfId="63" applyFont="1" applyBorder="1" applyAlignment="1">
      <alignment horizontal="center"/>
      <protection/>
    </xf>
    <xf numFmtId="0" fontId="29" fillId="0" borderId="32" xfId="63" applyFont="1" applyBorder="1" applyAlignment="1">
      <alignment horizontal="left" wrapText="1"/>
      <protection/>
    </xf>
    <xf numFmtId="0" fontId="10" fillId="0" borderId="36" xfId="63" applyFont="1" applyBorder="1" applyAlignment="1">
      <alignment horizontal="left"/>
      <protection/>
    </xf>
    <xf numFmtId="0" fontId="10" fillId="0" borderId="14" xfId="64" applyFont="1" applyFill="1" applyBorder="1" applyAlignment="1">
      <alignment horizontal="left" wrapText="1"/>
      <protection/>
    </xf>
    <xf numFmtId="0" fontId="29" fillId="0" borderId="14" xfId="63" applyFont="1" applyBorder="1" applyAlignment="1">
      <alignment horizontal="left"/>
      <protection/>
    </xf>
    <xf numFmtId="0" fontId="10" fillId="0" borderId="14" xfId="63" applyFont="1" applyBorder="1" applyAlignment="1">
      <alignment horizontal="left" wrapText="1"/>
      <protection/>
    </xf>
    <xf numFmtId="0" fontId="29" fillId="0" borderId="36" xfId="63" applyFont="1" applyBorder="1" applyAlignment="1">
      <alignment horizontal="center"/>
      <protection/>
    </xf>
    <xf numFmtId="0" fontId="10" fillId="0" borderId="36" xfId="63" applyFont="1" applyBorder="1" applyAlignment="1">
      <alignment horizontal="center"/>
      <protection/>
    </xf>
    <xf numFmtId="0" fontId="10" fillId="0" borderId="36" xfId="63" applyFont="1" applyFill="1" applyBorder="1" applyAlignment="1">
      <alignment horizontal="center"/>
      <protection/>
    </xf>
    <xf numFmtId="0" fontId="10" fillId="0" borderId="42" xfId="0" applyFont="1" applyBorder="1" applyAlignment="1">
      <alignment/>
    </xf>
    <xf numFmtId="0" fontId="2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9" fillId="0" borderId="25" xfId="63" applyFont="1" applyBorder="1" applyAlignment="1">
      <alignment horizontal="center" vertical="center" wrapText="1"/>
      <protection/>
    </xf>
    <xf numFmtId="0" fontId="29" fillId="0" borderId="36" xfId="63" applyFont="1" applyBorder="1">
      <alignment/>
      <protection/>
    </xf>
    <xf numFmtId="0" fontId="10" fillId="0" borderId="36" xfId="0" applyFont="1" applyBorder="1" applyAlignment="1">
      <alignment/>
    </xf>
    <xf numFmtId="0" fontId="10" fillId="0" borderId="36" xfId="63" applyFont="1" applyBorder="1">
      <alignment/>
      <protection/>
    </xf>
    <xf numFmtId="0" fontId="10" fillId="0" borderId="39" xfId="63" applyFont="1" applyBorder="1">
      <alignment/>
      <protection/>
    </xf>
    <xf numFmtId="0" fontId="29" fillId="0" borderId="40" xfId="63" applyFont="1" applyBorder="1" applyAlignment="1">
      <alignment horizontal="left"/>
      <protection/>
    </xf>
    <xf numFmtId="0" fontId="10" fillId="0" borderId="40" xfId="63" applyFont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ill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24" xfId="0" applyFont="1" applyBorder="1" applyAlignment="1">
      <alignment/>
    </xf>
    <xf numFmtId="0" fontId="0" fillId="0" borderId="4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34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172" fontId="6" fillId="0" borderId="14" xfId="42" applyNumberFormat="1" applyFont="1" applyFill="1" applyBorder="1" applyAlignment="1">
      <alignment wrapText="1"/>
    </xf>
    <xf numFmtId="3" fontId="6" fillId="0" borderId="14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3" fontId="3" fillId="0" borderId="14" xfId="0" applyNumberFormat="1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172" fontId="9" fillId="0" borderId="10" xfId="42" applyNumberFormat="1" applyFont="1" applyBorder="1" applyAlignment="1">
      <alignment/>
    </xf>
    <xf numFmtId="172" fontId="9" fillId="0" borderId="16" xfId="42" applyNumberFormat="1" applyFont="1" applyBorder="1" applyAlignment="1">
      <alignment/>
    </xf>
    <xf numFmtId="172" fontId="25" fillId="0" borderId="32" xfId="42" applyNumberFormat="1" applyFont="1" applyBorder="1" applyAlignment="1">
      <alignment horizontal="right"/>
    </xf>
    <xf numFmtId="172" fontId="25" fillId="0" borderId="14" xfId="42" applyNumberFormat="1" applyFont="1" applyBorder="1" applyAlignment="1">
      <alignment horizontal="right"/>
    </xf>
    <xf numFmtId="172" fontId="25" fillId="0" borderId="40" xfId="42" applyNumberFormat="1" applyFont="1" applyBorder="1" applyAlignment="1">
      <alignment horizontal="right"/>
    </xf>
    <xf numFmtId="0" fontId="29" fillId="0" borderId="14" xfId="63" applyFont="1" applyBorder="1" applyAlignment="1">
      <alignment horizontal="right"/>
      <protection/>
    </xf>
    <xf numFmtId="172" fontId="29" fillId="0" borderId="32" xfId="42" applyNumberFormat="1" applyFont="1" applyBorder="1" applyAlignment="1">
      <alignment horizontal="right"/>
    </xf>
    <xf numFmtId="172" fontId="29" fillId="0" borderId="14" xfId="42" applyNumberFormat="1" applyFont="1" applyBorder="1" applyAlignment="1">
      <alignment horizontal="right"/>
    </xf>
    <xf numFmtId="172" fontId="29" fillId="0" borderId="14" xfId="42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9" fillId="0" borderId="30" xfId="63" applyFont="1" applyBorder="1" applyAlignment="1">
      <alignment horizontal="right" vertical="center" wrapText="1"/>
      <protection/>
    </xf>
    <xf numFmtId="0" fontId="25" fillId="0" borderId="0" xfId="63" applyFont="1" applyBorder="1" applyAlignment="1">
      <alignment horizontal="right"/>
      <protection/>
    </xf>
    <xf numFmtId="0" fontId="29" fillId="0" borderId="40" xfId="63" applyFont="1" applyBorder="1" applyAlignment="1">
      <alignment horizontal="right"/>
      <protection/>
    </xf>
    <xf numFmtId="0" fontId="0" fillId="0" borderId="0" xfId="0" applyAlignment="1">
      <alignment horizontal="right"/>
    </xf>
    <xf numFmtId="172" fontId="29" fillId="0" borderId="14" xfId="63" applyNumberFormat="1" applyFont="1" applyBorder="1" applyAlignment="1">
      <alignment horizontal="right"/>
      <protection/>
    </xf>
    <xf numFmtId="172" fontId="0" fillId="0" borderId="14" xfId="42" applyNumberFormat="1" applyFont="1" applyBorder="1" applyAlignment="1">
      <alignment/>
    </xf>
    <xf numFmtId="172" fontId="25" fillId="0" borderId="14" xfId="42" applyNumberFormat="1" applyFont="1" applyBorder="1" applyAlignment="1">
      <alignment/>
    </xf>
    <xf numFmtId="172" fontId="25" fillId="0" borderId="14" xfId="0" applyNumberFormat="1" applyFont="1" applyBorder="1" applyAlignment="1">
      <alignment/>
    </xf>
    <xf numFmtId="172" fontId="0" fillId="0" borderId="0" xfId="42" applyNumberFormat="1" applyFont="1" applyAlignment="1">
      <alignment/>
    </xf>
    <xf numFmtId="3" fontId="9" fillId="0" borderId="21" xfId="42" applyNumberFormat="1" applyFont="1" applyBorder="1" applyAlignment="1">
      <alignment/>
    </xf>
    <xf numFmtId="3" fontId="3" fillId="32" borderId="14" xfId="42" applyNumberFormat="1" applyFont="1" applyFill="1" applyBorder="1" applyAlignment="1">
      <alignment wrapText="1"/>
    </xf>
    <xf numFmtId="172" fontId="12" fillId="0" borderId="16" xfId="42" applyNumberFormat="1" applyFont="1" applyBorder="1" applyAlignment="1">
      <alignment/>
    </xf>
    <xf numFmtId="3" fontId="12" fillId="0" borderId="14" xfId="0" applyNumberFormat="1" applyFont="1" applyBorder="1" applyAlignment="1">
      <alignment wrapText="1"/>
    </xf>
    <xf numFmtId="43" fontId="0" fillId="0" borderId="0" xfId="42" applyFont="1" applyAlignment="1">
      <alignment/>
    </xf>
    <xf numFmtId="0" fontId="0" fillId="0" borderId="34" xfId="0" applyBorder="1" applyAlignment="1">
      <alignment horizontal="center"/>
    </xf>
    <xf numFmtId="0" fontId="10" fillId="0" borderId="25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14" xfId="0" applyFont="1" applyBorder="1" applyAlignment="1">
      <alignment horizontal="center" vertical="distributed"/>
    </xf>
    <xf numFmtId="0" fontId="14" fillId="0" borderId="14" xfId="0" applyFont="1" applyBorder="1" applyAlignment="1">
      <alignment horizontal="left" vertical="distributed"/>
    </xf>
    <xf numFmtId="0" fontId="14" fillId="0" borderId="14" xfId="0" applyFont="1" applyBorder="1" applyAlignment="1">
      <alignment horizontal="left" vertical="distributed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0" fillId="0" borderId="40" xfId="63" applyFont="1" applyBorder="1" applyAlignment="1">
      <alignment horizontal="left"/>
      <protection/>
    </xf>
    <xf numFmtId="0" fontId="29" fillId="0" borderId="14" xfId="63" applyFont="1" applyBorder="1" applyAlignment="1">
      <alignment horizontal="left" wrapText="1"/>
      <protection/>
    </xf>
    <xf numFmtId="0" fontId="29" fillId="0" borderId="14" xfId="63" applyFont="1" applyBorder="1" applyAlignment="1">
      <alignment horizontal="left"/>
      <protection/>
    </xf>
    <xf numFmtId="0" fontId="10" fillId="0" borderId="14" xfId="63" applyFont="1" applyBorder="1" applyAlignment="1">
      <alignment horizontal="left"/>
      <protection/>
    </xf>
    <xf numFmtId="0" fontId="30" fillId="0" borderId="14" xfId="63" applyFont="1" applyBorder="1" applyAlignment="1">
      <alignment horizontal="left"/>
      <protection/>
    </xf>
    <xf numFmtId="0" fontId="10" fillId="0" borderId="14" xfId="64" applyFont="1" applyFill="1" applyBorder="1" applyAlignment="1">
      <alignment horizontal="left" wrapText="1"/>
      <protection/>
    </xf>
    <xf numFmtId="0" fontId="30" fillId="0" borderId="14" xfId="64" applyFont="1" applyFill="1" applyBorder="1" applyAlignment="1">
      <alignment horizontal="left" wrapText="1"/>
      <protection/>
    </xf>
    <xf numFmtId="0" fontId="29" fillId="0" borderId="14" xfId="64" applyFont="1" applyFill="1" applyBorder="1" applyAlignment="1">
      <alignment horizontal="left" wrapText="1"/>
      <protection/>
    </xf>
    <xf numFmtId="0" fontId="10" fillId="0" borderId="14" xfId="63" applyFont="1" applyBorder="1" applyAlignment="1">
      <alignment horizontal="left" wrapText="1"/>
      <protection/>
    </xf>
    <xf numFmtId="0" fontId="28" fillId="0" borderId="44" xfId="63" applyFont="1" applyBorder="1" applyAlignment="1">
      <alignment horizontal="center" wrapText="1"/>
      <protection/>
    </xf>
    <xf numFmtId="0" fontId="28" fillId="0" borderId="45" xfId="63" applyFont="1" applyBorder="1" applyAlignment="1">
      <alignment horizontal="center" wrapText="1"/>
      <protection/>
    </xf>
    <xf numFmtId="0" fontId="28" fillId="0" borderId="46" xfId="63" applyFont="1" applyBorder="1" applyAlignment="1">
      <alignment horizontal="center" wrapText="1"/>
      <protection/>
    </xf>
    <xf numFmtId="0" fontId="29" fillId="0" borderId="47" xfId="63" applyFont="1" applyBorder="1" applyAlignment="1">
      <alignment horizontal="left" wrapText="1"/>
      <protection/>
    </xf>
    <xf numFmtId="0" fontId="29" fillId="0" borderId="32" xfId="63" applyFont="1" applyBorder="1" applyAlignment="1">
      <alignment horizontal="left" wrapText="1"/>
      <protection/>
    </xf>
    <xf numFmtId="0" fontId="0" fillId="0" borderId="48" xfId="63" applyFont="1" applyBorder="1" applyAlignment="1">
      <alignment horizontal="left" wrapText="1"/>
      <protection/>
    </xf>
    <xf numFmtId="0" fontId="0" fillId="0" borderId="34" xfId="63" applyFont="1" applyBorder="1" applyAlignment="1">
      <alignment horizontal="left" wrapText="1"/>
      <protection/>
    </xf>
    <xf numFmtId="0" fontId="25" fillId="0" borderId="48" xfId="63" applyFont="1" applyBorder="1" applyAlignment="1">
      <alignment horizontal="left" wrapText="1"/>
      <protection/>
    </xf>
    <xf numFmtId="0" fontId="25" fillId="0" borderId="34" xfId="63" applyFont="1" applyBorder="1" applyAlignment="1">
      <alignment horizontal="left" wrapText="1"/>
      <protection/>
    </xf>
    <xf numFmtId="0" fontId="0" fillId="0" borderId="48" xfId="63" applyFont="1" applyBorder="1" applyAlignment="1">
      <alignment horizontal="center" wrapText="1"/>
      <protection/>
    </xf>
    <xf numFmtId="0" fontId="0" fillId="0" borderId="34" xfId="63" applyFont="1" applyBorder="1" applyAlignment="1">
      <alignment horizontal="center" wrapText="1"/>
      <protection/>
    </xf>
    <xf numFmtId="0" fontId="26" fillId="0" borderId="34" xfId="63" applyFont="1" applyBorder="1" applyAlignment="1">
      <alignment horizontal="left" wrapText="1"/>
      <protection/>
    </xf>
    <xf numFmtId="0" fontId="26" fillId="0" borderId="14" xfId="63" applyFont="1" applyBorder="1" applyAlignment="1">
      <alignment horizontal="left" wrapText="1"/>
      <protection/>
    </xf>
    <xf numFmtId="0" fontId="25" fillId="0" borderId="14" xfId="63" applyFont="1" applyBorder="1" applyAlignment="1">
      <alignment horizontal="left" wrapText="1"/>
      <protection/>
    </xf>
    <xf numFmtId="0" fontId="25" fillId="0" borderId="40" xfId="63" applyFont="1" applyBorder="1" applyAlignment="1">
      <alignment horizontal="left" wrapText="1"/>
      <protection/>
    </xf>
    <xf numFmtId="2" fontId="25" fillId="0" borderId="43" xfId="63" applyNumberFormat="1" applyFont="1" applyBorder="1" applyAlignment="1">
      <alignment horizontal="center" wrapText="1"/>
      <protection/>
    </xf>
    <xf numFmtId="2" fontId="25" fillId="0" borderId="48" xfId="63" applyNumberFormat="1" applyFont="1" applyBorder="1" applyAlignment="1">
      <alignment horizontal="center" wrapText="1"/>
      <protection/>
    </xf>
    <xf numFmtId="2" fontId="25" fillId="0" borderId="34" xfId="63" applyNumberFormat="1" applyFont="1" applyBorder="1" applyAlignment="1">
      <alignment horizontal="center" wrapText="1"/>
      <protection/>
    </xf>
    <xf numFmtId="2" fontId="28" fillId="0" borderId="0" xfId="63" applyNumberFormat="1" applyFont="1" applyBorder="1" applyAlignment="1">
      <alignment horizontal="center" wrapText="1"/>
      <protection/>
    </xf>
    <xf numFmtId="2" fontId="28" fillId="0" borderId="29" xfId="63" applyNumberFormat="1" applyFont="1" applyBorder="1" applyAlignment="1">
      <alignment horizontal="center" wrapText="1"/>
      <protection/>
    </xf>
    <xf numFmtId="0" fontId="25" fillId="0" borderId="47" xfId="63" applyFont="1" applyBorder="1" applyAlignment="1">
      <alignment horizontal="left" wrapText="1"/>
      <protection/>
    </xf>
    <xf numFmtId="0" fontId="25" fillId="0" borderId="32" xfId="63" applyFont="1" applyBorder="1" applyAlignment="1">
      <alignment horizontal="left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_asn_2009 Propozim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B1">
      <selection activeCell="F12" sqref="F12"/>
    </sheetView>
  </sheetViews>
  <sheetFormatPr defaultColWidth="9.140625" defaultRowHeight="12.75"/>
  <cols>
    <col min="1" max="1" width="14.57421875" style="0" customWidth="1"/>
    <col min="2" max="2" width="44.57421875" style="0" customWidth="1"/>
    <col min="3" max="3" width="12.140625" style="0" customWidth="1"/>
    <col min="4" max="4" width="18.00390625" style="0" customWidth="1"/>
    <col min="5" max="5" width="18.7109375" style="0" customWidth="1"/>
    <col min="6" max="6" width="14.421875" style="0" customWidth="1"/>
  </cols>
  <sheetData>
    <row r="1" spans="1:5" ht="17.25" thickBot="1">
      <c r="A1" s="1"/>
      <c r="B1" s="2" t="s">
        <v>339</v>
      </c>
      <c r="C1" s="228" t="s">
        <v>332</v>
      </c>
      <c r="D1" s="228"/>
      <c r="E1" s="228"/>
    </row>
    <row r="2" spans="1:5" ht="15">
      <c r="A2" s="3"/>
      <c r="B2" s="4" t="s">
        <v>0</v>
      </c>
      <c r="C2" s="4" t="s">
        <v>1</v>
      </c>
      <c r="D2" s="4" t="s">
        <v>2</v>
      </c>
      <c r="E2" s="4" t="s">
        <v>3</v>
      </c>
    </row>
    <row r="3" spans="1:5" ht="15">
      <c r="A3" s="5"/>
      <c r="B3" s="4"/>
      <c r="C3" s="4"/>
      <c r="D3" s="4"/>
      <c r="E3" s="4"/>
    </row>
    <row r="4" spans="1:5" ht="15">
      <c r="A4" s="6" t="s">
        <v>4</v>
      </c>
      <c r="B4" s="7" t="s">
        <v>5</v>
      </c>
      <c r="C4" s="8"/>
      <c r="D4" s="9">
        <v>348718917</v>
      </c>
      <c r="E4" s="9">
        <v>198590297</v>
      </c>
    </row>
    <row r="5" spans="1:5" ht="15">
      <c r="A5" s="6"/>
      <c r="B5" s="10"/>
      <c r="C5" s="8"/>
      <c r="D5" s="8"/>
      <c r="E5" s="8"/>
    </row>
    <row r="6" spans="1:5" ht="15">
      <c r="A6" s="6" t="s">
        <v>6</v>
      </c>
      <c r="B6" s="11" t="s">
        <v>7</v>
      </c>
      <c r="C6" s="8"/>
      <c r="D6" s="8"/>
      <c r="E6" s="8"/>
    </row>
    <row r="7" spans="1:5" ht="15">
      <c r="A7" s="6"/>
      <c r="B7" s="10"/>
      <c r="C7" s="8"/>
      <c r="D7" s="8"/>
      <c r="E7" s="8"/>
    </row>
    <row r="8" spans="1:5" ht="15">
      <c r="A8" s="6">
        <v>1</v>
      </c>
      <c r="B8" s="11" t="s">
        <v>8</v>
      </c>
      <c r="C8" s="6">
        <v>9</v>
      </c>
      <c r="D8" s="9">
        <v>31492606.52</v>
      </c>
      <c r="E8" s="9">
        <v>14298623</v>
      </c>
    </row>
    <row r="9" spans="1:5" ht="30">
      <c r="A9" s="6">
        <v>2</v>
      </c>
      <c r="B9" s="11" t="s">
        <v>9</v>
      </c>
      <c r="C9" s="6">
        <v>10</v>
      </c>
      <c r="D9" s="8"/>
      <c r="E9" s="8"/>
    </row>
    <row r="10" spans="1:5" ht="15">
      <c r="A10" s="12" t="s">
        <v>10</v>
      </c>
      <c r="B10" s="10" t="s">
        <v>11</v>
      </c>
      <c r="C10" s="6"/>
      <c r="D10" s="13"/>
      <c r="E10" s="13"/>
    </row>
    <row r="11" spans="1:5" ht="15">
      <c r="A11" s="12" t="s">
        <v>12</v>
      </c>
      <c r="B11" s="10" t="s">
        <v>13</v>
      </c>
      <c r="C11" s="6"/>
      <c r="D11" s="13"/>
      <c r="E11" s="13"/>
    </row>
    <row r="12" spans="1:5" ht="15">
      <c r="A12" s="14"/>
      <c r="B12" s="15" t="s">
        <v>14</v>
      </c>
      <c r="C12" s="16"/>
      <c r="D12" s="221">
        <f>SUM(D8:D11)</f>
        <v>31492606.52</v>
      </c>
      <c r="E12" s="17">
        <f>SUM(E8:E11)</f>
        <v>14298623</v>
      </c>
    </row>
    <row r="13" spans="1:5" ht="15">
      <c r="A13" s="6">
        <v>3</v>
      </c>
      <c r="B13" s="11" t="s">
        <v>15</v>
      </c>
      <c r="C13" s="6">
        <v>11</v>
      </c>
      <c r="D13" s="8"/>
      <c r="E13" s="8"/>
    </row>
    <row r="14" spans="1:5" ht="15">
      <c r="A14" s="12" t="s">
        <v>10</v>
      </c>
      <c r="B14" s="10" t="s">
        <v>16</v>
      </c>
      <c r="C14" s="6"/>
      <c r="D14" s="18">
        <v>5348086</v>
      </c>
      <c r="E14" s="18">
        <v>1818496</v>
      </c>
    </row>
    <row r="15" spans="1:5" ht="15">
      <c r="A15" s="12" t="s">
        <v>12</v>
      </c>
      <c r="B15" s="10" t="s">
        <v>17</v>
      </c>
      <c r="C15" s="6" t="s">
        <v>338</v>
      </c>
      <c r="D15" s="18">
        <v>38310314.65</v>
      </c>
      <c r="E15" s="18">
        <v>29259505</v>
      </c>
    </row>
    <row r="16" spans="1:5" ht="15">
      <c r="A16" s="12" t="s">
        <v>18</v>
      </c>
      <c r="B16" s="10" t="s">
        <v>19</v>
      </c>
      <c r="C16" s="194"/>
      <c r="D16" s="195"/>
      <c r="E16" s="195">
        <v>5910364</v>
      </c>
    </row>
    <row r="17" spans="1:5" ht="15">
      <c r="A17" s="12" t="s">
        <v>20</v>
      </c>
      <c r="B17" s="10" t="s">
        <v>21</v>
      </c>
      <c r="C17" s="6"/>
      <c r="D17" s="13"/>
      <c r="E17" s="13"/>
    </row>
    <row r="18" spans="1:5" ht="15">
      <c r="A18" s="19"/>
      <c r="B18" s="15" t="s">
        <v>14</v>
      </c>
      <c r="C18" s="16"/>
      <c r="D18" s="17">
        <f>SUM(D14:D17)</f>
        <v>43658400.65</v>
      </c>
      <c r="E18" s="17">
        <f>SUM(E14:E17)</f>
        <v>36988365</v>
      </c>
    </row>
    <row r="19" spans="1:5" ht="15">
      <c r="A19" s="6">
        <v>4</v>
      </c>
      <c r="B19" s="11" t="s">
        <v>22</v>
      </c>
      <c r="C19" s="6">
        <v>12</v>
      </c>
      <c r="D19" s="8"/>
      <c r="E19" s="8"/>
    </row>
    <row r="20" spans="1:5" ht="15">
      <c r="A20" s="12" t="s">
        <v>10</v>
      </c>
      <c r="B20" s="10" t="s">
        <v>327</v>
      </c>
      <c r="C20" s="6"/>
      <c r="D20" s="18"/>
      <c r="E20" s="18">
        <v>0</v>
      </c>
    </row>
    <row r="21" spans="1:5" ht="15">
      <c r="A21" s="12" t="s">
        <v>12</v>
      </c>
      <c r="B21" s="10" t="s">
        <v>23</v>
      </c>
      <c r="C21" s="6"/>
      <c r="D21" s="13"/>
      <c r="E21" s="13"/>
    </row>
    <row r="22" spans="1:5" ht="15">
      <c r="A22" s="12" t="s">
        <v>18</v>
      </c>
      <c r="B22" s="10" t="s">
        <v>24</v>
      </c>
      <c r="C22" s="6"/>
      <c r="D22" s="18"/>
      <c r="E22" s="18"/>
    </row>
    <row r="23" spans="1:5" ht="15">
      <c r="A23" s="12" t="s">
        <v>20</v>
      </c>
      <c r="B23" s="197" t="s">
        <v>328</v>
      </c>
      <c r="C23" s="198"/>
      <c r="D23" s="196">
        <v>125399928</v>
      </c>
      <c r="E23" s="196">
        <v>48672777</v>
      </c>
    </row>
    <row r="24" spans="1:5" ht="15">
      <c r="A24" s="20" t="s">
        <v>25</v>
      </c>
      <c r="B24" s="10" t="s">
        <v>26</v>
      </c>
      <c r="C24" s="6"/>
      <c r="D24" s="13"/>
      <c r="E24" s="13"/>
    </row>
    <row r="25" spans="1:5" ht="15">
      <c r="A25" s="19"/>
      <c r="B25" s="15" t="s">
        <v>14</v>
      </c>
      <c r="C25" s="16"/>
      <c r="D25" s="17">
        <f>SUM(D23:D24)</f>
        <v>125399928</v>
      </c>
      <c r="E25" s="17">
        <f>SUM(E20:E24)</f>
        <v>48672777</v>
      </c>
    </row>
    <row r="26" spans="1:5" ht="15">
      <c r="A26" s="6">
        <v>5</v>
      </c>
      <c r="B26" s="11" t="s">
        <v>27</v>
      </c>
      <c r="C26" s="6">
        <v>13</v>
      </c>
      <c r="D26" s="8"/>
      <c r="E26" s="8"/>
    </row>
    <row r="27" spans="1:5" ht="15">
      <c r="A27" s="6">
        <v>6</v>
      </c>
      <c r="B27" s="11" t="s">
        <v>28</v>
      </c>
      <c r="C27" s="6">
        <v>14</v>
      </c>
      <c r="D27" s="8"/>
      <c r="E27" s="8"/>
    </row>
    <row r="28" spans="1:5" ht="15">
      <c r="A28" s="6">
        <v>7</v>
      </c>
      <c r="B28" s="11" t="s">
        <v>29</v>
      </c>
      <c r="C28" s="6">
        <v>15</v>
      </c>
      <c r="D28" s="9"/>
      <c r="E28" s="9"/>
    </row>
    <row r="29" spans="1:5" ht="15">
      <c r="A29" s="16"/>
      <c r="B29" s="21" t="s">
        <v>30</v>
      </c>
      <c r="C29" s="16"/>
      <c r="D29" s="17">
        <f>D12+D18+D25</f>
        <v>200550935.17000002</v>
      </c>
      <c r="E29" s="17">
        <f>E12+E18+E25</f>
        <v>99959765</v>
      </c>
    </row>
    <row r="30" spans="1:5" ht="15">
      <c r="A30" s="12"/>
      <c r="B30" s="10"/>
      <c r="C30" s="6"/>
      <c r="D30" s="13"/>
      <c r="E30" s="13"/>
    </row>
    <row r="31" spans="1:5" ht="15">
      <c r="A31" s="6" t="s">
        <v>31</v>
      </c>
      <c r="B31" s="11" t="s">
        <v>32</v>
      </c>
      <c r="C31" s="6"/>
      <c r="D31" s="13"/>
      <c r="E31" s="13"/>
    </row>
    <row r="32" spans="1:5" ht="15">
      <c r="A32" s="12"/>
      <c r="B32" s="10"/>
      <c r="C32" s="6"/>
      <c r="D32" s="13"/>
      <c r="E32" s="13"/>
    </row>
    <row r="33" spans="1:5" ht="15">
      <c r="A33" s="6">
        <v>1</v>
      </c>
      <c r="B33" s="11" t="s">
        <v>33</v>
      </c>
      <c r="C33" s="6">
        <v>16</v>
      </c>
      <c r="D33" s="8"/>
      <c r="E33" s="8"/>
    </row>
    <row r="34" spans="1:5" ht="41.25">
      <c r="A34" s="12" t="s">
        <v>10</v>
      </c>
      <c r="B34" s="10" t="s">
        <v>34</v>
      </c>
      <c r="C34" s="6"/>
      <c r="D34" s="13"/>
      <c r="E34" s="13"/>
    </row>
    <row r="35" spans="1:5" ht="15">
      <c r="A35" s="12" t="s">
        <v>12</v>
      </c>
      <c r="B35" s="10" t="s">
        <v>35</v>
      </c>
      <c r="C35" s="6"/>
      <c r="D35" s="13"/>
      <c r="E35" s="13"/>
    </row>
    <row r="36" spans="1:5" ht="15">
      <c r="A36" s="12" t="s">
        <v>18</v>
      </c>
      <c r="B36" s="10" t="s">
        <v>36</v>
      </c>
      <c r="C36" s="6"/>
      <c r="D36" s="13"/>
      <c r="E36" s="13"/>
    </row>
    <row r="37" spans="1:5" ht="15">
      <c r="A37" s="20" t="s">
        <v>20</v>
      </c>
      <c r="B37" s="10" t="s">
        <v>37</v>
      </c>
      <c r="C37" s="6"/>
      <c r="D37" s="18"/>
      <c r="E37" s="13"/>
    </row>
    <row r="38" spans="1:5" ht="15">
      <c r="A38" s="19"/>
      <c r="B38" s="15" t="s">
        <v>14</v>
      </c>
      <c r="C38" s="16"/>
      <c r="D38" s="17">
        <f>SUM(D37)</f>
        <v>0</v>
      </c>
      <c r="E38" s="22"/>
    </row>
    <row r="39" spans="1:5" ht="15">
      <c r="A39" s="6">
        <v>2</v>
      </c>
      <c r="B39" s="11" t="s">
        <v>38</v>
      </c>
      <c r="C39" s="6">
        <v>17</v>
      </c>
      <c r="D39" s="8"/>
      <c r="E39" s="8"/>
    </row>
    <row r="40" spans="1:5" ht="15">
      <c r="A40" s="12" t="s">
        <v>10</v>
      </c>
      <c r="B40" s="10" t="s">
        <v>39</v>
      </c>
      <c r="C40" s="6"/>
      <c r="D40" s="13"/>
      <c r="E40" s="13"/>
    </row>
    <row r="41" spans="1:5" ht="15">
      <c r="A41" s="12" t="s">
        <v>12</v>
      </c>
      <c r="B41" s="10" t="s">
        <v>40</v>
      </c>
      <c r="C41" s="6"/>
      <c r="D41" s="18"/>
      <c r="E41" s="18"/>
    </row>
    <row r="42" spans="1:5" ht="15">
      <c r="A42" s="12" t="s">
        <v>18</v>
      </c>
      <c r="B42" s="10" t="s">
        <v>41</v>
      </c>
      <c r="C42" s="6"/>
      <c r="D42" s="18">
        <v>103887622</v>
      </c>
      <c r="E42" s="18">
        <v>79038567</v>
      </c>
    </row>
    <row r="43" spans="1:5" ht="15" customHeight="1">
      <c r="A43" s="20" t="s">
        <v>20</v>
      </c>
      <c r="B43" s="10" t="s">
        <v>42</v>
      </c>
      <c r="C43" s="6"/>
      <c r="D43" s="18">
        <v>24438395</v>
      </c>
      <c r="E43" s="18"/>
    </row>
    <row r="44" spans="1:5" ht="15">
      <c r="A44" s="19"/>
      <c r="B44" s="15" t="s">
        <v>14</v>
      </c>
      <c r="C44" s="16"/>
      <c r="D44" s="17">
        <f>SUM(D42:D43)</f>
        <v>128326017</v>
      </c>
      <c r="E44" s="17">
        <f>SUM(E40:E43)</f>
        <v>79038567</v>
      </c>
    </row>
    <row r="45" spans="1:5" ht="15">
      <c r="A45" s="6">
        <v>3</v>
      </c>
      <c r="B45" s="11" t="s">
        <v>43</v>
      </c>
      <c r="C45" s="6">
        <v>18</v>
      </c>
      <c r="D45" s="8"/>
      <c r="E45" s="8"/>
    </row>
    <row r="46" spans="1:5" ht="15">
      <c r="A46" s="6">
        <v>4</v>
      </c>
      <c r="B46" s="11" t="s">
        <v>44</v>
      </c>
      <c r="C46" s="6">
        <v>19</v>
      </c>
      <c r="D46" s="8"/>
      <c r="E46" s="8"/>
    </row>
    <row r="47" spans="1:5" ht="15">
      <c r="A47" s="12" t="s">
        <v>10</v>
      </c>
      <c r="B47" s="10" t="s">
        <v>45</v>
      </c>
      <c r="C47" s="6"/>
      <c r="D47" s="13"/>
      <c r="E47" s="13"/>
    </row>
    <row r="48" spans="1:5" ht="15">
      <c r="A48" s="12" t="s">
        <v>12</v>
      </c>
      <c r="B48" s="10" t="s">
        <v>46</v>
      </c>
      <c r="C48" s="6"/>
      <c r="D48" s="24">
        <v>19841965</v>
      </c>
      <c r="E48" s="24">
        <v>19591965</v>
      </c>
    </row>
    <row r="49" spans="1:5" ht="15">
      <c r="A49" s="12" t="s">
        <v>18</v>
      </c>
      <c r="B49" s="10" t="s">
        <v>47</v>
      </c>
      <c r="C49" s="6"/>
      <c r="D49" s="13"/>
      <c r="E49" s="13"/>
    </row>
    <row r="50" spans="1:5" ht="15">
      <c r="A50" s="19"/>
      <c r="B50" s="15" t="s">
        <v>14</v>
      </c>
      <c r="C50" s="16"/>
      <c r="D50" s="17">
        <f>SUM(D48:D49)</f>
        <v>19841965</v>
      </c>
      <c r="E50" s="17">
        <f>SUM(E48:E49)</f>
        <v>19591965</v>
      </c>
    </row>
    <row r="51" spans="1:5" ht="15">
      <c r="A51" s="6">
        <v>5</v>
      </c>
      <c r="B51" s="11" t="s">
        <v>48</v>
      </c>
      <c r="C51" s="6">
        <v>20</v>
      </c>
      <c r="D51" s="8"/>
      <c r="E51" s="8"/>
    </row>
    <row r="52" spans="1:5" ht="15">
      <c r="A52" s="6">
        <v>6</v>
      </c>
      <c r="B52" s="11" t="s">
        <v>49</v>
      </c>
      <c r="C52" s="6">
        <v>21</v>
      </c>
      <c r="D52" s="8"/>
      <c r="E52" s="8"/>
    </row>
    <row r="53" spans="1:5" ht="15">
      <c r="A53" s="12"/>
      <c r="B53" s="10"/>
      <c r="C53" s="6"/>
      <c r="D53" s="13"/>
      <c r="E53" s="13"/>
    </row>
    <row r="54" spans="1:5" ht="15">
      <c r="A54" s="16"/>
      <c r="B54" s="21" t="s">
        <v>50</v>
      </c>
      <c r="C54" s="16"/>
      <c r="D54" s="17">
        <f>D38+D44+D50</f>
        <v>148167982</v>
      </c>
      <c r="E54" s="17">
        <f>E50+E44</f>
        <v>98630532</v>
      </c>
    </row>
    <row r="55" spans="1:5" ht="15">
      <c r="A55" s="12"/>
      <c r="B55" s="10"/>
      <c r="C55" s="6"/>
      <c r="D55" s="13"/>
      <c r="E55" s="13"/>
    </row>
    <row r="56" spans="1:5" ht="15">
      <c r="A56" s="16"/>
      <c r="B56" s="21" t="s">
        <v>51</v>
      </c>
      <c r="C56" s="16"/>
      <c r="D56" s="25">
        <f>D29+D54</f>
        <v>348718917.17</v>
      </c>
      <c r="E56" s="25">
        <f>E54+E29</f>
        <v>198590297</v>
      </c>
    </row>
    <row r="57" spans="1:5" ht="15">
      <c r="A57" s="12"/>
      <c r="B57" s="10"/>
      <c r="C57" s="6"/>
      <c r="D57" s="13"/>
      <c r="E57" s="13"/>
    </row>
    <row r="58" spans="1:5" ht="15.75" thickBot="1">
      <c r="A58" s="26"/>
      <c r="B58" s="27" t="s">
        <v>339</v>
      </c>
      <c r="C58" s="229" t="s">
        <v>331</v>
      </c>
      <c r="D58" s="229"/>
      <c r="E58" s="229"/>
    </row>
    <row r="59" spans="1:5" ht="12.75">
      <c r="A59" s="230"/>
      <c r="B59" s="230" t="s">
        <v>0</v>
      </c>
      <c r="C59" s="230" t="s">
        <v>1</v>
      </c>
      <c r="D59" s="230" t="s">
        <v>2</v>
      </c>
      <c r="E59" s="230" t="s">
        <v>3</v>
      </c>
    </row>
    <row r="60" spans="1:5" ht="21" customHeight="1">
      <c r="A60" s="231"/>
      <c r="B60" s="231"/>
      <c r="C60" s="231"/>
      <c r="D60" s="231"/>
      <c r="E60" s="231"/>
    </row>
    <row r="61" spans="1:5" ht="15">
      <c r="A61" s="6" t="s">
        <v>52</v>
      </c>
      <c r="B61" s="8" t="s">
        <v>53</v>
      </c>
      <c r="C61" s="6"/>
      <c r="D61" s="9">
        <v>348718917</v>
      </c>
      <c r="E61" s="9">
        <v>198590297</v>
      </c>
    </row>
    <row r="62" spans="1:5" ht="15">
      <c r="A62" s="6"/>
      <c r="B62" s="8"/>
      <c r="C62" s="6"/>
      <c r="D62" s="8"/>
      <c r="E62" s="8"/>
    </row>
    <row r="63" spans="1:5" ht="15">
      <c r="A63" s="6" t="s">
        <v>6</v>
      </c>
      <c r="B63" s="8" t="s">
        <v>54</v>
      </c>
      <c r="C63" s="6"/>
      <c r="D63" s="8"/>
      <c r="E63" s="8"/>
    </row>
    <row r="64" spans="1:5" ht="15">
      <c r="A64" s="6"/>
      <c r="B64" s="8"/>
      <c r="C64" s="6"/>
      <c r="D64" s="8"/>
      <c r="E64" s="8"/>
    </row>
    <row r="65" spans="1:5" ht="15">
      <c r="A65" s="6">
        <v>1</v>
      </c>
      <c r="B65" s="8" t="s">
        <v>55</v>
      </c>
      <c r="C65" s="6">
        <v>22</v>
      </c>
      <c r="D65" s="8"/>
      <c r="E65" s="8"/>
    </row>
    <row r="66" spans="1:5" ht="15">
      <c r="A66" s="6">
        <v>2</v>
      </c>
      <c r="B66" s="8" t="s">
        <v>56</v>
      </c>
      <c r="C66" s="6">
        <v>23</v>
      </c>
      <c r="D66" s="9"/>
      <c r="E66" s="9"/>
    </row>
    <row r="67" spans="1:5" ht="15">
      <c r="A67" s="12" t="s">
        <v>10</v>
      </c>
      <c r="B67" s="28" t="s">
        <v>57</v>
      </c>
      <c r="C67" s="6"/>
      <c r="D67" s="18">
        <v>86926832</v>
      </c>
      <c r="E67" s="18"/>
    </row>
    <row r="68" spans="1:5" ht="15">
      <c r="A68" s="12" t="s">
        <v>12</v>
      </c>
      <c r="B68" s="28" t="s">
        <v>58</v>
      </c>
      <c r="C68" s="6"/>
      <c r="D68" s="13"/>
      <c r="E68" s="13"/>
    </row>
    <row r="69" spans="1:5" ht="15">
      <c r="A69" s="12" t="s">
        <v>18</v>
      </c>
      <c r="B69" s="28" t="s">
        <v>59</v>
      </c>
      <c r="C69" s="6"/>
      <c r="D69" s="13"/>
      <c r="E69" s="13"/>
    </row>
    <row r="70" spans="1:5" ht="15">
      <c r="A70" s="14"/>
      <c r="B70" s="29" t="s">
        <v>14</v>
      </c>
      <c r="C70" s="16"/>
      <c r="D70" s="30">
        <f>SUM(D67:D69)</f>
        <v>86926832</v>
      </c>
      <c r="E70" s="30"/>
    </row>
    <row r="71" spans="1:5" ht="15">
      <c r="A71" s="6">
        <v>3</v>
      </c>
      <c r="B71" s="8" t="s">
        <v>60</v>
      </c>
      <c r="C71" s="6">
        <v>24</v>
      </c>
      <c r="D71" s="8"/>
      <c r="E71" s="8"/>
    </row>
    <row r="72" spans="1:5" ht="15">
      <c r="A72" s="12" t="s">
        <v>10</v>
      </c>
      <c r="B72" s="28" t="s">
        <v>61</v>
      </c>
      <c r="C72" s="6"/>
      <c r="D72" s="18">
        <v>120029912</v>
      </c>
      <c r="E72" s="18">
        <v>123973486</v>
      </c>
    </row>
    <row r="73" spans="1:5" ht="15">
      <c r="A73" s="12" t="s">
        <v>12</v>
      </c>
      <c r="B73" s="28" t="s">
        <v>62</v>
      </c>
      <c r="C73" s="6"/>
      <c r="D73" s="18"/>
      <c r="E73" s="18">
        <v>849378</v>
      </c>
    </row>
    <row r="74" spans="1:5" ht="15">
      <c r="A74" s="12" t="s">
        <v>18</v>
      </c>
      <c r="B74" s="28" t="s">
        <v>354</v>
      </c>
      <c r="C74" s="6"/>
      <c r="D74" s="18">
        <v>1492593</v>
      </c>
      <c r="E74" s="18">
        <v>1088051</v>
      </c>
    </row>
    <row r="75" spans="1:5" ht="15">
      <c r="A75" s="12" t="s">
        <v>20</v>
      </c>
      <c r="B75" s="28" t="s">
        <v>63</v>
      </c>
      <c r="C75" s="6"/>
      <c r="D75" s="18"/>
      <c r="E75" s="18"/>
    </row>
    <row r="76" spans="1:5" ht="15">
      <c r="A76" s="12" t="s">
        <v>25</v>
      </c>
      <c r="B76" s="28" t="s">
        <v>64</v>
      </c>
      <c r="C76" s="6"/>
      <c r="D76" s="13"/>
      <c r="E76" s="13"/>
    </row>
    <row r="77" spans="1:5" ht="15">
      <c r="A77" s="19"/>
      <c r="B77" s="22" t="s">
        <v>14</v>
      </c>
      <c r="C77" s="16"/>
      <c r="D77" s="17">
        <f>SUM(D72:D76)</f>
        <v>121522505</v>
      </c>
      <c r="E77" s="17">
        <f>SUM(E72:E76)</f>
        <v>125910915</v>
      </c>
    </row>
    <row r="78" spans="1:5" ht="15">
      <c r="A78" s="6">
        <v>4</v>
      </c>
      <c r="B78" s="8" t="s">
        <v>65</v>
      </c>
      <c r="C78" s="6">
        <v>25</v>
      </c>
      <c r="D78" s="8"/>
      <c r="E78" s="8"/>
    </row>
    <row r="79" spans="1:5" ht="15">
      <c r="A79" s="6">
        <v>5</v>
      </c>
      <c r="B79" s="8" t="s">
        <v>66</v>
      </c>
      <c r="C79" s="6">
        <v>26</v>
      </c>
      <c r="D79" s="8"/>
      <c r="E79" s="8"/>
    </row>
    <row r="80" spans="1:5" ht="15">
      <c r="A80" s="12"/>
      <c r="B80" s="28"/>
      <c r="C80" s="6"/>
      <c r="D80" s="13"/>
      <c r="E80" s="13"/>
    </row>
    <row r="81" spans="1:5" ht="15">
      <c r="A81" s="16"/>
      <c r="B81" s="31" t="s">
        <v>67</v>
      </c>
      <c r="C81" s="16"/>
      <c r="D81" s="17">
        <f>D77+D70</f>
        <v>208449337</v>
      </c>
      <c r="E81" s="17">
        <f>SUM(E77:E80)</f>
        <v>125910915</v>
      </c>
    </row>
    <row r="82" spans="1:5" ht="15">
      <c r="A82" s="12"/>
      <c r="B82" s="28"/>
      <c r="C82" s="6"/>
      <c r="D82" s="13"/>
      <c r="E82" s="13"/>
    </row>
    <row r="83" spans="1:5" ht="15">
      <c r="A83" s="6" t="s">
        <v>31</v>
      </c>
      <c r="B83" s="8" t="s">
        <v>68</v>
      </c>
      <c r="C83" s="6"/>
      <c r="D83" s="13"/>
      <c r="E83" s="13"/>
    </row>
    <row r="84" spans="1:5" ht="15">
      <c r="A84" s="12"/>
      <c r="B84" s="13"/>
      <c r="C84" s="6"/>
      <c r="D84" s="13"/>
      <c r="E84" s="13"/>
    </row>
    <row r="85" spans="1:5" ht="15">
      <c r="A85" s="6">
        <v>1</v>
      </c>
      <c r="B85" s="8" t="s">
        <v>69</v>
      </c>
      <c r="C85" s="6">
        <v>27</v>
      </c>
      <c r="D85" s="8"/>
      <c r="E85" s="8"/>
    </row>
    <row r="86" spans="1:5" ht="15">
      <c r="A86" s="12" t="s">
        <v>10</v>
      </c>
      <c r="B86" s="28" t="s">
        <v>347</v>
      </c>
      <c r="C86" s="6"/>
      <c r="D86" s="18">
        <v>85559555</v>
      </c>
      <c r="E86" s="18"/>
    </row>
    <row r="87" spans="1:5" ht="15">
      <c r="A87" s="12" t="s">
        <v>12</v>
      </c>
      <c r="B87" s="28" t="s">
        <v>346</v>
      </c>
      <c r="C87" s="6"/>
      <c r="D87" s="18"/>
      <c r="E87" s="18"/>
    </row>
    <row r="88" spans="1:5" ht="15">
      <c r="A88" s="12" t="s">
        <v>18</v>
      </c>
      <c r="B88" s="28" t="s">
        <v>70</v>
      </c>
      <c r="C88" s="6"/>
      <c r="D88" s="13"/>
      <c r="E88" s="13"/>
    </row>
    <row r="89" spans="1:5" ht="15">
      <c r="A89" s="19"/>
      <c r="B89" s="22" t="s">
        <v>14</v>
      </c>
      <c r="C89" s="16"/>
      <c r="D89" s="17">
        <f>SUM(D86:D88)</f>
        <v>85559555</v>
      </c>
      <c r="E89" s="23"/>
    </row>
    <row r="90" spans="1:5" ht="15">
      <c r="A90" s="6">
        <v>2</v>
      </c>
      <c r="B90" s="8" t="s">
        <v>71</v>
      </c>
      <c r="C90" s="6">
        <v>28</v>
      </c>
      <c r="D90" s="101">
        <v>36428705</v>
      </c>
      <c r="E90" s="101">
        <v>71344941</v>
      </c>
    </row>
    <row r="91" spans="1:5" ht="15">
      <c r="A91" s="6">
        <v>3</v>
      </c>
      <c r="B91" s="8" t="s">
        <v>72</v>
      </c>
      <c r="C91" s="6">
        <v>29</v>
      </c>
      <c r="D91" s="101"/>
      <c r="E91" s="101"/>
    </row>
    <row r="92" spans="1:5" ht="15">
      <c r="A92" s="6">
        <v>4</v>
      </c>
      <c r="B92" s="8" t="s">
        <v>73</v>
      </c>
      <c r="C92" s="6">
        <v>30</v>
      </c>
      <c r="D92" s="101"/>
      <c r="E92" s="101"/>
    </row>
    <row r="93" spans="1:5" ht="15">
      <c r="A93" s="12"/>
      <c r="B93" s="28"/>
      <c r="C93" s="6"/>
      <c r="D93" s="13"/>
      <c r="E93" s="13"/>
    </row>
    <row r="94" spans="1:5" ht="15">
      <c r="A94" s="16"/>
      <c r="B94" s="31" t="s">
        <v>74</v>
      </c>
      <c r="C94" s="16"/>
      <c r="D94" s="17">
        <f>D89+D90</f>
        <v>121988260</v>
      </c>
      <c r="E94" s="17">
        <f>SUM(E90:E93)</f>
        <v>71344941</v>
      </c>
    </row>
    <row r="95" spans="1:5" ht="15">
      <c r="A95" s="12"/>
      <c r="B95" s="28"/>
      <c r="C95" s="6"/>
      <c r="D95" s="13"/>
      <c r="E95" s="13"/>
    </row>
    <row r="96" spans="1:5" ht="15">
      <c r="A96" s="16"/>
      <c r="B96" s="31" t="s">
        <v>75</v>
      </c>
      <c r="C96" s="16"/>
      <c r="D96" s="17">
        <f>D81+D94</f>
        <v>330437597</v>
      </c>
      <c r="E96" s="17">
        <f>E81+E94</f>
        <v>197255856</v>
      </c>
    </row>
    <row r="97" spans="1:5" ht="15">
      <c r="A97" s="12"/>
      <c r="B97" s="28"/>
      <c r="C97" s="6"/>
      <c r="D97" s="13"/>
      <c r="E97" s="13"/>
    </row>
    <row r="98" spans="1:5" ht="15">
      <c r="A98" s="6" t="s">
        <v>76</v>
      </c>
      <c r="B98" s="8" t="s">
        <v>77</v>
      </c>
      <c r="C98" s="6"/>
      <c r="D98" s="13"/>
      <c r="E98" s="13"/>
    </row>
    <row r="99" spans="1:5" ht="15">
      <c r="A99" s="12"/>
      <c r="B99" s="13"/>
      <c r="C99" s="6"/>
      <c r="D99" s="13"/>
      <c r="E99" s="13"/>
    </row>
    <row r="100" spans="1:5" ht="30">
      <c r="A100" s="6">
        <v>1</v>
      </c>
      <c r="B100" s="8" t="s">
        <v>78</v>
      </c>
      <c r="C100" s="6">
        <v>31</v>
      </c>
      <c r="D100" s="8"/>
      <c r="E100" s="8"/>
    </row>
    <row r="101" spans="1:5" ht="45">
      <c r="A101" s="6">
        <v>2</v>
      </c>
      <c r="B101" s="8" t="s">
        <v>79</v>
      </c>
      <c r="C101" s="6">
        <v>32</v>
      </c>
      <c r="D101" s="8"/>
      <c r="E101" s="8"/>
    </row>
    <row r="102" spans="1:6" ht="15">
      <c r="A102" s="6">
        <v>3</v>
      </c>
      <c r="B102" s="8" t="s">
        <v>80</v>
      </c>
      <c r="C102" s="6">
        <v>33</v>
      </c>
      <c r="D102" s="9">
        <v>100</v>
      </c>
      <c r="E102" s="9">
        <v>100</v>
      </c>
      <c r="F102" s="103"/>
    </row>
    <row r="103" spans="1:6" ht="15">
      <c r="A103" s="6">
        <v>4</v>
      </c>
      <c r="B103" s="8" t="s">
        <v>81</v>
      </c>
      <c r="C103" s="6">
        <v>34</v>
      </c>
      <c r="D103" s="8"/>
      <c r="E103" s="8"/>
      <c r="F103" s="103"/>
    </row>
    <row r="104" spans="1:6" ht="15">
      <c r="A104" s="6">
        <v>5</v>
      </c>
      <c r="B104" s="8" t="s">
        <v>82</v>
      </c>
      <c r="C104" s="6">
        <v>35</v>
      </c>
      <c r="D104" s="8"/>
      <c r="E104" s="8"/>
      <c r="F104" s="103"/>
    </row>
    <row r="105" spans="1:6" ht="15">
      <c r="A105" s="6">
        <v>6</v>
      </c>
      <c r="B105" s="8" t="s">
        <v>83</v>
      </c>
      <c r="C105" s="6">
        <v>36</v>
      </c>
      <c r="D105" s="8"/>
      <c r="E105" s="8"/>
      <c r="F105" s="103"/>
    </row>
    <row r="106" spans="1:6" ht="15">
      <c r="A106" s="6">
        <v>7</v>
      </c>
      <c r="B106" s="8" t="s">
        <v>84</v>
      </c>
      <c r="C106" s="6">
        <v>37</v>
      </c>
      <c r="D106" s="9">
        <v>1334341</v>
      </c>
      <c r="E106" s="9"/>
      <c r="F106" s="103"/>
    </row>
    <row r="107" spans="1:6" ht="15">
      <c r="A107" s="6">
        <v>8</v>
      </c>
      <c r="B107" s="8" t="s">
        <v>85</v>
      </c>
      <c r="C107" s="6">
        <v>38</v>
      </c>
      <c r="D107" s="9"/>
      <c r="E107" s="9"/>
      <c r="F107" s="103"/>
    </row>
    <row r="108" spans="1:6" ht="15">
      <c r="A108" s="6">
        <v>9</v>
      </c>
      <c r="B108" s="8" t="s">
        <v>86</v>
      </c>
      <c r="C108" s="6">
        <v>39</v>
      </c>
      <c r="D108" s="101"/>
      <c r="E108" s="101"/>
      <c r="F108" s="199"/>
    </row>
    <row r="109" spans="1:6" ht="15">
      <c r="A109" s="6">
        <v>10</v>
      </c>
      <c r="B109" s="8" t="s">
        <v>87</v>
      </c>
      <c r="C109" s="6">
        <v>40</v>
      </c>
      <c r="D109" s="9">
        <v>16946879</v>
      </c>
      <c r="E109" s="9">
        <v>1334341</v>
      </c>
      <c r="F109" s="103"/>
    </row>
    <row r="110" spans="1:6" ht="15">
      <c r="A110" s="12"/>
      <c r="B110" s="13"/>
      <c r="C110" s="6"/>
      <c r="D110" s="13"/>
      <c r="E110" s="13"/>
      <c r="F110" s="103"/>
    </row>
    <row r="111" spans="1:6" ht="15">
      <c r="A111" s="16"/>
      <c r="B111" s="31" t="s">
        <v>88</v>
      </c>
      <c r="C111" s="16"/>
      <c r="D111" s="17">
        <f>SUM(D102:D110)</f>
        <v>18281320</v>
      </c>
      <c r="E111" s="17">
        <f>SUM(E100:E110)</f>
        <v>1334441</v>
      </c>
      <c r="F111" s="103"/>
    </row>
    <row r="112" spans="1:6" ht="15">
      <c r="A112" s="12"/>
      <c r="B112" s="13"/>
      <c r="C112" s="6"/>
      <c r="D112" s="13"/>
      <c r="E112" s="13"/>
      <c r="F112" s="103"/>
    </row>
    <row r="113" spans="1:6" ht="15">
      <c r="A113" s="16"/>
      <c r="B113" s="31" t="s">
        <v>89</v>
      </c>
      <c r="C113" s="16"/>
      <c r="D113" s="17">
        <f>D96+D111</f>
        <v>348718917</v>
      </c>
      <c r="E113" s="17">
        <f>E96+E111</f>
        <v>198590297</v>
      </c>
      <c r="F113" s="103"/>
    </row>
    <row r="114" spans="1:5" ht="16.5">
      <c r="A114" s="1"/>
      <c r="B114" s="1"/>
      <c r="C114" s="1"/>
      <c r="D114" s="1"/>
      <c r="E114" s="1"/>
    </row>
    <row r="115" spans="1:5" ht="15.75">
      <c r="A115" s="32"/>
      <c r="B115" s="227" t="s">
        <v>90</v>
      </c>
      <c r="C115" s="227"/>
      <c r="D115" s="227"/>
      <c r="E115" s="32"/>
    </row>
    <row r="117" ht="12.75">
      <c r="D117" s="102">
        <f>D113-D56</f>
        <v>-0.17000001668930054</v>
      </c>
    </row>
    <row r="119" ht="12.75">
      <c r="F119" s="224"/>
    </row>
    <row r="120" ht="12.75">
      <c r="F120" s="224"/>
    </row>
  </sheetData>
  <sheetProtection/>
  <mergeCells count="8">
    <mergeCell ref="B115:D115"/>
    <mergeCell ref="C1:E1"/>
    <mergeCell ref="C58:E58"/>
    <mergeCell ref="A59:A60"/>
    <mergeCell ref="B59:B60"/>
    <mergeCell ref="C59:C60"/>
    <mergeCell ref="D59:D60"/>
    <mergeCell ref="E59:E60"/>
  </mergeCells>
  <printOptions/>
  <pageMargins left="1.18" right="0.75" top="1" bottom="1" header="0.5" footer="0.5"/>
  <pageSetup horizontalDpi="600" verticalDpi="600" orientation="portrait" scale="70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9" sqref="H9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7.140625" style="0" customWidth="1"/>
    <col min="5" max="5" width="16.57421875" style="0" customWidth="1"/>
  </cols>
  <sheetData>
    <row r="1" spans="1:5" ht="18.75">
      <c r="A1" s="33"/>
      <c r="B1" s="34" t="s">
        <v>333</v>
      </c>
      <c r="C1" s="35"/>
      <c r="D1" s="35"/>
      <c r="E1" s="36"/>
    </row>
    <row r="2" spans="1:5" ht="16.5">
      <c r="A2" s="33"/>
      <c r="B2" s="33"/>
      <c r="C2" s="35"/>
      <c r="D2" s="35"/>
      <c r="E2" s="36"/>
    </row>
    <row r="3" spans="1:5" ht="17.25" thickBot="1">
      <c r="A3" s="235" t="s">
        <v>340</v>
      </c>
      <c r="B3" s="235"/>
      <c r="C3" s="235"/>
      <c r="D3" s="235"/>
      <c r="E3" s="36" t="s">
        <v>91</v>
      </c>
    </row>
    <row r="4" spans="1:5" ht="16.5">
      <c r="A4" s="37" t="s">
        <v>92</v>
      </c>
      <c r="B4" s="38" t="s">
        <v>93</v>
      </c>
      <c r="C4" s="236" t="s">
        <v>1</v>
      </c>
      <c r="D4" s="232" t="s">
        <v>2</v>
      </c>
      <c r="E4" s="232" t="s">
        <v>94</v>
      </c>
    </row>
    <row r="5" spans="1:5" ht="17.25" thickBot="1">
      <c r="A5" s="39"/>
      <c r="B5" s="36"/>
      <c r="C5" s="237"/>
      <c r="D5" s="233"/>
      <c r="E5" s="233"/>
    </row>
    <row r="6" spans="1:5" ht="17.25" thickBot="1">
      <c r="A6" s="41">
        <v>1</v>
      </c>
      <c r="B6" s="42" t="s">
        <v>95</v>
      </c>
      <c r="C6" s="43">
        <v>3</v>
      </c>
      <c r="D6" s="44">
        <v>590968796</v>
      </c>
      <c r="E6" s="44">
        <v>144710681</v>
      </c>
    </row>
    <row r="7" spans="1:5" ht="33" thickBot="1">
      <c r="A7" s="45">
        <v>2</v>
      </c>
      <c r="B7" s="46" t="s">
        <v>96</v>
      </c>
      <c r="C7" s="40">
        <v>3</v>
      </c>
      <c r="D7" s="51">
        <v>1778163</v>
      </c>
      <c r="E7" s="47"/>
    </row>
    <row r="8" spans="1:5" ht="33" thickBot="1">
      <c r="A8" s="45">
        <v>3</v>
      </c>
      <c r="B8" s="46" t="s">
        <v>97</v>
      </c>
      <c r="C8" s="48"/>
      <c r="D8" s="51"/>
      <c r="E8" s="49"/>
    </row>
    <row r="9" spans="1:5" ht="48.75" thickBot="1">
      <c r="A9" s="45">
        <v>4</v>
      </c>
      <c r="B9" s="46" t="s">
        <v>98</v>
      </c>
      <c r="C9" s="48"/>
      <c r="D9" s="50"/>
      <c r="E9" s="50"/>
    </row>
    <row r="10" spans="1:5" ht="17.25" thickBot="1">
      <c r="A10" s="45">
        <v>5</v>
      </c>
      <c r="B10" s="46" t="s">
        <v>99</v>
      </c>
      <c r="C10" s="48"/>
      <c r="D10" s="47">
        <v>-351072295</v>
      </c>
      <c r="E10" s="47">
        <v>-109126615</v>
      </c>
    </row>
    <row r="11" spans="1:5" ht="33" thickBot="1">
      <c r="A11" s="45">
        <v>6</v>
      </c>
      <c r="B11" s="46" t="s">
        <v>100</v>
      </c>
      <c r="C11" s="48"/>
      <c r="D11" s="47">
        <v>-156221897</v>
      </c>
      <c r="E11" s="47">
        <v>-25826938</v>
      </c>
    </row>
    <row r="12" spans="1:5" ht="17.25" thickBot="1">
      <c r="A12" s="45">
        <v>7</v>
      </c>
      <c r="B12" s="46" t="s">
        <v>101</v>
      </c>
      <c r="C12" s="48"/>
      <c r="D12" s="51">
        <v>-28792737</v>
      </c>
      <c r="E12" s="51">
        <f>E13+E14</f>
        <v>-6684527</v>
      </c>
    </row>
    <row r="13" spans="1:5" ht="16.5" thickBot="1">
      <c r="A13" s="52" t="s">
        <v>10</v>
      </c>
      <c r="B13" s="53" t="s">
        <v>102</v>
      </c>
      <c r="C13" s="48"/>
      <c r="D13" s="47">
        <v>-24826480</v>
      </c>
      <c r="E13" s="47">
        <v>-5818810</v>
      </c>
    </row>
    <row r="14" spans="1:5" ht="16.5" thickBot="1">
      <c r="A14" s="52" t="s">
        <v>12</v>
      </c>
      <c r="B14" s="53" t="s">
        <v>103</v>
      </c>
      <c r="C14" s="48"/>
      <c r="D14" s="47">
        <v>-3966257</v>
      </c>
      <c r="E14" s="47">
        <v>-865717</v>
      </c>
    </row>
    <row r="15" spans="1:5" ht="16.5" thickBot="1">
      <c r="A15" s="52" t="s">
        <v>18</v>
      </c>
      <c r="B15" s="53" t="s">
        <v>104</v>
      </c>
      <c r="C15" s="48"/>
      <c r="D15" s="50"/>
      <c r="E15" s="50"/>
    </row>
    <row r="16" spans="1:5" ht="33" thickBot="1">
      <c r="A16" s="45">
        <v>8</v>
      </c>
      <c r="B16" s="46" t="s">
        <v>105</v>
      </c>
      <c r="C16" s="48"/>
      <c r="D16" s="220">
        <v>-24230000</v>
      </c>
      <c r="E16" s="50">
        <v>-1590000</v>
      </c>
    </row>
    <row r="17" spans="1:5" ht="33.75" thickBot="1">
      <c r="A17" s="54"/>
      <c r="B17" s="55" t="s">
        <v>106</v>
      </c>
      <c r="C17" s="56"/>
      <c r="D17" s="57">
        <f>D6+D7+D10+D11+D12+D16</f>
        <v>32430030</v>
      </c>
      <c r="E17" s="57">
        <f>E6+E10+E11+E12+E16</f>
        <v>1482601</v>
      </c>
    </row>
    <row r="18" spans="1:5" ht="16.5" thickBot="1">
      <c r="A18" s="52"/>
      <c r="B18" s="46"/>
      <c r="C18" s="48"/>
      <c r="D18" s="50"/>
      <c r="E18" s="50"/>
    </row>
    <row r="19" spans="1:5" ht="33" thickBot="1">
      <c r="A19" s="45">
        <v>1</v>
      </c>
      <c r="B19" s="46" t="s">
        <v>107</v>
      </c>
      <c r="C19" s="48"/>
      <c r="D19" s="50"/>
      <c r="E19" s="50"/>
    </row>
    <row r="20" spans="1:5" ht="33" thickBot="1">
      <c r="A20" s="45">
        <v>2</v>
      </c>
      <c r="B20" s="46" t="s">
        <v>108</v>
      </c>
      <c r="C20" s="48"/>
      <c r="D20" s="50"/>
      <c r="E20" s="50"/>
    </row>
    <row r="21" spans="1:5" ht="17.25" thickBot="1">
      <c r="A21" s="45">
        <v>3</v>
      </c>
      <c r="B21" s="46" t="s">
        <v>109</v>
      </c>
      <c r="C21" s="48"/>
      <c r="D21" s="51"/>
      <c r="E21" s="51">
        <f>SUM(E22:E25)</f>
        <v>0</v>
      </c>
    </row>
    <row r="22" spans="1:5" ht="32.25" thickBot="1">
      <c r="A22" s="52" t="s">
        <v>110</v>
      </c>
      <c r="B22" s="53" t="s">
        <v>111</v>
      </c>
      <c r="C22" s="48"/>
      <c r="D22" s="50"/>
      <c r="E22" s="50"/>
    </row>
    <row r="23" spans="1:5" ht="16.5" thickBot="1">
      <c r="A23" s="52" t="s">
        <v>112</v>
      </c>
      <c r="B23" s="53" t="s">
        <v>113</v>
      </c>
      <c r="C23" s="48"/>
      <c r="D23" s="47">
        <v>-13600164</v>
      </c>
      <c r="E23" s="47"/>
    </row>
    <row r="24" spans="1:5" ht="16.5" thickBot="1">
      <c r="A24" s="52" t="s">
        <v>114</v>
      </c>
      <c r="B24" s="53" t="s">
        <v>115</v>
      </c>
      <c r="C24" s="48"/>
      <c r="D24" s="58"/>
      <c r="E24" s="58"/>
    </row>
    <row r="25" spans="1:5" ht="16.5" thickBot="1">
      <c r="A25" s="52" t="s">
        <v>116</v>
      </c>
      <c r="B25" s="53" t="s">
        <v>117</v>
      </c>
      <c r="C25" s="48"/>
      <c r="D25" s="47"/>
      <c r="E25" s="47"/>
    </row>
    <row r="26" spans="1:5" ht="33" thickBot="1">
      <c r="A26" s="45"/>
      <c r="B26" s="46" t="s">
        <v>118</v>
      </c>
      <c r="C26" s="48"/>
      <c r="D26" s="51"/>
      <c r="E26" s="51">
        <f>E19+E20+E21</f>
        <v>0</v>
      </c>
    </row>
    <row r="27" spans="1:5" ht="16.5" thickBot="1">
      <c r="A27" s="52"/>
      <c r="B27" s="46"/>
      <c r="C27" s="48"/>
      <c r="D27" s="50"/>
      <c r="E27" s="50"/>
    </row>
    <row r="28" spans="1:5" ht="17.25" thickBot="1">
      <c r="A28" s="54"/>
      <c r="B28" s="55" t="s">
        <v>119</v>
      </c>
      <c r="C28" s="56"/>
      <c r="D28" s="57">
        <f>D17+D23+D25</f>
        <v>18829866</v>
      </c>
      <c r="E28" s="57">
        <f>E17+E26</f>
        <v>1482601</v>
      </c>
    </row>
    <row r="29" spans="1:5" ht="16.5" thickBot="1">
      <c r="A29" s="52"/>
      <c r="B29" s="46"/>
      <c r="C29" s="48"/>
      <c r="D29" s="50"/>
      <c r="E29" s="50"/>
    </row>
    <row r="30" spans="1:5" ht="16.5" thickBot="1">
      <c r="A30" s="52"/>
      <c r="B30" s="46" t="s">
        <v>120</v>
      </c>
      <c r="C30" s="48"/>
      <c r="D30" s="47">
        <f>D28*10%</f>
        <v>1882986.6</v>
      </c>
      <c r="E30" s="47">
        <f>E28*0.1</f>
        <v>148260.1</v>
      </c>
    </row>
    <row r="31" spans="1:5" ht="16.5" thickBot="1">
      <c r="A31" s="52"/>
      <c r="B31" s="46"/>
      <c r="C31" s="48"/>
      <c r="D31" s="50"/>
      <c r="E31" s="50"/>
    </row>
    <row r="32" spans="1:5" ht="17.25" thickBot="1">
      <c r="A32" s="54"/>
      <c r="B32" s="55" t="s">
        <v>121</v>
      </c>
      <c r="C32" s="56"/>
      <c r="D32" s="57">
        <f>D28-D30</f>
        <v>16946879.4</v>
      </c>
      <c r="E32" s="57">
        <f>E28-E30</f>
        <v>1334340.9</v>
      </c>
    </row>
    <row r="33" spans="1:5" ht="16.5" thickBot="1">
      <c r="A33" s="52"/>
      <c r="B33" s="46"/>
      <c r="C33" s="48"/>
      <c r="D33" s="50"/>
      <c r="E33" s="50"/>
    </row>
    <row r="34" spans="1:5" ht="32.25" thickBot="1">
      <c r="A34" s="52"/>
      <c r="B34" s="46" t="s">
        <v>122</v>
      </c>
      <c r="C34" s="48"/>
      <c r="D34" s="50"/>
      <c r="E34" s="50"/>
    </row>
    <row r="35" spans="1:5" ht="32.25" thickBot="1">
      <c r="A35" s="52"/>
      <c r="B35" s="46" t="s">
        <v>123</v>
      </c>
      <c r="C35" s="48"/>
      <c r="D35" s="50"/>
      <c r="E35" s="50"/>
    </row>
    <row r="36" spans="1:5" ht="16.5" thickBot="1">
      <c r="A36" s="52"/>
      <c r="B36" s="46"/>
      <c r="C36" s="48"/>
      <c r="D36" s="50"/>
      <c r="E36" s="50"/>
    </row>
    <row r="37" spans="1:5" ht="15.75">
      <c r="A37" s="33"/>
      <c r="B37" s="234" t="s">
        <v>124</v>
      </c>
      <c r="C37" s="234"/>
      <c r="D37" s="234"/>
      <c r="E37" s="33"/>
    </row>
    <row r="45" ht="12.75">
      <c r="F45" s="103"/>
    </row>
  </sheetData>
  <sheetProtection/>
  <mergeCells count="5">
    <mergeCell ref="E4:E5"/>
    <mergeCell ref="B37:D37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2" spans="1:4" ht="18.75">
      <c r="A2" s="34" t="s">
        <v>333</v>
      </c>
      <c r="B2" s="64"/>
      <c r="C2" s="64"/>
      <c r="D2" s="64"/>
    </row>
    <row r="3" spans="1:7" ht="16.5">
      <c r="A3" s="238" t="s">
        <v>343</v>
      </c>
      <c r="B3" s="238"/>
      <c r="C3" s="238"/>
      <c r="D3" s="238"/>
      <c r="E3" s="238"/>
      <c r="F3" s="238"/>
      <c r="G3" s="65"/>
    </row>
    <row r="4" spans="1:7" ht="15.75">
      <c r="A4" s="239" t="s">
        <v>151</v>
      </c>
      <c r="B4" s="239"/>
      <c r="C4" s="65"/>
      <c r="D4" s="65"/>
      <c r="E4" s="65"/>
      <c r="F4" s="65"/>
      <c r="G4" s="65"/>
    </row>
    <row r="5" spans="1:7" ht="15.75">
      <c r="A5" s="240" t="s">
        <v>344</v>
      </c>
      <c r="B5" s="240"/>
      <c r="C5" s="240"/>
      <c r="D5" s="240"/>
      <c r="E5" s="240"/>
      <c r="F5" s="66"/>
      <c r="G5" s="65"/>
    </row>
    <row r="6" spans="1:7" ht="17.25" thickBot="1">
      <c r="A6" s="65"/>
      <c r="B6" s="65"/>
      <c r="C6" s="65"/>
      <c r="D6" s="65"/>
      <c r="E6" s="65"/>
      <c r="F6" s="64" t="s">
        <v>152</v>
      </c>
      <c r="G6" s="64"/>
    </row>
    <row r="7" spans="1:7" ht="64.5" thickBot="1">
      <c r="A7" s="72"/>
      <c r="B7" s="73" t="s">
        <v>153</v>
      </c>
      <c r="C7" s="74" t="s">
        <v>154</v>
      </c>
      <c r="D7" s="75" t="s">
        <v>155</v>
      </c>
      <c r="E7" s="76" t="s">
        <v>156</v>
      </c>
      <c r="F7" s="77" t="s">
        <v>157</v>
      </c>
      <c r="G7" s="78" t="s">
        <v>158</v>
      </c>
    </row>
    <row r="8" spans="1:7" ht="17.25" thickBot="1">
      <c r="A8" s="79" t="s">
        <v>348</v>
      </c>
      <c r="B8" s="80"/>
      <c r="C8" s="97"/>
      <c r="D8" s="98"/>
      <c r="E8" s="97"/>
      <c r="F8" s="99"/>
      <c r="G8" s="51"/>
    </row>
    <row r="9" spans="1:7" ht="17.25" thickBot="1">
      <c r="A9" s="81" t="s">
        <v>159</v>
      </c>
      <c r="B9" s="82"/>
      <c r="C9" s="59"/>
      <c r="D9" s="83"/>
      <c r="E9" s="59"/>
      <c r="F9" s="84"/>
      <c r="G9" s="85"/>
    </row>
    <row r="10" spans="1:7" ht="17.25" thickBot="1">
      <c r="A10" s="79" t="s">
        <v>160</v>
      </c>
      <c r="B10" s="86"/>
      <c r="C10" s="87"/>
      <c r="D10" s="72"/>
      <c r="E10" s="87"/>
      <c r="F10" s="72"/>
      <c r="G10" s="86"/>
    </row>
    <row r="11" spans="1:7" ht="17.25" thickBot="1">
      <c r="A11" s="81" t="s">
        <v>161</v>
      </c>
      <c r="B11" s="92"/>
      <c r="C11" s="93"/>
      <c r="D11" s="94"/>
      <c r="E11" s="93"/>
      <c r="F11" s="201">
        <v>1334341</v>
      </c>
      <c r="G11" s="86"/>
    </row>
    <row r="12" spans="1:7" ht="17.25" thickBot="1">
      <c r="A12" s="81" t="s">
        <v>162</v>
      </c>
      <c r="B12" s="50"/>
      <c r="C12" s="95"/>
      <c r="D12" s="48"/>
      <c r="E12" s="95"/>
      <c r="F12" s="96"/>
      <c r="G12" s="49"/>
    </row>
    <row r="13" spans="1:7" ht="17.25" thickBot="1">
      <c r="A13" s="88" t="s">
        <v>163</v>
      </c>
      <c r="B13" s="50"/>
      <c r="C13" s="95"/>
      <c r="D13" s="48"/>
      <c r="E13" s="200"/>
      <c r="F13" s="201"/>
      <c r="G13" s="49"/>
    </row>
    <row r="14" spans="1:7" ht="17.25" thickBot="1">
      <c r="A14" s="89" t="s">
        <v>164</v>
      </c>
      <c r="B14" s="50"/>
      <c r="C14" s="95"/>
      <c r="D14" s="48"/>
      <c r="E14" s="95"/>
      <c r="F14" s="48"/>
      <c r="G14" s="49"/>
    </row>
    <row r="15" spans="1:7" ht="17.25" thickBot="1">
      <c r="A15" s="91" t="s">
        <v>349</v>
      </c>
      <c r="B15" s="51">
        <v>100</v>
      </c>
      <c r="C15" s="97"/>
      <c r="D15" s="98"/>
      <c r="E15" s="97">
        <v>0</v>
      </c>
      <c r="F15" s="223">
        <f>SUM(F11:F14)</f>
        <v>1334341</v>
      </c>
      <c r="G15" s="51">
        <f>SUM(B15:F15)</f>
        <v>1334441</v>
      </c>
    </row>
    <row r="16" spans="1:7" ht="33" thickBot="1">
      <c r="A16" s="88" t="s">
        <v>165</v>
      </c>
      <c r="B16" s="92"/>
      <c r="C16" s="93"/>
      <c r="D16" s="94"/>
      <c r="E16" s="93"/>
      <c r="F16" s="201">
        <v>16946879</v>
      </c>
      <c r="G16" s="86"/>
    </row>
    <row r="17" spans="1:7" ht="17.25" thickBot="1">
      <c r="A17" s="88" t="s">
        <v>166</v>
      </c>
      <c r="B17" s="50"/>
      <c r="C17" s="95"/>
      <c r="D17" s="48"/>
      <c r="E17" s="95"/>
      <c r="F17" s="96"/>
      <c r="G17" s="49"/>
    </row>
    <row r="18" spans="1:7" ht="17.25" thickBot="1">
      <c r="A18" s="88" t="s">
        <v>163</v>
      </c>
      <c r="B18" s="50"/>
      <c r="C18" s="95"/>
      <c r="D18" s="48"/>
      <c r="E18" s="200">
        <v>1334341</v>
      </c>
      <c r="F18" s="201">
        <v>-1334341</v>
      </c>
      <c r="G18" s="49"/>
    </row>
    <row r="19" spans="1:7" ht="17.25" thickBot="1">
      <c r="A19" s="89" t="s">
        <v>167</v>
      </c>
      <c r="B19" s="50"/>
      <c r="C19" s="95"/>
      <c r="D19" s="48"/>
      <c r="E19" s="98"/>
      <c r="F19" s="98"/>
      <c r="G19" s="49"/>
    </row>
    <row r="20" spans="1:7" ht="17.25" thickBot="1">
      <c r="A20" s="91" t="s">
        <v>341</v>
      </c>
      <c r="B20" s="51">
        <v>100</v>
      </c>
      <c r="C20" s="97"/>
      <c r="D20" s="98"/>
      <c r="E20" s="97">
        <f>SUM(E15:E19)</f>
        <v>1334341</v>
      </c>
      <c r="F20" s="222">
        <f>SUM(F15:F19)</f>
        <v>16946879</v>
      </c>
      <c r="G20" s="51">
        <f>SUM(B20:F20)</f>
        <v>18281320</v>
      </c>
    </row>
    <row r="21" spans="1:7" ht="17.25" thickBot="1">
      <c r="A21" s="48"/>
      <c r="B21" s="50"/>
      <c r="C21" s="95"/>
      <c r="D21" s="48"/>
      <c r="E21" s="95"/>
      <c r="F21" s="48"/>
      <c r="G21" s="49"/>
    </row>
    <row r="22" spans="1:7" ht="15">
      <c r="A22" s="100"/>
      <c r="B22" s="100"/>
      <c r="C22" s="100"/>
      <c r="D22" s="100"/>
      <c r="E22" s="100"/>
      <c r="F22" s="100"/>
      <c r="G22" s="100"/>
    </row>
    <row r="23" spans="1:7" ht="15">
      <c r="A23" s="100"/>
      <c r="B23" s="100"/>
      <c r="C23" s="100"/>
      <c r="D23" s="100"/>
      <c r="E23" s="100"/>
      <c r="F23" s="100"/>
      <c r="G23" s="100"/>
    </row>
  </sheetData>
  <sheetProtection/>
  <mergeCells count="3">
    <mergeCell ref="A3:F3"/>
    <mergeCell ref="A4:B4"/>
    <mergeCell ref="A5:E5"/>
  </mergeCells>
  <printOptions/>
  <pageMargins left="0.75" right="0.75" top="1" bottom="1" header="0.5" footer="0.5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H19" sqref="H19"/>
    </sheetView>
  </sheetViews>
  <sheetFormatPr defaultColWidth="9.140625" defaultRowHeight="12.75"/>
  <cols>
    <col min="2" max="2" width="63.8515625" style="0" customWidth="1"/>
    <col min="4" max="4" width="15.140625" style="0" customWidth="1"/>
    <col min="5" max="5" width="19.28125" style="0" customWidth="1"/>
  </cols>
  <sheetData>
    <row r="1" spans="1:5" ht="18.75">
      <c r="A1" s="60"/>
      <c r="B1" s="34" t="s">
        <v>333</v>
      </c>
      <c r="C1" s="60"/>
      <c r="D1" s="60"/>
      <c r="E1" s="60"/>
    </row>
    <row r="2" spans="1:5" ht="33">
      <c r="A2" s="60"/>
      <c r="B2" s="60" t="s">
        <v>342</v>
      </c>
      <c r="C2" s="60"/>
      <c r="D2" s="60"/>
      <c r="E2" s="60"/>
    </row>
    <row r="3" spans="1:5" ht="16.5">
      <c r="A3" s="60"/>
      <c r="B3" s="60"/>
      <c r="C3" s="60"/>
      <c r="D3" s="60"/>
      <c r="E3" s="60"/>
    </row>
    <row r="4" spans="1:5" ht="36" customHeight="1">
      <c r="A4" s="61"/>
      <c r="B4" s="62" t="s">
        <v>125</v>
      </c>
      <c r="C4" s="61"/>
      <c r="D4" s="63" t="s">
        <v>336</v>
      </c>
      <c r="E4" s="63" t="s">
        <v>337</v>
      </c>
    </row>
    <row r="5" spans="1:5" ht="12.75">
      <c r="A5" s="242"/>
      <c r="B5" s="242"/>
      <c r="C5" s="243" t="s">
        <v>126</v>
      </c>
      <c r="D5" s="241">
        <v>2012</v>
      </c>
      <c r="E5" s="241">
        <v>2011</v>
      </c>
    </row>
    <row r="6" spans="1:5" ht="21" customHeight="1">
      <c r="A6" s="242"/>
      <c r="B6" s="242"/>
      <c r="C6" s="243"/>
      <c r="D6" s="241"/>
      <c r="E6" s="241"/>
    </row>
    <row r="7" spans="1:5" ht="16.5">
      <c r="A7" s="67"/>
      <c r="B7" s="68"/>
      <c r="C7" s="69"/>
      <c r="D7" s="69"/>
      <c r="E7" s="69"/>
    </row>
    <row r="8" spans="1:5" ht="33">
      <c r="A8" s="67" t="s">
        <v>4</v>
      </c>
      <c r="B8" s="68" t="s">
        <v>127</v>
      </c>
      <c r="C8" s="69"/>
      <c r="D8" s="69"/>
      <c r="E8" s="69"/>
    </row>
    <row r="9" spans="1:5" ht="16.5">
      <c r="A9" s="67"/>
      <c r="B9" s="68"/>
      <c r="C9" s="69"/>
      <c r="D9" s="69"/>
      <c r="E9" s="69"/>
    </row>
    <row r="10" spans="1:5" ht="16.5">
      <c r="A10" s="67">
        <v>1</v>
      </c>
      <c r="B10" s="68" t="s">
        <v>128</v>
      </c>
      <c r="C10" s="69"/>
      <c r="D10" s="70">
        <v>707651</v>
      </c>
      <c r="E10" s="70">
        <v>171834</v>
      </c>
    </row>
    <row r="11" spans="1:5" ht="16.5">
      <c r="A11" s="67">
        <v>2</v>
      </c>
      <c r="B11" s="68" t="s">
        <v>129</v>
      </c>
      <c r="C11" s="67"/>
      <c r="D11" s="67">
        <f>-667247-29550</f>
        <v>-696797</v>
      </c>
      <c r="E11" s="67">
        <v>-228974</v>
      </c>
    </row>
    <row r="12" spans="1:5" ht="16.5">
      <c r="A12" s="67">
        <v>3</v>
      </c>
      <c r="B12" s="68" t="s">
        <v>130</v>
      </c>
      <c r="C12" s="67"/>
      <c r="D12" s="67"/>
      <c r="E12" s="67"/>
    </row>
    <row r="13" spans="1:5" ht="16.5">
      <c r="A13" s="67">
        <v>4</v>
      </c>
      <c r="B13" s="68" t="s">
        <v>131</v>
      </c>
      <c r="C13" s="67"/>
      <c r="D13" s="67">
        <v>-12761</v>
      </c>
      <c r="E13" s="67"/>
    </row>
    <row r="14" spans="1:5" ht="16.5">
      <c r="A14" s="67">
        <v>5</v>
      </c>
      <c r="B14" s="68" t="s">
        <v>132</v>
      </c>
      <c r="C14" s="67"/>
      <c r="D14" s="67">
        <v>1652</v>
      </c>
      <c r="E14" s="67">
        <v>0</v>
      </c>
    </row>
    <row r="15" spans="1:5" ht="16.5">
      <c r="A15" s="67"/>
      <c r="B15" s="68"/>
      <c r="C15" s="67"/>
      <c r="D15" s="67"/>
      <c r="E15" s="67"/>
    </row>
    <row r="16" spans="1:5" ht="33">
      <c r="A16" s="67"/>
      <c r="B16" s="68" t="s">
        <v>133</v>
      </c>
      <c r="C16" s="67"/>
      <c r="D16" s="67">
        <f>SUM(D10:D15)</f>
        <v>-255</v>
      </c>
      <c r="E16" s="67">
        <f>SUM(E10:E15)</f>
        <v>-57140</v>
      </c>
    </row>
    <row r="17" spans="1:5" ht="16.5">
      <c r="A17" s="67"/>
      <c r="B17" s="68"/>
      <c r="C17" s="67"/>
      <c r="D17" s="67"/>
      <c r="E17" s="67"/>
    </row>
    <row r="18" spans="1:5" ht="33">
      <c r="A18" s="67" t="s">
        <v>52</v>
      </c>
      <c r="B18" s="68" t="s">
        <v>134</v>
      </c>
      <c r="C18" s="67"/>
      <c r="D18" s="67"/>
      <c r="E18" s="67"/>
    </row>
    <row r="19" spans="1:5" ht="16.5">
      <c r="A19" s="67"/>
      <c r="B19" s="68"/>
      <c r="C19" s="67"/>
      <c r="D19" s="67">
        <v>0</v>
      </c>
      <c r="E19" s="67"/>
    </row>
    <row r="20" spans="1:5" ht="33">
      <c r="A20" s="67">
        <v>1</v>
      </c>
      <c r="B20" s="68" t="s">
        <v>135</v>
      </c>
      <c r="C20" s="67"/>
      <c r="D20" s="67">
        <v>0</v>
      </c>
      <c r="E20" s="67"/>
    </row>
    <row r="21" spans="1:5" ht="33">
      <c r="A21" s="67">
        <v>2</v>
      </c>
      <c r="B21" s="68" t="s">
        <v>136</v>
      </c>
      <c r="C21" s="67"/>
      <c r="D21" s="67">
        <v>0</v>
      </c>
      <c r="E21" s="67"/>
    </row>
    <row r="22" spans="1:5" ht="33">
      <c r="A22" s="67">
        <v>3</v>
      </c>
      <c r="B22" s="68" t="s">
        <v>137</v>
      </c>
      <c r="C22" s="67"/>
      <c r="D22" s="67">
        <v>0</v>
      </c>
      <c r="E22" s="67"/>
    </row>
    <row r="23" spans="1:5" ht="16.5">
      <c r="A23" s="67">
        <v>4</v>
      </c>
      <c r="B23" s="68" t="s">
        <v>138</v>
      </c>
      <c r="C23" s="67"/>
      <c r="D23" s="67">
        <v>0</v>
      </c>
      <c r="E23" s="67"/>
    </row>
    <row r="24" spans="1:5" ht="16.5">
      <c r="A24" s="67">
        <v>5</v>
      </c>
      <c r="B24" s="68" t="s">
        <v>139</v>
      </c>
      <c r="C24" s="67"/>
      <c r="D24" s="67">
        <v>0</v>
      </c>
      <c r="E24" s="67"/>
    </row>
    <row r="25" spans="1:5" ht="16.5">
      <c r="A25" s="67"/>
      <c r="B25" s="70"/>
      <c r="C25" s="67"/>
      <c r="D25" s="67">
        <f>SUM(D19:D24)</f>
        <v>0</v>
      </c>
      <c r="E25" s="67"/>
    </row>
    <row r="26" spans="1:5" ht="33">
      <c r="A26" s="67"/>
      <c r="B26" s="68" t="s">
        <v>140</v>
      </c>
      <c r="C26" s="67"/>
      <c r="D26" s="67"/>
      <c r="E26" s="67"/>
    </row>
    <row r="27" spans="1:5" ht="16.5">
      <c r="A27" s="67"/>
      <c r="B27" s="70"/>
      <c r="C27" s="67"/>
      <c r="D27" s="67"/>
      <c r="E27" s="67"/>
    </row>
    <row r="28" spans="1:5" ht="33">
      <c r="A28" s="67" t="s">
        <v>141</v>
      </c>
      <c r="B28" s="68" t="s">
        <v>142</v>
      </c>
      <c r="C28" s="67"/>
      <c r="D28" s="67"/>
      <c r="E28" s="67"/>
    </row>
    <row r="29" spans="1:5" ht="16.5">
      <c r="A29" s="67"/>
      <c r="B29" s="68"/>
      <c r="C29" s="67"/>
      <c r="D29" s="67"/>
      <c r="E29" s="67"/>
    </row>
    <row r="30" spans="1:5" ht="33">
      <c r="A30" s="67">
        <v>1</v>
      </c>
      <c r="B30" s="68" t="s">
        <v>143</v>
      </c>
      <c r="C30" s="67"/>
      <c r="D30" s="67"/>
      <c r="E30" s="67">
        <v>0</v>
      </c>
    </row>
    <row r="31" spans="1:5" ht="33">
      <c r="A31" s="67">
        <v>2</v>
      </c>
      <c r="B31" s="68" t="s">
        <v>144</v>
      </c>
      <c r="C31" s="67"/>
      <c r="D31" s="67">
        <f>31500-13957</f>
        <v>17543</v>
      </c>
      <c r="E31" s="67">
        <v>71345</v>
      </c>
    </row>
    <row r="32" spans="1:5" ht="16.5">
      <c r="A32" s="67">
        <v>3</v>
      </c>
      <c r="B32" s="68" t="s">
        <v>145</v>
      </c>
      <c r="C32" s="67"/>
      <c r="D32" s="67"/>
      <c r="E32" s="67"/>
    </row>
    <row r="33" spans="1:5" ht="16.5">
      <c r="A33" s="67">
        <v>4</v>
      </c>
      <c r="B33" s="68" t="s">
        <v>146</v>
      </c>
      <c r="C33" s="67"/>
      <c r="D33" s="67"/>
      <c r="E33" s="67"/>
    </row>
    <row r="34" spans="1:5" ht="16.5">
      <c r="A34" s="67"/>
      <c r="B34" s="68"/>
      <c r="C34" s="67"/>
      <c r="D34" s="67"/>
      <c r="E34" s="67"/>
    </row>
    <row r="35" spans="1:5" ht="33">
      <c r="A35" s="67"/>
      <c r="B35" s="68" t="s">
        <v>147</v>
      </c>
      <c r="C35" s="67"/>
      <c r="D35" s="67">
        <f>SUM(D31:D34)</f>
        <v>17543</v>
      </c>
      <c r="E35" s="67">
        <f>SUM(E30:E34)</f>
        <v>71345</v>
      </c>
    </row>
    <row r="36" spans="1:5" ht="16.5">
      <c r="A36" s="67"/>
      <c r="B36" s="68"/>
      <c r="C36" s="67"/>
      <c r="D36" s="67"/>
      <c r="E36" s="67"/>
    </row>
    <row r="37" spans="1:5" ht="33">
      <c r="A37" s="67"/>
      <c r="B37" s="68" t="s">
        <v>148</v>
      </c>
      <c r="C37" s="67"/>
      <c r="D37" s="67">
        <f>D35+D16</f>
        <v>17288</v>
      </c>
      <c r="E37" s="67">
        <f>E35+E16</f>
        <v>14205</v>
      </c>
    </row>
    <row r="38" spans="1:5" ht="33">
      <c r="A38" s="67"/>
      <c r="B38" s="68" t="s">
        <v>149</v>
      </c>
      <c r="C38" s="67"/>
      <c r="D38" s="67">
        <v>14205</v>
      </c>
      <c r="E38" s="67"/>
    </row>
    <row r="39" spans="1:5" ht="33">
      <c r="A39" s="67"/>
      <c r="B39" s="68" t="s">
        <v>150</v>
      </c>
      <c r="C39" s="67"/>
      <c r="D39" s="67">
        <f>SUM(D37:D38)</f>
        <v>31493</v>
      </c>
      <c r="E39" s="67">
        <f>SUM(E37:E38)</f>
        <v>14205</v>
      </c>
    </row>
    <row r="40" spans="1:5" ht="16.5">
      <c r="A40" s="67"/>
      <c r="B40" s="71"/>
      <c r="C40" s="71"/>
      <c r="D40" s="71"/>
      <c r="E40" s="71"/>
    </row>
    <row r="41" spans="1:5" ht="16.5">
      <c r="A41" s="67"/>
      <c r="B41" s="71"/>
      <c r="C41" s="71"/>
      <c r="D41" s="71"/>
      <c r="E41" s="71"/>
    </row>
  </sheetData>
  <sheetProtection/>
  <mergeCells count="5"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104" t="s">
        <v>335</v>
      </c>
    </row>
    <row r="2" ht="12.75">
      <c r="B2" s="105" t="s">
        <v>334</v>
      </c>
    </row>
    <row r="3" ht="12.75">
      <c r="B3" s="105"/>
    </row>
    <row r="4" spans="2:7" ht="15.75">
      <c r="B4" s="246" t="s">
        <v>353</v>
      </c>
      <c r="C4" s="246"/>
      <c r="D4" s="246"/>
      <c r="E4" s="246"/>
      <c r="F4" s="246"/>
      <c r="G4" s="246"/>
    </row>
    <row r="6" spans="1:7" ht="12.75">
      <c r="A6" s="247" t="s">
        <v>168</v>
      </c>
      <c r="B6" s="249" t="s">
        <v>169</v>
      </c>
      <c r="C6" s="247" t="s">
        <v>170</v>
      </c>
      <c r="D6" s="107" t="s">
        <v>171</v>
      </c>
      <c r="E6" s="247" t="s">
        <v>172</v>
      </c>
      <c r="F6" s="247" t="s">
        <v>173</v>
      </c>
      <c r="G6" s="107" t="s">
        <v>171</v>
      </c>
    </row>
    <row r="7" spans="1:7" ht="12.75">
      <c r="A7" s="248"/>
      <c r="B7" s="250"/>
      <c r="C7" s="248"/>
      <c r="D7" s="108">
        <v>40909</v>
      </c>
      <c r="E7" s="248"/>
      <c r="F7" s="248"/>
      <c r="G7" s="108">
        <v>41274</v>
      </c>
    </row>
    <row r="8" spans="1:7" ht="12.75">
      <c r="A8" s="109">
        <v>1</v>
      </c>
      <c r="B8" s="110" t="s">
        <v>39</v>
      </c>
      <c r="C8" s="109"/>
      <c r="D8" s="111"/>
      <c r="E8" s="111"/>
      <c r="F8" s="111"/>
      <c r="G8" s="111">
        <f aca="true" t="shared" si="0" ref="G8:G16">D8+E8-F8</f>
        <v>0</v>
      </c>
    </row>
    <row r="9" spans="1:7" ht="12.75">
      <c r="A9" s="109">
        <v>2</v>
      </c>
      <c r="B9" s="112" t="s">
        <v>174</v>
      </c>
      <c r="C9" s="225"/>
      <c r="D9" s="111"/>
      <c r="E9" s="111"/>
      <c r="F9" s="111"/>
      <c r="G9" s="111">
        <f t="shared" si="0"/>
        <v>0</v>
      </c>
    </row>
    <row r="10" spans="1:7" ht="12.75">
      <c r="A10" s="109">
        <v>3</v>
      </c>
      <c r="B10" s="226" t="s">
        <v>175</v>
      </c>
      <c r="C10" s="109"/>
      <c r="D10" s="111"/>
      <c r="E10" s="111"/>
      <c r="F10" s="111"/>
      <c r="G10" s="111">
        <f t="shared" si="0"/>
        <v>0</v>
      </c>
    </row>
    <row r="11" spans="1:7" ht="12.75">
      <c r="A11" s="109">
        <v>4</v>
      </c>
      <c r="B11" s="112" t="s">
        <v>176</v>
      </c>
      <c r="C11" s="109"/>
      <c r="D11" s="111"/>
      <c r="E11" s="111"/>
      <c r="F11" s="111"/>
      <c r="G11" s="111">
        <f t="shared" si="0"/>
        <v>0</v>
      </c>
    </row>
    <row r="12" spans="1:7" ht="12.75">
      <c r="A12" s="109">
        <v>5</v>
      </c>
      <c r="B12" s="112" t="s">
        <v>177</v>
      </c>
      <c r="C12" s="109"/>
      <c r="D12" s="111"/>
      <c r="E12" s="113"/>
      <c r="F12" s="111"/>
      <c r="G12" s="111">
        <f t="shared" si="0"/>
        <v>0</v>
      </c>
    </row>
    <row r="13" spans="1:7" ht="12.75">
      <c r="A13" s="109">
        <v>6</v>
      </c>
      <c r="B13" s="112" t="s">
        <v>178</v>
      </c>
      <c r="C13" s="109"/>
      <c r="D13" s="111"/>
      <c r="E13" s="111"/>
      <c r="F13" s="111"/>
      <c r="G13" s="111">
        <f t="shared" si="0"/>
        <v>0</v>
      </c>
    </row>
    <row r="14" spans="1:7" ht="12.75">
      <c r="A14" s="109"/>
      <c r="B14" s="114"/>
      <c r="C14" s="109"/>
      <c r="D14" s="111"/>
      <c r="E14" s="111"/>
      <c r="F14" s="111"/>
      <c r="G14" s="111">
        <f t="shared" si="0"/>
        <v>0</v>
      </c>
    </row>
    <row r="15" spans="1:7" ht="12.75">
      <c r="A15" s="109"/>
      <c r="B15" s="114"/>
      <c r="C15" s="109"/>
      <c r="D15" s="111"/>
      <c r="E15" s="111"/>
      <c r="F15" s="111"/>
      <c r="G15" s="111">
        <f t="shared" si="0"/>
        <v>0</v>
      </c>
    </row>
    <row r="16" spans="1:7" ht="13.5" thickBot="1">
      <c r="A16" s="115"/>
      <c r="B16" s="116"/>
      <c r="C16" s="115"/>
      <c r="D16" s="117"/>
      <c r="E16" s="117"/>
      <c r="F16" s="117"/>
      <c r="G16" s="117">
        <f t="shared" si="0"/>
        <v>0</v>
      </c>
    </row>
    <row r="17" spans="1:7" ht="13.5" thickBot="1">
      <c r="A17" s="118"/>
      <c r="B17" s="119" t="s">
        <v>179</v>
      </c>
      <c r="C17" s="120"/>
      <c r="D17" s="121">
        <f>SUM(D8:D16)</f>
        <v>0</v>
      </c>
      <c r="E17" s="121">
        <f>SUM(E8:E16)</f>
        <v>0</v>
      </c>
      <c r="F17" s="121">
        <f>SUM(F8:F16)</f>
        <v>0</v>
      </c>
      <c r="G17" s="122">
        <f>SUM(G8:G16)</f>
        <v>0</v>
      </c>
    </row>
    <row r="20" spans="2:7" ht="15.75">
      <c r="B20" s="246" t="s">
        <v>351</v>
      </c>
      <c r="C20" s="246"/>
      <c r="D20" s="246"/>
      <c r="E20" s="246"/>
      <c r="F20" s="246"/>
      <c r="G20" s="246"/>
    </row>
    <row r="22" spans="1:7" ht="12.75">
      <c r="A22" s="247" t="s">
        <v>168</v>
      </c>
      <c r="B22" s="249" t="s">
        <v>169</v>
      </c>
      <c r="C22" s="247" t="s">
        <v>170</v>
      </c>
      <c r="D22" s="107" t="s">
        <v>171</v>
      </c>
      <c r="E22" s="247" t="s">
        <v>172</v>
      </c>
      <c r="F22" s="247" t="s">
        <v>173</v>
      </c>
      <c r="G22" s="107" t="s">
        <v>171</v>
      </c>
    </row>
    <row r="23" spans="1:7" ht="12.75">
      <c r="A23" s="248"/>
      <c r="B23" s="250"/>
      <c r="C23" s="248"/>
      <c r="D23" s="108">
        <v>40909</v>
      </c>
      <c r="E23" s="248"/>
      <c r="F23" s="248"/>
      <c r="G23" s="108">
        <v>41274</v>
      </c>
    </row>
    <row r="24" spans="1:7" ht="12.75">
      <c r="A24" s="109">
        <v>1</v>
      </c>
      <c r="B24" s="110" t="s">
        <v>39</v>
      </c>
      <c r="C24" s="109"/>
      <c r="D24" s="111">
        <v>0</v>
      </c>
      <c r="E24" s="111">
        <v>0</v>
      </c>
      <c r="F24" s="111"/>
      <c r="G24" s="111">
        <f>D24+E24</f>
        <v>0</v>
      </c>
    </row>
    <row r="25" spans="1:7" ht="12.75">
      <c r="A25" s="109">
        <v>2</v>
      </c>
      <c r="B25" s="112" t="s">
        <v>174</v>
      </c>
      <c r="C25" s="109"/>
      <c r="D25" s="111"/>
      <c r="E25" s="111"/>
      <c r="F25" s="111"/>
      <c r="G25" s="111">
        <f>D25+E25</f>
        <v>0</v>
      </c>
    </row>
    <row r="26" spans="1:7" ht="12.75">
      <c r="A26" s="109">
        <v>3</v>
      </c>
      <c r="B26" s="226" t="s">
        <v>175</v>
      </c>
      <c r="C26" s="109"/>
      <c r="D26" s="111"/>
      <c r="E26" s="216"/>
      <c r="F26" s="111"/>
      <c r="G26" s="111">
        <f>D26+E26</f>
        <v>0</v>
      </c>
    </row>
    <row r="27" spans="1:7" ht="12.75">
      <c r="A27" s="109">
        <v>4</v>
      </c>
      <c r="B27" s="112" t="s">
        <v>176</v>
      </c>
      <c r="C27" s="109"/>
      <c r="D27" s="111"/>
      <c r="E27" s="111"/>
      <c r="F27" s="111"/>
      <c r="G27" s="111">
        <f>D27+E27</f>
        <v>0</v>
      </c>
    </row>
    <row r="28" spans="1:7" ht="12.75">
      <c r="A28" s="109">
        <v>5</v>
      </c>
      <c r="B28" s="112" t="s">
        <v>177</v>
      </c>
      <c r="C28" s="109"/>
      <c r="D28" s="111"/>
      <c r="E28" s="123"/>
      <c r="F28" s="111"/>
      <c r="G28" s="111">
        <f>D28+E28</f>
        <v>0</v>
      </c>
    </row>
    <row r="29" spans="1:7" ht="12.75">
      <c r="A29" s="109">
        <v>6</v>
      </c>
      <c r="B29" s="112" t="s">
        <v>178</v>
      </c>
      <c r="C29" s="109"/>
      <c r="D29" s="111"/>
      <c r="E29" s="111"/>
      <c r="F29" s="111"/>
      <c r="G29" s="111"/>
    </row>
    <row r="30" spans="1:7" ht="12.75">
      <c r="A30" s="109"/>
      <c r="B30" s="114"/>
      <c r="C30" s="109"/>
      <c r="D30" s="111"/>
      <c r="E30" s="111"/>
      <c r="F30" s="111"/>
      <c r="G30" s="111">
        <f>D30+E30-F30</f>
        <v>0</v>
      </c>
    </row>
    <row r="31" spans="1:7" ht="12.75">
      <c r="A31" s="109"/>
      <c r="B31" s="114"/>
      <c r="C31" s="109"/>
      <c r="D31" s="111"/>
      <c r="E31" s="111"/>
      <c r="F31" s="111"/>
      <c r="G31" s="111">
        <f>D31+E31-F31</f>
        <v>0</v>
      </c>
    </row>
    <row r="32" spans="1:7" ht="13.5" thickBot="1">
      <c r="A32" s="115"/>
      <c r="B32" s="116"/>
      <c r="C32" s="115"/>
      <c r="D32" s="117"/>
      <c r="E32" s="117"/>
      <c r="F32" s="117"/>
      <c r="G32" s="117">
        <f>D32+E32-F32</f>
        <v>0</v>
      </c>
    </row>
    <row r="33" spans="1:7" ht="13.5" thickBot="1">
      <c r="A33" s="118"/>
      <c r="B33" s="119" t="s">
        <v>179</v>
      </c>
      <c r="C33" s="120"/>
      <c r="D33" s="121">
        <f>SUM(D24:D32)</f>
        <v>0</v>
      </c>
      <c r="E33" s="121">
        <f>SUM(E24:E32)</f>
        <v>0</v>
      </c>
      <c r="F33" s="121">
        <f>SUM(F24:F32)</f>
        <v>0</v>
      </c>
      <c r="G33" s="122">
        <f>SUM(G24:G32)</f>
        <v>0</v>
      </c>
    </row>
    <row r="34" ht="12.75">
      <c r="G34" s="124"/>
    </row>
    <row r="36" spans="2:7" ht="15.75">
      <c r="B36" s="246" t="s">
        <v>352</v>
      </c>
      <c r="C36" s="246"/>
      <c r="D36" s="246"/>
      <c r="E36" s="246"/>
      <c r="F36" s="246"/>
      <c r="G36" s="246"/>
    </row>
    <row r="38" spans="1:7" ht="12.75">
      <c r="A38" s="247" t="s">
        <v>168</v>
      </c>
      <c r="B38" s="249" t="s">
        <v>169</v>
      </c>
      <c r="C38" s="247" t="s">
        <v>170</v>
      </c>
      <c r="D38" s="107" t="s">
        <v>171</v>
      </c>
      <c r="E38" s="247" t="s">
        <v>172</v>
      </c>
      <c r="F38" s="247" t="s">
        <v>173</v>
      </c>
      <c r="G38" s="107" t="s">
        <v>171</v>
      </c>
    </row>
    <row r="39" spans="1:7" ht="12.75">
      <c r="A39" s="248"/>
      <c r="B39" s="250"/>
      <c r="C39" s="248"/>
      <c r="D39" s="108">
        <v>40909</v>
      </c>
      <c r="E39" s="248"/>
      <c r="F39" s="248"/>
      <c r="G39" s="108">
        <v>41274</v>
      </c>
    </row>
    <row r="40" spans="1:7" ht="12.75">
      <c r="A40" s="109">
        <v>1</v>
      </c>
      <c r="B40" s="110" t="s">
        <v>39</v>
      </c>
      <c r="C40" s="109"/>
      <c r="D40" s="111">
        <v>0</v>
      </c>
      <c r="E40" s="111"/>
      <c r="F40" s="111">
        <v>0</v>
      </c>
      <c r="G40" s="111">
        <f aca="true" t="shared" si="1" ref="G40:G48">D40+E40-F40</f>
        <v>0</v>
      </c>
    </row>
    <row r="41" spans="1:7" ht="12.75">
      <c r="A41" s="109">
        <v>2</v>
      </c>
      <c r="B41" s="112" t="s">
        <v>174</v>
      </c>
      <c r="C41" s="109"/>
      <c r="D41" s="111"/>
      <c r="E41" s="111"/>
      <c r="F41" s="111"/>
      <c r="G41" s="111">
        <f t="shared" si="1"/>
        <v>0</v>
      </c>
    </row>
    <row r="42" spans="1:7" ht="12.75">
      <c r="A42" s="109">
        <v>3</v>
      </c>
      <c r="B42" s="112" t="s">
        <v>180</v>
      </c>
      <c r="C42" s="109"/>
      <c r="D42" s="111"/>
      <c r="E42" s="219"/>
      <c r="F42" s="111"/>
      <c r="G42" s="111">
        <f t="shared" si="1"/>
        <v>0</v>
      </c>
    </row>
    <row r="43" spans="1:7" ht="12.75">
      <c r="A43" s="109">
        <v>4</v>
      </c>
      <c r="B43" s="112" t="s">
        <v>176</v>
      </c>
      <c r="C43" s="109"/>
      <c r="D43" s="111"/>
      <c r="E43" s="111"/>
      <c r="F43" s="111"/>
      <c r="G43" s="111">
        <f t="shared" si="1"/>
        <v>0</v>
      </c>
    </row>
    <row r="44" spans="1:7" ht="12.75">
      <c r="A44" s="109">
        <v>5</v>
      </c>
      <c r="B44" s="112" t="s">
        <v>177</v>
      </c>
      <c r="C44" s="109"/>
      <c r="D44" s="111"/>
      <c r="E44" s="111"/>
      <c r="F44" s="111"/>
      <c r="G44" s="111">
        <f t="shared" si="1"/>
        <v>0</v>
      </c>
    </row>
    <row r="45" spans="1:7" ht="12.75">
      <c r="A45" s="109">
        <v>6</v>
      </c>
      <c r="B45" s="112" t="s">
        <v>178</v>
      </c>
      <c r="C45" s="109"/>
      <c r="D45" s="111"/>
      <c r="E45" s="111"/>
      <c r="F45" s="111"/>
      <c r="G45" s="111">
        <f t="shared" si="1"/>
        <v>0</v>
      </c>
    </row>
    <row r="46" spans="1:7" ht="12.75">
      <c r="A46" s="109"/>
      <c r="B46" s="112"/>
      <c r="C46" s="109"/>
      <c r="D46" s="111"/>
      <c r="E46" s="111"/>
      <c r="F46" s="111"/>
      <c r="G46" s="111">
        <f t="shared" si="1"/>
        <v>0</v>
      </c>
    </row>
    <row r="47" spans="1:7" ht="12.75">
      <c r="A47" s="109"/>
      <c r="B47" s="114"/>
      <c r="C47" s="109"/>
      <c r="D47" s="111"/>
      <c r="E47" s="111"/>
      <c r="F47" s="111"/>
      <c r="G47" s="111">
        <f t="shared" si="1"/>
        <v>0</v>
      </c>
    </row>
    <row r="48" spans="1:7" ht="13.5" thickBot="1">
      <c r="A48" s="115"/>
      <c r="B48" s="116"/>
      <c r="C48" s="115"/>
      <c r="D48" s="117"/>
      <c r="E48" s="117"/>
      <c r="F48" s="117"/>
      <c r="G48" s="117">
        <f t="shared" si="1"/>
        <v>0</v>
      </c>
    </row>
    <row r="49" spans="1:7" ht="13.5" thickBot="1">
      <c r="A49" s="118"/>
      <c r="B49" s="119" t="s">
        <v>179</v>
      </c>
      <c r="C49" s="120"/>
      <c r="D49" s="121">
        <f>SUM(D40:D48)</f>
        <v>0</v>
      </c>
      <c r="E49" s="121">
        <f>SUM(E40:E48)</f>
        <v>0</v>
      </c>
      <c r="F49" s="121">
        <f>SUM(F40:F48)</f>
        <v>0</v>
      </c>
      <c r="G49" s="122">
        <f>SUM(G40:G48)</f>
        <v>0</v>
      </c>
    </row>
    <row r="50" spans="1:7" ht="12.75">
      <c r="A50" s="125"/>
      <c r="B50" s="125"/>
      <c r="C50" s="125"/>
      <c r="D50" s="125"/>
      <c r="E50" s="125"/>
      <c r="F50" s="126"/>
      <c r="G50" s="127"/>
    </row>
    <row r="51" spans="4:7" ht="12.75">
      <c r="D51" s="103"/>
      <c r="G51" s="103"/>
    </row>
    <row r="52" spans="4:7" ht="12.75">
      <c r="D52" s="103"/>
      <c r="G52" s="103"/>
    </row>
    <row r="53" spans="5:7" ht="15.75">
      <c r="E53" s="244" t="s">
        <v>181</v>
      </c>
      <c r="F53" s="244"/>
      <c r="G53" s="244"/>
    </row>
    <row r="54" spans="5:7" ht="12.75">
      <c r="E54" s="245"/>
      <c r="F54" s="245"/>
      <c r="G54" s="24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zoomScale="110" zoomScaleNormal="110" zoomScalePageLayoutView="0" workbookViewId="0" topLeftCell="A1">
      <selection activeCell="H19" sqref="H19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214" customWidth="1"/>
    <col min="10" max="10" width="14.57421875" style="0" customWidth="1"/>
    <col min="11" max="11" width="4.8515625" style="0" customWidth="1"/>
  </cols>
  <sheetData>
    <row r="1" spans="1:10" ht="15">
      <c r="A1" s="128"/>
      <c r="B1" s="104" t="s">
        <v>335</v>
      </c>
      <c r="F1" s="128"/>
      <c r="G1" s="128"/>
      <c r="H1" s="128"/>
      <c r="I1" s="209"/>
      <c r="J1" s="128"/>
    </row>
    <row r="2" spans="1:10" ht="12.75">
      <c r="A2" s="128"/>
      <c r="B2" s="105" t="s">
        <v>334</v>
      </c>
      <c r="F2" s="128"/>
      <c r="G2" s="128"/>
      <c r="H2" s="128"/>
      <c r="I2" s="209"/>
      <c r="J2" s="128"/>
    </row>
    <row r="3" spans="1:10" ht="12.75">
      <c r="A3" s="128"/>
      <c r="B3" s="129"/>
      <c r="C3" s="128"/>
      <c r="D3" s="128"/>
      <c r="E3" s="128"/>
      <c r="F3" s="128"/>
      <c r="G3" s="128"/>
      <c r="H3" s="128"/>
      <c r="I3" s="210" t="s">
        <v>182</v>
      </c>
      <c r="J3" s="128"/>
    </row>
    <row r="4" spans="1:10" ht="12.75">
      <c r="A4" s="128"/>
      <c r="B4" s="129"/>
      <c r="C4" s="128"/>
      <c r="D4" s="128"/>
      <c r="E4" s="128"/>
      <c r="F4" s="128"/>
      <c r="G4" s="128"/>
      <c r="H4" s="128"/>
      <c r="I4" s="209"/>
      <c r="J4" s="128"/>
    </row>
    <row r="5" spans="1:10" ht="12.75">
      <c r="A5" s="130"/>
      <c r="B5" s="130"/>
      <c r="C5" s="130"/>
      <c r="D5" s="130"/>
      <c r="E5" s="130"/>
      <c r="F5" s="130"/>
      <c r="G5" s="130"/>
      <c r="H5" s="130"/>
      <c r="I5" s="131"/>
      <c r="J5" s="131" t="s">
        <v>183</v>
      </c>
    </row>
    <row r="6" spans="1:10" ht="12.75">
      <c r="A6" s="275" t="s">
        <v>184</v>
      </c>
      <c r="B6" s="276"/>
      <c r="C6" s="276"/>
      <c r="D6" s="276"/>
      <c r="E6" s="276"/>
      <c r="F6" s="276"/>
      <c r="G6" s="276"/>
      <c r="H6" s="276"/>
      <c r="I6" s="276"/>
      <c r="J6" s="277"/>
    </row>
    <row r="7" spans="1:10" ht="22.5" thickBot="1">
      <c r="A7" s="132"/>
      <c r="B7" s="278" t="s">
        <v>185</v>
      </c>
      <c r="C7" s="278"/>
      <c r="D7" s="278"/>
      <c r="E7" s="278"/>
      <c r="F7" s="279"/>
      <c r="G7" s="133" t="s">
        <v>186</v>
      </c>
      <c r="H7" s="133" t="s">
        <v>187</v>
      </c>
      <c r="I7" s="211" t="s">
        <v>329</v>
      </c>
      <c r="J7" s="134" t="s">
        <v>188</v>
      </c>
    </row>
    <row r="8" spans="1:10" ht="12.75">
      <c r="A8" s="135">
        <v>1</v>
      </c>
      <c r="B8" s="280" t="s">
        <v>189</v>
      </c>
      <c r="C8" s="281"/>
      <c r="D8" s="281"/>
      <c r="E8" s="281"/>
      <c r="F8" s="281"/>
      <c r="G8" s="136">
        <v>70</v>
      </c>
      <c r="H8" s="136">
        <v>11100</v>
      </c>
      <c r="I8" s="202"/>
      <c r="J8" s="202">
        <f>J9+J10+J11</f>
        <v>144711</v>
      </c>
    </row>
    <row r="9" spans="1:10" ht="25.5">
      <c r="A9" s="137" t="s">
        <v>10</v>
      </c>
      <c r="B9" s="265" t="s">
        <v>190</v>
      </c>
      <c r="C9" s="265"/>
      <c r="D9" s="265"/>
      <c r="E9" s="265"/>
      <c r="F9" s="266"/>
      <c r="G9" s="138" t="s">
        <v>191</v>
      </c>
      <c r="H9" s="138">
        <v>11101</v>
      </c>
      <c r="I9" s="203"/>
      <c r="J9" s="203"/>
    </row>
    <row r="10" spans="1:10" ht="12.75">
      <c r="A10" s="139" t="s">
        <v>192</v>
      </c>
      <c r="B10" s="265" t="s">
        <v>193</v>
      </c>
      <c r="C10" s="265"/>
      <c r="D10" s="265"/>
      <c r="E10" s="265"/>
      <c r="F10" s="266"/>
      <c r="G10" s="138">
        <v>704</v>
      </c>
      <c r="H10" s="138">
        <v>11102</v>
      </c>
      <c r="I10" s="203"/>
      <c r="J10" s="203">
        <v>0</v>
      </c>
    </row>
    <row r="11" spans="1:10" ht="12.75">
      <c r="A11" s="139" t="s">
        <v>194</v>
      </c>
      <c r="B11" s="265" t="s">
        <v>195</v>
      </c>
      <c r="C11" s="265"/>
      <c r="D11" s="265"/>
      <c r="E11" s="265"/>
      <c r="F11" s="266"/>
      <c r="G11" s="140">
        <v>705</v>
      </c>
      <c r="H11" s="138">
        <v>11103</v>
      </c>
      <c r="I11" s="203">
        <v>592747</v>
      </c>
      <c r="J11" s="203">
        <v>144711</v>
      </c>
    </row>
    <row r="12" spans="1:10" ht="12.75">
      <c r="A12" s="141">
        <v>2</v>
      </c>
      <c r="B12" s="267" t="s">
        <v>196</v>
      </c>
      <c r="C12" s="267"/>
      <c r="D12" s="267"/>
      <c r="E12" s="267"/>
      <c r="F12" s="268"/>
      <c r="G12" s="142">
        <v>708</v>
      </c>
      <c r="H12" s="143">
        <v>11104</v>
      </c>
      <c r="I12" s="203"/>
      <c r="J12" s="203"/>
    </row>
    <row r="13" spans="1:10" ht="12.75">
      <c r="A13" s="144" t="s">
        <v>10</v>
      </c>
      <c r="B13" s="265" t="s">
        <v>197</v>
      </c>
      <c r="C13" s="265"/>
      <c r="D13" s="265"/>
      <c r="E13" s="265"/>
      <c r="F13" s="266"/>
      <c r="G13" s="138">
        <v>7081</v>
      </c>
      <c r="H13" s="145">
        <v>111041</v>
      </c>
      <c r="I13" s="203"/>
      <c r="J13" s="203"/>
    </row>
    <row r="14" spans="1:10" ht="12.75">
      <c r="A14" s="144" t="s">
        <v>12</v>
      </c>
      <c r="B14" s="265" t="s">
        <v>198</v>
      </c>
      <c r="C14" s="265"/>
      <c r="D14" s="265"/>
      <c r="E14" s="265"/>
      <c r="F14" s="266"/>
      <c r="G14" s="138">
        <v>7082</v>
      </c>
      <c r="H14" s="145">
        <v>111042</v>
      </c>
      <c r="I14" s="203"/>
      <c r="J14" s="203"/>
    </row>
    <row r="15" spans="1:10" ht="12.75">
      <c r="A15" s="144" t="s">
        <v>18</v>
      </c>
      <c r="B15" s="265" t="s">
        <v>199</v>
      </c>
      <c r="C15" s="265"/>
      <c r="D15" s="265"/>
      <c r="E15" s="265"/>
      <c r="F15" s="266"/>
      <c r="G15" s="138">
        <v>7083</v>
      </c>
      <c r="H15" s="145">
        <v>111043</v>
      </c>
      <c r="I15" s="203"/>
      <c r="J15" s="203"/>
    </row>
    <row r="16" spans="1:10" ht="24.75" customHeight="1">
      <c r="A16" s="146">
        <v>3</v>
      </c>
      <c r="B16" s="267" t="s">
        <v>200</v>
      </c>
      <c r="C16" s="267"/>
      <c r="D16" s="267"/>
      <c r="E16" s="267"/>
      <c r="F16" s="268"/>
      <c r="G16" s="142">
        <v>71</v>
      </c>
      <c r="H16" s="143">
        <v>11201</v>
      </c>
      <c r="I16" s="203"/>
      <c r="J16" s="203"/>
    </row>
    <row r="17" spans="1:10" ht="12.75">
      <c r="A17" s="147"/>
      <c r="B17" s="269" t="s">
        <v>201</v>
      </c>
      <c r="C17" s="269"/>
      <c r="D17" s="269"/>
      <c r="E17" s="269"/>
      <c r="F17" s="270"/>
      <c r="G17" s="148"/>
      <c r="H17" s="138">
        <v>112011</v>
      </c>
      <c r="I17" s="203"/>
      <c r="J17" s="203"/>
    </row>
    <row r="18" spans="1:10" ht="12.75">
      <c r="A18" s="147"/>
      <c r="B18" s="269" t="s">
        <v>202</v>
      </c>
      <c r="C18" s="269"/>
      <c r="D18" s="269"/>
      <c r="E18" s="269"/>
      <c r="F18" s="270"/>
      <c r="G18" s="148"/>
      <c r="H18" s="138">
        <v>112012</v>
      </c>
      <c r="I18" s="203"/>
      <c r="J18" s="203"/>
    </row>
    <row r="19" spans="1:10" ht="12.75">
      <c r="A19" s="149">
        <v>4</v>
      </c>
      <c r="B19" s="267" t="s">
        <v>203</v>
      </c>
      <c r="C19" s="267"/>
      <c r="D19" s="267"/>
      <c r="E19" s="267"/>
      <c r="F19" s="268"/>
      <c r="G19" s="150">
        <v>72</v>
      </c>
      <c r="H19" s="151">
        <v>11300</v>
      </c>
      <c r="I19" s="203"/>
      <c r="J19" s="203"/>
    </row>
    <row r="20" spans="1:10" ht="12.75">
      <c r="A20" s="139"/>
      <c r="B20" s="271" t="s">
        <v>204</v>
      </c>
      <c r="C20" s="272"/>
      <c r="D20" s="272"/>
      <c r="E20" s="272"/>
      <c r="F20" s="272"/>
      <c r="G20" s="113"/>
      <c r="H20" s="152">
        <v>11301</v>
      </c>
      <c r="I20" s="203"/>
      <c r="J20" s="203"/>
    </row>
    <row r="21" spans="1:10" ht="12.75">
      <c r="A21" s="153">
        <v>5</v>
      </c>
      <c r="B21" s="268" t="s">
        <v>205</v>
      </c>
      <c r="C21" s="273"/>
      <c r="D21" s="273"/>
      <c r="E21" s="273"/>
      <c r="F21" s="273"/>
      <c r="G21" s="154">
        <v>73</v>
      </c>
      <c r="H21" s="154">
        <v>11400</v>
      </c>
      <c r="I21" s="203"/>
      <c r="J21" s="203"/>
    </row>
    <row r="22" spans="1:10" ht="12.75">
      <c r="A22" s="155">
        <v>6</v>
      </c>
      <c r="B22" s="268" t="s">
        <v>206</v>
      </c>
      <c r="C22" s="273"/>
      <c r="D22" s="273"/>
      <c r="E22" s="273"/>
      <c r="F22" s="273"/>
      <c r="G22" s="154">
        <v>75</v>
      </c>
      <c r="H22" s="156">
        <v>11500</v>
      </c>
      <c r="I22" s="203"/>
      <c r="J22" s="203">
        <v>0</v>
      </c>
    </row>
    <row r="23" spans="1:10" ht="12.75">
      <c r="A23" s="153">
        <v>7</v>
      </c>
      <c r="B23" s="267" t="s">
        <v>207</v>
      </c>
      <c r="C23" s="267"/>
      <c r="D23" s="267"/>
      <c r="E23" s="267"/>
      <c r="F23" s="268"/>
      <c r="G23" s="142">
        <v>77</v>
      </c>
      <c r="H23" s="142">
        <v>11600</v>
      </c>
      <c r="I23" s="203"/>
      <c r="J23" s="203"/>
    </row>
    <row r="24" spans="1:10" ht="13.5" thickBot="1">
      <c r="A24" s="157" t="s">
        <v>208</v>
      </c>
      <c r="B24" s="274" t="s">
        <v>209</v>
      </c>
      <c r="C24" s="274"/>
      <c r="D24" s="274"/>
      <c r="E24" s="274"/>
      <c r="F24" s="274"/>
      <c r="G24" s="158"/>
      <c r="H24" s="158">
        <v>11800</v>
      </c>
      <c r="I24" s="204">
        <f>SUM(I11:I23)</f>
        <v>592747</v>
      </c>
      <c r="J24" s="204">
        <f>J8+J22</f>
        <v>144711</v>
      </c>
    </row>
    <row r="25" spans="1:10" ht="12.75">
      <c r="A25" s="159"/>
      <c r="B25" s="160"/>
      <c r="C25" s="160"/>
      <c r="D25" s="160"/>
      <c r="E25" s="160"/>
      <c r="F25" s="160"/>
      <c r="G25" s="160"/>
      <c r="H25" s="160"/>
      <c r="I25" s="212"/>
      <c r="J25" s="161"/>
    </row>
    <row r="26" spans="1:10" ht="12.75">
      <c r="A26" s="159"/>
      <c r="B26" s="160"/>
      <c r="C26" s="160"/>
      <c r="D26" s="160"/>
      <c r="E26" s="160"/>
      <c r="F26" s="160"/>
      <c r="G26" s="160"/>
      <c r="H26" s="160"/>
      <c r="I26" s="212" t="s">
        <v>181</v>
      </c>
      <c r="J26" s="161"/>
    </row>
    <row r="27" spans="1:10" ht="12.75">
      <c r="A27" s="159"/>
      <c r="B27" s="160"/>
      <c r="C27" s="160"/>
      <c r="D27" s="160"/>
      <c r="E27" s="160"/>
      <c r="F27" s="160"/>
      <c r="G27" s="160"/>
      <c r="H27" s="160"/>
      <c r="I27" s="212"/>
      <c r="J27" s="161"/>
    </row>
    <row r="28" spans="1:10" ht="15">
      <c r="A28" s="128"/>
      <c r="B28" s="104" t="s">
        <v>335</v>
      </c>
      <c r="F28" s="128"/>
      <c r="G28" s="128"/>
      <c r="H28" s="128"/>
      <c r="I28" s="209"/>
      <c r="J28" s="128"/>
    </row>
    <row r="29" spans="1:10" ht="12.75">
      <c r="A29" s="128"/>
      <c r="B29" s="105" t="s">
        <v>334</v>
      </c>
      <c r="F29" s="128"/>
      <c r="G29" s="128"/>
      <c r="H29" s="128"/>
      <c r="I29" s="209"/>
      <c r="J29" s="128"/>
    </row>
    <row r="30" spans="1:10" ht="12.75">
      <c r="A30" s="128"/>
      <c r="B30" s="129"/>
      <c r="C30" s="128"/>
      <c r="D30" s="128"/>
      <c r="E30" s="128"/>
      <c r="F30" s="128"/>
      <c r="G30" s="128"/>
      <c r="H30" s="128"/>
      <c r="I30" s="210" t="s">
        <v>210</v>
      </c>
      <c r="J30" s="128"/>
    </row>
    <row r="31" spans="1:10" ht="12.75">
      <c r="A31" s="130"/>
      <c r="B31" s="130"/>
      <c r="C31" s="130"/>
      <c r="D31" s="130"/>
      <c r="E31" s="130"/>
      <c r="F31" s="130"/>
      <c r="G31" s="130"/>
      <c r="H31" s="130"/>
      <c r="I31" s="131"/>
      <c r="J31" s="131" t="s">
        <v>183</v>
      </c>
    </row>
    <row r="32" spans="1:10" ht="12.75">
      <c r="A32" s="275" t="s">
        <v>184</v>
      </c>
      <c r="B32" s="276"/>
      <c r="C32" s="276"/>
      <c r="D32" s="276"/>
      <c r="E32" s="276"/>
      <c r="F32" s="276"/>
      <c r="G32" s="276"/>
      <c r="H32" s="276"/>
      <c r="I32" s="276"/>
      <c r="J32" s="277"/>
    </row>
    <row r="33" spans="1:10" ht="22.5" thickBot="1">
      <c r="A33" s="162"/>
      <c r="B33" s="260" t="s">
        <v>211</v>
      </c>
      <c r="C33" s="261"/>
      <c r="D33" s="261"/>
      <c r="E33" s="261"/>
      <c r="F33" s="262"/>
      <c r="G33" s="163" t="s">
        <v>186</v>
      </c>
      <c r="H33" s="163" t="s">
        <v>187</v>
      </c>
      <c r="I33" s="134" t="s">
        <v>345</v>
      </c>
      <c r="J33" s="134" t="s">
        <v>329</v>
      </c>
    </row>
    <row r="34" spans="1:10" ht="12.75">
      <c r="A34" s="164">
        <v>1</v>
      </c>
      <c r="B34" s="263" t="s">
        <v>212</v>
      </c>
      <c r="C34" s="264"/>
      <c r="D34" s="264"/>
      <c r="E34" s="264"/>
      <c r="F34" s="264"/>
      <c r="G34" s="165">
        <v>60</v>
      </c>
      <c r="H34" s="165">
        <v>12100</v>
      </c>
      <c r="I34" s="206">
        <f>I36+I37</f>
        <v>309789</v>
      </c>
      <c r="J34" s="206">
        <f>SUM(J35:J39)</f>
        <v>109127</v>
      </c>
    </row>
    <row r="35" spans="1:10" ht="12.75">
      <c r="A35" s="166" t="s">
        <v>213</v>
      </c>
      <c r="B35" s="256" t="s">
        <v>214</v>
      </c>
      <c r="C35" s="256" t="s">
        <v>215</v>
      </c>
      <c r="D35" s="256"/>
      <c r="E35" s="256"/>
      <c r="F35" s="256"/>
      <c r="G35" s="167" t="s">
        <v>216</v>
      </c>
      <c r="H35" s="167">
        <v>12101</v>
      </c>
      <c r="I35" s="207"/>
      <c r="J35" s="207">
        <v>0</v>
      </c>
    </row>
    <row r="36" spans="1:10" ht="12.75">
      <c r="A36" s="166" t="s">
        <v>192</v>
      </c>
      <c r="B36" s="256" t="s">
        <v>217</v>
      </c>
      <c r="C36" s="256" t="s">
        <v>215</v>
      </c>
      <c r="D36" s="256"/>
      <c r="E36" s="256"/>
      <c r="F36" s="256"/>
      <c r="G36" s="167"/>
      <c r="H36" s="169">
        <v>12102</v>
      </c>
      <c r="I36" s="207">
        <v>-76556</v>
      </c>
      <c r="J36" s="207"/>
    </row>
    <row r="37" spans="1:10" ht="12.75">
      <c r="A37" s="166" t="s">
        <v>194</v>
      </c>
      <c r="B37" s="256" t="s">
        <v>218</v>
      </c>
      <c r="C37" s="256" t="s">
        <v>215</v>
      </c>
      <c r="D37" s="256"/>
      <c r="E37" s="256"/>
      <c r="F37" s="256"/>
      <c r="G37" s="167" t="s">
        <v>219</v>
      </c>
      <c r="H37" s="167">
        <v>12103</v>
      </c>
      <c r="I37" s="207">
        <v>386345</v>
      </c>
      <c r="J37" s="207">
        <v>157800</v>
      </c>
    </row>
    <row r="38" spans="1:10" ht="12.75">
      <c r="A38" s="166" t="s">
        <v>220</v>
      </c>
      <c r="B38" s="258" t="s">
        <v>324</v>
      </c>
      <c r="C38" s="256" t="s">
        <v>215</v>
      </c>
      <c r="D38" s="256"/>
      <c r="E38" s="256"/>
      <c r="F38" s="256"/>
      <c r="G38" s="167"/>
      <c r="H38" s="169">
        <v>12104</v>
      </c>
      <c r="I38" s="207"/>
      <c r="J38" s="207">
        <v>-48673</v>
      </c>
    </row>
    <row r="39" spans="1:10" ht="12.75">
      <c r="A39" s="166" t="s">
        <v>221</v>
      </c>
      <c r="B39" s="256" t="s">
        <v>222</v>
      </c>
      <c r="C39" s="256" t="s">
        <v>215</v>
      </c>
      <c r="D39" s="256"/>
      <c r="E39" s="256"/>
      <c r="F39" s="256"/>
      <c r="G39" s="167" t="s">
        <v>223</v>
      </c>
      <c r="H39" s="169">
        <v>12105</v>
      </c>
      <c r="I39" s="207"/>
      <c r="J39" s="207"/>
    </row>
    <row r="40" spans="1:10" ht="12.75">
      <c r="A40" s="170">
        <v>2</v>
      </c>
      <c r="B40" s="252" t="s">
        <v>224</v>
      </c>
      <c r="C40" s="252"/>
      <c r="D40" s="252"/>
      <c r="E40" s="252"/>
      <c r="F40" s="252"/>
      <c r="G40" s="90">
        <v>64</v>
      </c>
      <c r="H40" s="90">
        <v>12200</v>
      </c>
      <c r="I40" s="207">
        <f>I41+I42</f>
        <v>28792</v>
      </c>
      <c r="J40" s="207">
        <f>SUM(J41:J42)</f>
        <v>6685</v>
      </c>
    </row>
    <row r="41" spans="1:10" ht="12.75">
      <c r="A41" s="171" t="s">
        <v>225</v>
      </c>
      <c r="B41" s="252" t="s">
        <v>325</v>
      </c>
      <c r="C41" s="259"/>
      <c r="D41" s="259"/>
      <c r="E41" s="259"/>
      <c r="F41" s="259"/>
      <c r="G41" s="169">
        <v>641</v>
      </c>
      <c r="H41" s="169">
        <v>12201</v>
      </c>
      <c r="I41" s="207">
        <v>24826</v>
      </c>
      <c r="J41" s="207">
        <v>5819</v>
      </c>
    </row>
    <row r="42" spans="1:10" ht="12.75">
      <c r="A42" s="171" t="s">
        <v>226</v>
      </c>
      <c r="B42" s="259" t="s">
        <v>227</v>
      </c>
      <c r="C42" s="259"/>
      <c r="D42" s="259"/>
      <c r="E42" s="259"/>
      <c r="F42" s="259"/>
      <c r="G42" s="169">
        <v>644</v>
      </c>
      <c r="H42" s="169">
        <v>12202</v>
      </c>
      <c r="I42" s="207">
        <v>3966</v>
      </c>
      <c r="J42" s="207">
        <v>866</v>
      </c>
    </row>
    <row r="43" spans="1:10" ht="12.75">
      <c r="A43" s="170">
        <v>3</v>
      </c>
      <c r="B43" s="252" t="s">
        <v>228</v>
      </c>
      <c r="C43" s="252"/>
      <c r="D43" s="252"/>
      <c r="E43" s="252"/>
      <c r="F43" s="252"/>
      <c r="G43" s="90">
        <v>68</v>
      </c>
      <c r="H43" s="90">
        <v>12300</v>
      </c>
      <c r="I43" s="207">
        <v>24230</v>
      </c>
      <c r="J43" s="207">
        <v>1590</v>
      </c>
    </row>
    <row r="44" spans="1:10" ht="12.75">
      <c r="A44" s="170">
        <v>4</v>
      </c>
      <c r="B44" s="252" t="s">
        <v>229</v>
      </c>
      <c r="C44" s="252"/>
      <c r="D44" s="252"/>
      <c r="E44" s="252"/>
      <c r="F44" s="252"/>
      <c r="G44" s="90">
        <v>61</v>
      </c>
      <c r="H44" s="90">
        <v>12400</v>
      </c>
      <c r="I44" s="207">
        <f>SUM(I46:I59)</f>
        <v>189076</v>
      </c>
      <c r="J44" s="207">
        <v>25826</v>
      </c>
    </row>
    <row r="45" spans="1:10" ht="12.75">
      <c r="A45" s="171" t="s">
        <v>10</v>
      </c>
      <c r="B45" s="254" t="s">
        <v>230</v>
      </c>
      <c r="C45" s="254"/>
      <c r="D45" s="254"/>
      <c r="E45" s="254"/>
      <c r="F45" s="254"/>
      <c r="G45" s="167"/>
      <c r="H45" s="167">
        <v>12401</v>
      </c>
      <c r="I45" s="207"/>
      <c r="J45" s="207">
        <v>3259</v>
      </c>
    </row>
    <row r="46" spans="1:10" ht="12.75">
      <c r="A46" s="171" t="s">
        <v>12</v>
      </c>
      <c r="B46" s="254" t="s">
        <v>231</v>
      </c>
      <c r="C46" s="254"/>
      <c r="D46" s="254"/>
      <c r="E46" s="254"/>
      <c r="F46" s="254"/>
      <c r="G46" s="106">
        <v>611</v>
      </c>
      <c r="H46" s="167">
        <v>12402</v>
      </c>
      <c r="I46" s="207">
        <v>10791</v>
      </c>
      <c r="J46" s="207">
        <v>0</v>
      </c>
    </row>
    <row r="47" spans="1:10" ht="12.75">
      <c r="A47" s="171" t="s">
        <v>18</v>
      </c>
      <c r="B47" s="254" t="s">
        <v>232</v>
      </c>
      <c r="C47" s="254"/>
      <c r="D47" s="254"/>
      <c r="E47" s="254"/>
      <c r="F47" s="254"/>
      <c r="G47" s="167">
        <v>613</v>
      </c>
      <c r="H47" s="167">
        <v>12403</v>
      </c>
      <c r="I47" s="207">
        <v>67117</v>
      </c>
      <c r="J47" s="207">
        <v>6622</v>
      </c>
    </row>
    <row r="48" spans="1:10" ht="12.75">
      <c r="A48" s="171" t="s">
        <v>20</v>
      </c>
      <c r="B48" s="254" t="s">
        <v>233</v>
      </c>
      <c r="C48" s="254"/>
      <c r="D48" s="254"/>
      <c r="E48" s="254"/>
      <c r="F48" s="254"/>
      <c r="G48" s="106">
        <v>615</v>
      </c>
      <c r="H48" s="167">
        <v>12404</v>
      </c>
      <c r="I48" s="208">
        <v>27128</v>
      </c>
      <c r="J48" s="208">
        <v>2207</v>
      </c>
    </row>
    <row r="49" spans="1:10" ht="12.75">
      <c r="A49" s="171" t="s">
        <v>25</v>
      </c>
      <c r="B49" s="254" t="s">
        <v>234</v>
      </c>
      <c r="C49" s="254"/>
      <c r="D49" s="254"/>
      <c r="E49" s="254"/>
      <c r="F49" s="254"/>
      <c r="G49" s="106">
        <v>616</v>
      </c>
      <c r="H49" s="167">
        <v>12405</v>
      </c>
      <c r="I49" s="207">
        <v>173</v>
      </c>
      <c r="J49" s="207">
        <v>118</v>
      </c>
    </row>
    <row r="50" spans="1:10" ht="12.75">
      <c r="A50" s="171" t="s">
        <v>235</v>
      </c>
      <c r="B50" s="254" t="s">
        <v>236</v>
      </c>
      <c r="C50" s="254"/>
      <c r="D50" s="254"/>
      <c r="E50" s="254"/>
      <c r="F50" s="254"/>
      <c r="G50" s="106">
        <v>617</v>
      </c>
      <c r="H50" s="167">
        <v>12406</v>
      </c>
      <c r="I50" s="207"/>
      <c r="J50" s="207"/>
    </row>
    <row r="51" spans="1:10" ht="12.75">
      <c r="A51" s="171" t="s">
        <v>237</v>
      </c>
      <c r="B51" s="256" t="s">
        <v>238</v>
      </c>
      <c r="C51" s="256" t="s">
        <v>215</v>
      </c>
      <c r="D51" s="256"/>
      <c r="E51" s="256"/>
      <c r="F51" s="256"/>
      <c r="G51" s="106">
        <v>618</v>
      </c>
      <c r="H51" s="167">
        <v>12407</v>
      </c>
      <c r="I51" s="207">
        <f>7147+5+1729+237+6+2919+154</f>
        <v>12197</v>
      </c>
      <c r="J51" s="207">
        <v>0</v>
      </c>
    </row>
    <row r="52" spans="1:10" ht="12.75">
      <c r="A52" s="171" t="s">
        <v>239</v>
      </c>
      <c r="B52" s="256" t="s">
        <v>240</v>
      </c>
      <c r="C52" s="256"/>
      <c r="D52" s="256"/>
      <c r="E52" s="256"/>
      <c r="F52" s="256"/>
      <c r="G52" s="106">
        <v>623</v>
      </c>
      <c r="H52" s="167">
        <v>12408</v>
      </c>
      <c r="I52" s="207"/>
      <c r="J52" s="207"/>
    </row>
    <row r="53" spans="1:10" ht="12.75">
      <c r="A53" s="171" t="s">
        <v>241</v>
      </c>
      <c r="B53" s="256" t="s">
        <v>242</v>
      </c>
      <c r="C53" s="256"/>
      <c r="D53" s="256"/>
      <c r="E53" s="256"/>
      <c r="F53" s="256"/>
      <c r="G53" s="106">
        <v>624</v>
      </c>
      <c r="H53" s="167">
        <v>12409</v>
      </c>
      <c r="I53" s="207">
        <v>21629</v>
      </c>
      <c r="J53" s="207">
        <v>4812</v>
      </c>
    </row>
    <row r="54" spans="1:10" ht="12.75">
      <c r="A54" s="171" t="s">
        <v>243</v>
      </c>
      <c r="B54" s="256" t="s">
        <v>244</v>
      </c>
      <c r="C54" s="256"/>
      <c r="D54" s="256"/>
      <c r="E54" s="256"/>
      <c r="F54" s="256"/>
      <c r="G54" s="106">
        <v>625</v>
      </c>
      <c r="H54" s="167">
        <v>12410</v>
      </c>
      <c r="I54" s="207">
        <v>14600</v>
      </c>
      <c r="J54" s="207">
        <v>7406</v>
      </c>
    </row>
    <row r="55" spans="1:10" ht="12.75">
      <c r="A55" s="171" t="s">
        <v>245</v>
      </c>
      <c r="B55" s="256" t="s">
        <v>246</v>
      </c>
      <c r="C55" s="256"/>
      <c r="D55" s="256"/>
      <c r="E55" s="256"/>
      <c r="F55" s="256"/>
      <c r="G55" s="106">
        <v>626</v>
      </c>
      <c r="H55" s="167">
        <v>12411</v>
      </c>
      <c r="I55" s="207">
        <v>127</v>
      </c>
      <c r="J55" s="207"/>
    </row>
    <row r="56" spans="1:10" ht="12.75">
      <c r="A56" s="172" t="s">
        <v>247</v>
      </c>
      <c r="B56" s="256" t="s">
        <v>248</v>
      </c>
      <c r="C56" s="256"/>
      <c r="D56" s="256"/>
      <c r="E56" s="256"/>
      <c r="F56" s="256"/>
      <c r="G56" s="106">
        <v>627</v>
      </c>
      <c r="H56" s="167">
        <v>12412</v>
      </c>
      <c r="I56" s="207">
        <f>19411+379</f>
        <v>19790</v>
      </c>
      <c r="J56" s="207">
        <v>0</v>
      </c>
    </row>
    <row r="57" spans="1:10" ht="12.75">
      <c r="A57" s="171"/>
      <c r="B57" s="257" t="s">
        <v>249</v>
      </c>
      <c r="C57" s="257"/>
      <c r="D57" s="257"/>
      <c r="E57" s="257"/>
      <c r="F57" s="257"/>
      <c r="G57" s="106">
        <v>6271</v>
      </c>
      <c r="H57" s="106">
        <v>124121</v>
      </c>
      <c r="I57" s="207"/>
      <c r="J57" s="207"/>
    </row>
    <row r="58" spans="1:10" ht="12.75">
      <c r="A58" s="171"/>
      <c r="B58" s="257" t="s">
        <v>250</v>
      </c>
      <c r="C58" s="257"/>
      <c r="D58" s="257"/>
      <c r="E58" s="257"/>
      <c r="F58" s="257"/>
      <c r="G58" s="106">
        <v>6272</v>
      </c>
      <c r="H58" s="106">
        <v>124122</v>
      </c>
      <c r="I58" s="207"/>
      <c r="J58" s="207"/>
    </row>
    <row r="59" spans="1:10" ht="12.75">
      <c r="A59" s="171" t="s">
        <v>251</v>
      </c>
      <c r="B59" s="256" t="s">
        <v>252</v>
      </c>
      <c r="C59" s="256"/>
      <c r="D59" s="256"/>
      <c r="E59" s="256"/>
      <c r="F59" s="256"/>
      <c r="G59" s="106">
        <v>628</v>
      </c>
      <c r="H59" s="106">
        <v>12413</v>
      </c>
      <c r="I59" s="207">
        <f>1923+13601</f>
        <v>15524</v>
      </c>
      <c r="J59" s="207">
        <v>1402</v>
      </c>
    </row>
    <row r="60" spans="1:10" ht="12.75">
      <c r="A60" s="170">
        <v>5</v>
      </c>
      <c r="B60" s="258" t="s">
        <v>253</v>
      </c>
      <c r="C60" s="256"/>
      <c r="D60" s="256"/>
      <c r="E60" s="256"/>
      <c r="F60" s="256"/>
      <c r="G60" s="168">
        <v>63</v>
      </c>
      <c r="H60" s="168">
        <v>12500</v>
      </c>
      <c r="I60" s="207">
        <f>SUM(I61:I64)</f>
        <v>22031</v>
      </c>
      <c r="J60" s="207"/>
    </row>
    <row r="61" spans="1:10" ht="12.75">
      <c r="A61" s="171" t="s">
        <v>10</v>
      </c>
      <c r="B61" s="256" t="s">
        <v>254</v>
      </c>
      <c r="C61" s="256"/>
      <c r="D61" s="256"/>
      <c r="E61" s="256"/>
      <c r="F61" s="256"/>
      <c r="G61" s="106">
        <v>632</v>
      </c>
      <c r="H61" s="106">
        <v>12501</v>
      </c>
      <c r="I61" s="207">
        <v>19264</v>
      </c>
      <c r="J61" s="207">
        <v>0</v>
      </c>
    </row>
    <row r="62" spans="1:10" ht="12.75">
      <c r="A62" s="171" t="s">
        <v>12</v>
      </c>
      <c r="B62" s="256" t="s">
        <v>255</v>
      </c>
      <c r="C62" s="256"/>
      <c r="D62" s="256"/>
      <c r="E62" s="256"/>
      <c r="F62" s="256"/>
      <c r="G62" s="106">
        <v>633</v>
      </c>
      <c r="H62" s="106">
        <v>12502</v>
      </c>
      <c r="I62" s="207">
        <v>2610</v>
      </c>
      <c r="J62" s="207">
        <v>0</v>
      </c>
    </row>
    <row r="63" spans="1:10" ht="12.75">
      <c r="A63" s="171" t="s">
        <v>18</v>
      </c>
      <c r="B63" s="256" t="s">
        <v>256</v>
      </c>
      <c r="C63" s="256"/>
      <c r="D63" s="256"/>
      <c r="E63" s="256"/>
      <c r="F63" s="256"/>
      <c r="G63" s="106">
        <v>634</v>
      </c>
      <c r="H63" s="106">
        <v>12503</v>
      </c>
      <c r="I63" s="207"/>
      <c r="J63" s="207">
        <v>0</v>
      </c>
    </row>
    <row r="64" spans="1:10" ht="12.75">
      <c r="A64" s="171" t="s">
        <v>20</v>
      </c>
      <c r="B64" s="256" t="s">
        <v>257</v>
      </c>
      <c r="C64" s="256"/>
      <c r="D64" s="256"/>
      <c r="E64" s="256"/>
      <c r="F64" s="256"/>
      <c r="G64" s="106" t="s">
        <v>258</v>
      </c>
      <c r="H64" s="106">
        <v>12504</v>
      </c>
      <c r="I64" s="207">
        <v>157</v>
      </c>
      <c r="J64" s="207"/>
    </row>
    <row r="65" spans="1:10" ht="12.75">
      <c r="A65" s="170" t="s">
        <v>259</v>
      </c>
      <c r="B65" s="252" t="s">
        <v>260</v>
      </c>
      <c r="C65" s="252"/>
      <c r="D65" s="252"/>
      <c r="E65" s="252"/>
      <c r="F65" s="252"/>
      <c r="G65" s="106"/>
      <c r="H65" s="106">
        <v>12600</v>
      </c>
      <c r="I65" s="215">
        <f>I40+I43+I34+I44+I60</f>
        <v>573918</v>
      </c>
      <c r="J65" s="215">
        <f>J60+J44+J43+J40+J34</f>
        <v>143228</v>
      </c>
    </row>
    <row r="66" spans="1:10" ht="12.75">
      <c r="A66" s="173"/>
      <c r="B66" s="174" t="s">
        <v>261</v>
      </c>
      <c r="C66" s="175"/>
      <c r="D66" s="175"/>
      <c r="E66" s="175"/>
      <c r="F66" s="175"/>
      <c r="G66" s="175"/>
      <c r="H66" s="175"/>
      <c r="I66" s="176" t="s">
        <v>345</v>
      </c>
      <c r="J66" s="176" t="s">
        <v>329</v>
      </c>
    </row>
    <row r="67" spans="1:10" ht="12.75">
      <c r="A67" s="177">
        <v>1</v>
      </c>
      <c r="B67" s="253" t="s">
        <v>262</v>
      </c>
      <c r="C67" s="253"/>
      <c r="D67" s="253"/>
      <c r="E67" s="253"/>
      <c r="F67" s="253"/>
      <c r="G67" s="168"/>
      <c r="H67" s="168">
        <v>14000</v>
      </c>
      <c r="I67" s="205"/>
      <c r="J67" s="205"/>
    </row>
    <row r="68" spans="1:10" ht="12.75">
      <c r="A68" s="177">
        <v>2</v>
      </c>
      <c r="B68" s="253" t="s">
        <v>263</v>
      </c>
      <c r="C68" s="253"/>
      <c r="D68" s="253"/>
      <c r="E68" s="253"/>
      <c r="F68" s="253"/>
      <c r="G68" s="168"/>
      <c r="H68" s="168">
        <v>15000</v>
      </c>
      <c r="I68" s="207"/>
      <c r="J68" s="207">
        <v>100219</v>
      </c>
    </row>
    <row r="69" spans="1:10" ht="12.75">
      <c r="A69" s="178" t="s">
        <v>10</v>
      </c>
      <c r="B69" s="254" t="s">
        <v>264</v>
      </c>
      <c r="C69" s="254"/>
      <c r="D69" s="254"/>
      <c r="E69" s="254"/>
      <c r="F69" s="254"/>
      <c r="G69" s="168"/>
      <c r="H69" s="106">
        <v>15001</v>
      </c>
      <c r="I69" s="207"/>
      <c r="J69" s="207">
        <v>80379</v>
      </c>
    </row>
    <row r="70" spans="1:10" ht="12.75">
      <c r="A70" s="178"/>
      <c r="B70" s="255" t="s">
        <v>265</v>
      </c>
      <c r="C70" s="255"/>
      <c r="D70" s="255"/>
      <c r="E70" s="255"/>
      <c r="F70" s="255"/>
      <c r="G70" s="168"/>
      <c r="H70" s="106">
        <v>150011</v>
      </c>
      <c r="I70" s="207"/>
      <c r="J70" s="207">
        <v>80379</v>
      </c>
    </row>
    <row r="71" spans="1:10" ht="12.75">
      <c r="A71" s="179" t="s">
        <v>12</v>
      </c>
      <c r="B71" s="254" t="s">
        <v>266</v>
      </c>
      <c r="C71" s="254"/>
      <c r="D71" s="254"/>
      <c r="E71" s="254"/>
      <c r="F71" s="254"/>
      <c r="G71" s="168"/>
      <c r="H71" s="106">
        <v>15002</v>
      </c>
      <c r="I71" s="205"/>
      <c r="J71" s="205">
        <v>0</v>
      </c>
    </row>
    <row r="72" spans="1:10" ht="13.5" thickBot="1">
      <c r="A72" s="180"/>
      <c r="B72" s="251" t="s">
        <v>267</v>
      </c>
      <c r="C72" s="251"/>
      <c r="D72" s="251"/>
      <c r="E72" s="251"/>
      <c r="F72" s="251"/>
      <c r="G72" s="181"/>
      <c r="H72" s="182">
        <v>150021</v>
      </c>
      <c r="I72" s="213"/>
      <c r="J72" s="213">
        <v>0</v>
      </c>
    </row>
  </sheetData>
  <sheetProtection/>
  <mergeCells count="59">
    <mergeCell ref="B24:F24"/>
    <mergeCell ref="A32:J32"/>
    <mergeCell ref="B12:F12"/>
    <mergeCell ref="B13:F13"/>
    <mergeCell ref="A6:J6"/>
    <mergeCell ref="B7:F7"/>
    <mergeCell ref="B8:F8"/>
    <mergeCell ref="B9:F9"/>
    <mergeCell ref="B10:F10"/>
    <mergeCell ref="B11:F11"/>
    <mergeCell ref="B18:F18"/>
    <mergeCell ref="B19:F19"/>
    <mergeCell ref="B20:F20"/>
    <mergeCell ref="B21:F21"/>
    <mergeCell ref="B22:F22"/>
    <mergeCell ref="B23:F23"/>
    <mergeCell ref="B43:F43"/>
    <mergeCell ref="B44:F44"/>
    <mergeCell ref="B33:F33"/>
    <mergeCell ref="B34:F34"/>
    <mergeCell ref="B14:F14"/>
    <mergeCell ref="B15:F15"/>
    <mergeCell ref="B16:F16"/>
    <mergeCell ref="B17:F17"/>
    <mergeCell ref="B35:F35"/>
    <mergeCell ref="B36:F36"/>
    <mergeCell ref="B53:F53"/>
    <mergeCell ref="B54:F54"/>
    <mergeCell ref="B47:F47"/>
    <mergeCell ref="B48:F48"/>
    <mergeCell ref="B37:F37"/>
    <mergeCell ref="B38:F38"/>
    <mergeCell ref="B39:F39"/>
    <mergeCell ref="B40:F40"/>
    <mergeCell ref="B41:F41"/>
    <mergeCell ref="B42:F42"/>
    <mergeCell ref="B63:F63"/>
    <mergeCell ref="B64:F64"/>
    <mergeCell ref="B45:F45"/>
    <mergeCell ref="B46:F46"/>
    <mergeCell ref="B59:F59"/>
    <mergeCell ref="B60:F60"/>
    <mergeCell ref="B49:F49"/>
    <mergeCell ref="B50:F50"/>
    <mergeCell ref="B51:F51"/>
    <mergeCell ref="B52:F52"/>
    <mergeCell ref="B55:F55"/>
    <mergeCell ref="B56:F56"/>
    <mergeCell ref="B57:F57"/>
    <mergeCell ref="B58:F58"/>
    <mergeCell ref="B61:F61"/>
    <mergeCell ref="B62:F62"/>
    <mergeCell ref="B72:F72"/>
    <mergeCell ref="B65:F65"/>
    <mergeCell ref="B67:F67"/>
    <mergeCell ref="B68:F68"/>
    <mergeCell ref="B69:F69"/>
    <mergeCell ref="B70:F70"/>
    <mergeCell ref="B71:F71"/>
  </mergeCells>
  <printOptions/>
  <pageMargins left="0.75" right="0.75" top="1" bottom="1" header="0.5" footer="0.5"/>
  <pageSetup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="60" zoomScalePageLayoutView="0" workbookViewId="0" topLeftCell="A22">
      <selection activeCell="H19" sqref="H19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104" t="s">
        <v>335</v>
      </c>
    </row>
    <row r="2" ht="12.75">
      <c r="B2" s="105" t="s">
        <v>334</v>
      </c>
    </row>
    <row r="3" spans="2:4" ht="12.75">
      <c r="B3" s="105"/>
      <c r="D3" s="129" t="s">
        <v>268</v>
      </c>
    </row>
    <row r="4" ht="12.75">
      <c r="D4" s="210" t="s">
        <v>330</v>
      </c>
    </row>
    <row r="5" spans="1:4" ht="12.75">
      <c r="A5" s="114"/>
      <c r="B5" s="114"/>
      <c r="C5" s="113" t="s">
        <v>269</v>
      </c>
      <c r="D5" s="113" t="s">
        <v>270</v>
      </c>
    </row>
    <row r="6" spans="1:4" ht="12.75">
      <c r="A6" s="114">
        <v>1</v>
      </c>
      <c r="B6" s="113" t="s">
        <v>271</v>
      </c>
      <c r="C6" s="183" t="s">
        <v>272</v>
      </c>
      <c r="D6" s="183"/>
    </row>
    <row r="7" spans="1:4" ht="12.75">
      <c r="A7" s="114">
        <v>2</v>
      </c>
      <c r="B7" s="113" t="s">
        <v>271</v>
      </c>
      <c r="C7" s="183" t="s">
        <v>273</v>
      </c>
      <c r="D7" s="114"/>
    </row>
    <row r="8" spans="1:4" ht="12.75">
      <c r="A8" s="114">
        <v>3</v>
      </c>
      <c r="B8" s="113" t="s">
        <v>271</v>
      </c>
      <c r="C8" s="183" t="s">
        <v>274</v>
      </c>
      <c r="D8" s="114"/>
    </row>
    <row r="9" spans="1:4" ht="12.75">
      <c r="A9" s="114">
        <v>4</v>
      </c>
      <c r="B9" s="113" t="s">
        <v>271</v>
      </c>
      <c r="C9" s="183" t="s">
        <v>275</v>
      </c>
      <c r="D9" s="216"/>
    </row>
    <row r="10" spans="1:4" ht="12.75">
      <c r="A10" s="114">
        <v>5</v>
      </c>
      <c r="B10" s="113" t="s">
        <v>271</v>
      </c>
      <c r="C10" s="183" t="s">
        <v>276</v>
      </c>
      <c r="D10" s="216">
        <v>592747</v>
      </c>
    </row>
    <row r="11" spans="1:4" ht="12.75">
      <c r="A11" s="114">
        <v>6</v>
      </c>
      <c r="B11" s="113" t="s">
        <v>271</v>
      </c>
      <c r="C11" s="183" t="s">
        <v>277</v>
      </c>
      <c r="D11" s="216"/>
    </row>
    <row r="12" spans="1:4" ht="12.75">
      <c r="A12" s="114">
        <v>7</v>
      </c>
      <c r="B12" s="113" t="s">
        <v>271</v>
      </c>
      <c r="C12" s="183" t="s">
        <v>278</v>
      </c>
      <c r="D12" s="216"/>
    </row>
    <row r="13" spans="1:4" ht="12.75">
      <c r="A13" s="114">
        <v>8</v>
      </c>
      <c r="B13" s="113" t="s">
        <v>271</v>
      </c>
      <c r="C13" s="183" t="s">
        <v>279</v>
      </c>
      <c r="D13" s="216"/>
    </row>
    <row r="14" spans="1:4" ht="12.75">
      <c r="A14" s="113" t="s">
        <v>6</v>
      </c>
      <c r="B14" s="113"/>
      <c r="C14" s="113" t="s">
        <v>280</v>
      </c>
      <c r="D14" s="217">
        <f>SUM(D10:D13)</f>
        <v>592747</v>
      </c>
    </row>
    <row r="15" spans="1:4" ht="12.75">
      <c r="A15" s="114">
        <v>9</v>
      </c>
      <c r="B15" s="113" t="s">
        <v>281</v>
      </c>
      <c r="C15" s="183" t="s">
        <v>282</v>
      </c>
      <c r="D15" s="216"/>
    </row>
    <row r="16" spans="1:4" ht="12.75">
      <c r="A16" s="114">
        <v>10</v>
      </c>
      <c r="B16" s="113" t="s">
        <v>281</v>
      </c>
      <c r="C16" s="183" t="s">
        <v>283</v>
      </c>
      <c r="D16" s="183"/>
    </row>
    <row r="17" spans="1:4" ht="12.75">
      <c r="A17" s="114">
        <v>11</v>
      </c>
      <c r="B17" s="113" t="s">
        <v>281</v>
      </c>
      <c r="C17" s="183" t="s">
        <v>284</v>
      </c>
      <c r="D17" s="114"/>
    </row>
    <row r="18" spans="1:4" ht="12.75">
      <c r="A18" s="113" t="s">
        <v>31</v>
      </c>
      <c r="B18" s="113"/>
      <c r="C18" s="113" t="s">
        <v>285</v>
      </c>
      <c r="D18" s="113"/>
    </row>
    <row r="19" spans="1:4" ht="12.75">
      <c r="A19" s="114">
        <v>12</v>
      </c>
      <c r="B19" s="113" t="s">
        <v>286</v>
      </c>
      <c r="C19" s="183" t="s">
        <v>287</v>
      </c>
      <c r="D19" s="114"/>
    </row>
    <row r="20" spans="1:4" ht="12.75">
      <c r="A20" s="114">
        <v>13</v>
      </c>
      <c r="B20" s="113" t="s">
        <v>286</v>
      </c>
      <c r="C20" s="113" t="s">
        <v>288</v>
      </c>
      <c r="D20" s="114"/>
    </row>
    <row r="21" spans="1:4" ht="12.75">
      <c r="A21" s="114">
        <v>14</v>
      </c>
      <c r="B21" s="113" t="s">
        <v>286</v>
      </c>
      <c r="C21" s="183" t="s">
        <v>289</v>
      </c>
      <c r="D21" s="114"/>
    </row>
    <row r="22" spans="1:4" ht="12.75">
      <c r="A22" s="114">
        <v>15</v>
      </c>
      <c r="B22" s="113" t="s">
        <v>286</v>
      </c>
      <c r="C22" s="183" t="s">
        <v>290</v>
      </c>
      <c r="D22" s="114"/>
    </row>
    <row r="23" spans="1:4" ht="12.75">
      <c r="A23" s="114">
        <v>16</v>
      </c>
      <c r="B23" s="113" t="s">
        <v>286</v>
      </c>
      <c r="C23" s="183" t="s">
        <v>291</v>
      </c>
      <c r="D23" s="114"/>
    </row>
    <row r="24" spans="1:4" ht="12.75">
      <c r="A24" s="114">
        <v>17</v>
      </c>
      <c r="B24" s="113" t="s">
        <v>286</v>
      </c>
      <c r="C24" s="183" t="s">
        <v>292</v>
      </c>
      <c r="D24" s="114"/>
    </row>
    <row r="25" spans="1:4" ht="12.75">
      <c r="A25" s="114">
        <v>18</v>
      </c>
      <c r="B25" s="113" t="s">
        <v>286</v>
      </c>
      <c r="C25" s="183" t="s">
        <v>293</v>
      </c>
      <c r="D25" s="114"/>
    </row>
    <row r="26" spans="1:4" ht="12.75">
      <c r="A26" s="114">
        <v>19</v>
      </c>
      <c r="B26" s="113" t="s">
        <v>286</v>
      </c>
      <c r="C26" s="183" t="s">
        <v>294</v>
      </c>
      <c r="D26" s="114"/>
    </row>
    <row r="27" spans="1:4" ht="12.75">
      <c r="A27" s="113" t="s">
        <v>76</v>
      </c>
      <c r="B27" s="113"/>
      <c r="C27" s="113" t="s">
        <v>295</v>
      </c>
      <c r="D27" s="114"/>
    </row>
    <row r="28" spans="1:4" ht="12.75">
      <c r="A28" s="114">
        <v>20</v>
      </c>
      <c r="B28" s="113" t="s">
        <v>296</v>
      </c>
      <c r="C28" s="183" t="s">
        <v>297</v>
      </c>
      <c r="D28" s="114"/>
    </row>
    <row r="29" spans="1:4" ht="12.75">
      <c r="A29" s="114">
        <v>21</v>
      </c>
      <c r="B29" s="113" t="s">
        <v>296</v>
      </c>
      <c r="C29" s="183" t="s">
        <v>298</v>
      </c>
      <c r="D29" s="183"/>
    </row>
    <row r="30" spans="1:4" ht="12.75">
      <c r="A30" s="114">
        <v>22</v>
      </c>
      <c r="B30" s="113" t="s">
        <v>296</v>
      </c>
      <c r="C30" s="183" t="s">
        <v>299</v>
      </c>
      <c r="D30" s="183"/>
    </row>
    <row r="31" spans="1:4" ht="12.75">
      <c r="A31" s="114">
        <v>23</v>
      </c>
      <c r="B31" s="113" t="s">
        <v>296</v>
      </c>
      <c r="C31" s="183" t="s">
        <v>300</v>
      </c>
      <c r="D31" s="114"/>
    </row>
    <row r="32" spans="1:4" ht="12.75">
      <c r="A32" s="113" t="s">
        <v>301</v>
      </c>
      <c r="B32" s="113"/>
      <c r="C32" s="113" t="s">
        <v>302</v>
      </c>
      <c r="D32" s="114"/>
    </row>
    <row r="33" spans="1:4" ht="12.75">
      <c r="A33" s="114">
        <v>24</v>
      </c>
      <c r="B33" s="113" t="s">
        <v>303</v>
      </c>
      <c r="C33" s="183" t="s">
        <v>304</v>
      </c>
      <c r="D33" s="114"/>
    </row>
    <row r="34" spans="1:4" ht="12.75">
      <c r="A34" s="114">
        <v>25</v>
      </c>
      <c r="B34" s="113" t="s">
        <v>303</v>
      </c>
      <c r="C34" s="183" t="s">
        <v>305</v>
      </c>
      <c r="D34" s="114"/>
    </row>
    <row r="35" spans="1:4" ht="12.75">
      <c r="A35" s="114">
        <v>26</v>
      </c>
      <c r="B35" s="113" t="s">
        <v>303</v>
      </c>
      <c r="C35" s="183" t="s">
        <v>306</v>
      </c>
      <c r="D35" s="114"/>
    </row>
    <row r="36" spans="1:4" ht="12.75">
      <c r="A36" s="114">
        <v>27</v>
      </c>
      <c r="B36" s="113" t="s">
        <v>303</v>
      </c>
      <c r="C36" s="183" t="s">
        <v>307</v>
      </c>
      <c r="D36" s="114"/>
    </row>
    <row r="37" spans="1:4" ht="12.75">
      <c r="A37" s="114">
        <v>28</v>
      </c>
      <c r="B37" s="113" t="s">
        <v>303</v>
      </c>
      <c r="C37" s="183" t="s">
        <v>308</v>
      </c>
      <c r="D37" s="183"/>
    </row>
    <row r="38" spans="1:4" ht="12.75">
      <c r="A38" s="114">
        <v>29</v>
      </c>
      <c r="B38" s="113" t="s">
        <v>303</v>
      </c>
      <c r="C38" s="184" t="s">
        <v>309</v>
      </c>
      <c r="D38" s="114"/>
    </row>
    <row r="39" spans="1:4" ht="12.75">
      <c r="A39" s="114">
        <v>30</v>
      </c>
      <c r="B39" s="113" t="s">
        <v>303</v>
      </c>
      <c r="C39" s="183" t="s">
        <v>310</v>
      </c>
      <c r="D39" s="114"/>
    </row>
    <row r="40" spans="1:4" ht="12.75">
      <c r="A40" s="114">
        <v>31</v>
      </c>
      <c r="B40" s="113" t="s">
        <v>303</v>
      </c>
      <c r="C40" s="183" t="s">
        <v>311</v>
      </c>
      <c r="D40" s="114"/>
    </row>
    <row r="41" spans="1:4" ht="12.75">
      <c r="A41" s="114">
        <v>32</v>
      </c>
      <c r="B41" s="113" t="s">
        <v>303</v>
      </c>
      <c r="C41" s="183" t="s">
        <v>312</v>
      </c>
      <c r="D41" s="114"/>
    </row>
    <row r="42" spans="1:4" ht="12.75">
      <c r="A42" s="114">
        <v>33</v>
      </c>
      <c r="B42" s="113" t="s">
        <v>303</v>
      </c>
      <c r="C42" s="183" t="s">
        <v>313</v>
      </c>
      <c r="D42" s="114"/>
    </row>
    <row r="43" spans="1:4" ht="12.75">
      <c r="A43" s="185">
        <v>34</v>
      </c>
      <c r="B43" s="113" t="s">
        <v>303</v>
      </c>
      <c r="C43" s="183" t="s">
        <v>314</v>
      </c>
      <c r="D43" s="216"/>
    </row>
    <row r="44" spans="1:4" ht="12.75">
      <c r="A44" s="113" t="s">
        <v>315</v>
      </c>
      <c r="B44" s="114"/>
      <c r="C44" s="113" t="s">
        <v>316</v>
      </c>
      <c r="D44" s="218">
        <f>SUM(D43)</f>
        <v>0</v>
      </c>
    </row>
    <row r="45" spans="1:4" ht="12.75">
      <c r="A45" s="114"/>
      <c r="B45" s="114"/>
      <c r="C45" s="113" t="s">
        <v>317</v>
      </c>
      <c r="D45" s="186">
        <f>D14+D44</f>
        <v>592747</v>
      </c>
    </row>
    <row r="48" spans="2:4" ht="12.75">
      <c r="B48" s="187" t="s">
        <v>350</v>
      </c>
      <c r="C48" s="116"/>
      <c r="D48" s="113" t="s">
        <v>318</v>
      </c>
    </row>
    <row r="49" spans="2:4" ht="12.75">
      <c r="B49" s="188"/>
      <c r="C49" s="189"/>
      <c r="D49" s="189"/>
    </row>
    <row r="50" spans="2:4" ht="12.75">
      <c r="B50" s="190" t="s">
        <v>319</v>
      </c>
      <c r="C50" s="190"/>
      <c r="D50" s="114"/>
    </row>
    <row r="51" spans="2:4" ht="12.75">
      <c r="B51" s="114" t="s">
        <v>320</v>
      </c>
      <c r="C51" s="114"/>
      <c r="D51" s="114">
        <v>38</v>
      </c>
    </row>
    <row r="52" spans="2:4" ht="12.75">
      <c r="B52" s="114" t="s">
        <v>321</v>
      </c>
      <c r="C52" s="114"/>
      <c r="D52" s="114">
        <v>18</v>
      </c>
    </row>
    <row r="53" spans="2:4" ht="12.75">
      <c r="B53" s="114" t="s">
        <v>322</v>
      </c>
      <c r="C53" s="114"/>
      <c r="D53" s="114">
        <v>5</v>
      </c>
    </row>
    <row r="54" spans="2:4" ht="12.75">
      <c r="B54" s="191" t="s">
        <v>323</v>
      </c>
      <c r="C54" s="116"/>
      <c r="D54" s="114">
        <v>2</v>
      </c>
    </row>
    <row r="55" spans="2:4" ht="12.75">
      <c r="B55" s="192"/>
      <c r="C55" s="193" t="s">
        <v>14</v>
      </c>
      <c r="D55" s="193">
        <f>SUM(D51:D54)</f>
        <v>63</v>
      </c>
    </row>
    <row r="57" ht="12.75">
      <c r="D57" s="129" t="s">
        <v>181</v>
      </c>
    </row>
    <row r="59" ht="12.75">
      <c r="B59" s="129" t="s">
        <v>326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2013-03-29T09:45:30Z</cp:lastPrinted>
  <dcterms:created xsi:type="dcterms:W3CDTF">2010-03-29T22:43:46Z</dcterms:created>
  <dcterms:modified xsi:type="dcterms:W3CDTF">2013-05-08T06:48:57Z</dcterms:modified>
  <cp:category/>
  <cp:version/>
  <cp:contentType/>
  <cp:contentStatus/>
</cp:coreProperties>
</file>