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0575" tabRatio="917" activeTab="0"/>
  </bookViews>
  <sheets>
    <sheet name="Kopertina " sheetId="1" r:id="rId1"/>
    <sheet name="AKTIVI " sheetId="2" r:id="rId2"/>
    <sheet name="PASIVI " sheetId="3" r:id="rId3"/>
    <sheet name="Ardh e shp - natyres" sheetId="4" r:id="rId4"/>
    <sheet name="Pasq e ndrysh te kap 2" sheetId="5" r:id="rId5"/>
    <sheet name="Fluksi monetar" sheetId="6" r:id="rId6"/>
    <sheet name="Shenimet Spjeg" sheetId="7" r:id="rId7"/>
  </sheets>
  <externalReferences>
    <externalReference r:id="rId10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'AKTIVI '!$A$1:$E$52</definedName>
    <definedName name="_xlnm.Print_Area" localSheetId="3">'Ardh e shp - natyres'!$A$1:$E$33</definedName>
    <definedName name="_xlnm.Print_Area" localSheetId="5">'Fluksi monetar'!$A$2:$D$39</definedName>
    <definedName name="_xlnm.Print_Area" localSheetId="0">'Kopertina '!$B$2:$K$48</definedName>
    <definedName name="_xlnm.Print_Area" localSheetId="2">'PASIVI '!$B$1:$F$53</definedName>
    <definedName name="_xlnm.Print_Area" localSheetId="4">'Pasq e ndrysh te kap 2'!$A$1:$I$18</definedName>
    <definedName name="_xlnm.Print_Area" localSheetId="6">'Shenimet Spjeg'!$A$1:$H$56</definedName>
  </definedNames>
  <calcPr fullCalcOnLoad="1"/>
</workbook>
</file>

<file path=xl/sharedStrings.xml><?xml version="1.0" encoding="utf-8"?>
<sst xmlns="http://schemas.openxmlformats.org/spreadsheetml/2006/main" count="275" uniqueCount="245">
  <si>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</si>
  <si>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</si>
  <si>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</si>
  <si>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</si>
  <si>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</si>
  <si>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</si>
  <si>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</si>
  <si>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</si>
  <si>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</si>
  <si>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</si>
  <si>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</si>
  <si>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</si>
  <si>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</si>
  <si>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</si>
  <si>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</si>
  <si>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</si>
  <si>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</si>
  <si>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</si>
  <si>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</si>
  <si>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</si>
  <si>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</si>
  <si>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</si>
  <si>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</si>
  <si>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</si>
  <si>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</si>
  <si>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</si>
  <si>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</si>
  <si>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</si>
  <si>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</si>
  <si>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</si>
  <si>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</si>
  <si>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</si>
  <si>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</si>
  <si>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</si>
  <si>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</si>
  <si>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</si>
  <si>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</si>
  <si>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</si>
  <si>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</si>
  <si>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</si>
  <si>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</si>
  <si>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</si>
  <si>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</si>
  <si>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</si>
  <si>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</si>
  <si>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</si>
  <si>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</si>
  <si>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</si>
  <si>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</si>
  <si>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</si>
  <si>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</si>
  <si>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</si>
  <si>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</si>
  <si>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</si>
  <si>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</si>
  <si>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</si>
  <si>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</si>
  <si>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</si>
  <si>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</si>
  <si>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</si>
  <si>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</si>
  <si>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</si>
  <si>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</si>
  <si>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</si>
  <si>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</si>
  <si>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</si>
  <si>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</si>
  <si>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</si>
  <si>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</si>
  <si>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</si>
  <si>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</si>
  <si>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</si>
  <si>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</si>
  <si>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</si>
  <si>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</si>
  <si>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</si>
  <si>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</si>
  <si>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</si>
  <si>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</si>
  <si>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</si>
  <si>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</si>
  <si>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</si>
  <si>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</si>
  <si>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</si>
  <si>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</si>
  <si>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</si>
  <si>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</si>
  <si>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</si>
  <si>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</si>
  <si>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</si>
  <si>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</si>
  <si>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</si>
  <si>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</si>
  <si>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</si>
  <si>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</si>
  <si>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</si>
  <si>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</si>
  <si>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</si>
  <si>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</si>
  <si>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</si>
  <si>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</si>
  <si>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</si>
  <si>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</si>
  <si>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</si>
  <si>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</si>
  <si>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</si>
  <si>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</si>
  <si>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</si>
  <si>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</si>
  <si>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</si>
  <si>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</si>
  <si>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</si>
  <si>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 xml:space="preserve">121.0 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</si>
  <si>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</si>
  <si>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</si>
  <si>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</si>
  <si>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</si>
  <si>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</si>
  <si>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</si>
  <si>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</si>
  <si>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</si>
  <si>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</si>
  <si>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</si>
  <si>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</si>
  <si>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</si>
  <si>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</si>
  <si>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</si>
  <si>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 xml:space="preserve">Interes I paguar </t>
  </si>
  <si>
    <t>B</t>
  </si>
  <si>
    <t>Te ardhura nga shitja e paisjeve</t>
  </si>
  <si>
    <t>Interes I arketuar</t>
  </si>
  <si>
    <t>C</t>
  </si>
  <si>
    <t>Te ardhura nga emetimi I kapitalit aksioner</t>
  </si>
  <si>
    <t>Te ardhura nga huamarjet afatgjata</t>
  </si>
  <si>
    <t xml:space="preserve">PASQYRA E NDRYSHIMEVE NE KAPITAL </t>
  </si>
  <si>
    <t xml:space="preserve">T O T A L I </t>
  </si>
  <si>
    <t>Pozicioni I rregulluar</t>
  </si>
  <si>
    <t>Emertimi</t>
  </si>
  <si>
    <t>Kapitali aksioner</t>
  </si>
  <si>
    <t>Primi I Aksionit</t>
  </si>
  <si>
    <t>Aksione te Thesarit</t>
  </si>
  <si>
    <t>Fitimi I pashpernd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</si>
  <si>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</si>
  <si>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</si>
  <si>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</si>
  <si>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</si>
  <si>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</si>
  <si>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</si>
  <si>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</si>
  <si>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>NJE PASQYRE E PAKONSOLIDUAR</t>
  </si>
  <si>
    <t xml:space="preserve">Data e mbylljes te Pasqyrave Financiare </t>
  </si>
  <si>
    <t xml:space="preserve">Pyasqyrat financiare jane te rumbullukosura ne </t>
  </si>
  <si>
    <t>Pasqyrat financiare jane te shprehura ne  leke</t>
  </si>
  <si>
    <t>TOTALI I AKTIVEVE TE SHKURTRA</t>
  </si>
  <si>
    <t>TOTALI I AKTIVEVE AFATGJATA</t>
  </si>
  <si>
    <t>TOTALI I AKTIVEVE</t>
  </si>
  <si>
    <t>&gt; Parapagimet e arketuara</t>
  </si>
  <si>
    <t>TOTALI I PASIVEVE AFATSHKURTRA</t>
  </si>
  <si>
    <t xml:space="preserve">TOTALI PASIVET AFATGJATA </t>
  </si>
  <si>
    <t>TOTALI I KAPITALIT</t>
  </si>
  <si>
    <t>po</t>
  </si>
  <si>
    <t>jo</t>
  </si>
  <si>
    <t>leke</t>
  </si>
  <si>
    <t xml:space="preserve">Efekti I ndryshimit ne politikat kontabel </t>
  </si>
  <si>
    <t>&gt;  Paradhenie</t>
  </si>
  <si>
    <t>Pozicioni me 31 Dhjetor 2010</t>
  </si>
  <si>
    <t xml:space="preserve">             S H E N I M E T          S P J E G U E S 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</si>
  <si>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</si>
  <si>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</si>
  <si>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</si>
  <si>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SKK</t>
  </si>
  <si>
    <t xml:space="preserve">     Baza e pergatitjes se PF : Te drejtat dhe detyrimet e konstatuara.</t>
  </si>
  <si>
    <t xml:space="preserve">     Parimet dhe karakteristikat cilesore te perdorura per hartimin e P.F. :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</si>
  <si>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</si>
  <si>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</si>
  <si>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</si>
  <si>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</si>
  <si>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</si>
  <si>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</si>
  <si>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</si>
  <si>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</si>
  <si>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</si>
  <si>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</si>
  <si>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</si>
  <si>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</si>
  <si>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</si>
  <si>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</si>
  <si>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</si>
  <si>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araqitet 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</si>
  <si>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</si>
  <si>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</si>
  <si>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</si>
  <si>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</si>
  <si>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</si>
  <si>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</si>
  <si>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Pergatiti pasqyrat financiare</t>
  </si>
  <si>
    <t xml:space="preserve">    Vjollca XHAXHO</t>
  </si>
  <si>
    <t xml:space="preserve">           </t>
  </si>
  <si>
    <t>ALBAELETTRICA-VLORA</t>
  </si>
  <si>
    <t>L06727202A</t>
  </si>
  <si>
    <t>Per subjektin ALBAELETTRICA-VLORA VLORE</t>
  </si>
  <si>
    <t xml:space="preserve"> </t>
  </si>
  <si>
    <t>ADMINISTRATORI</t>
  </si>
  <si>
    <t>ROLAND SALIU</t>
  </si>
  <si>
    <t>27.05.2010</t>
  </si>
  <si>
    <t>TREGETIMI ME SHUMICE E PAKICE</t>
  </si>
  <si>
    <t>I PAISJEVE   DHE MATERIALEVE ELEKTR.TJE</t>
  </si>
  <si>
    <t xml:space="preserve">     L"28 NENTORI" Pall."DENEKO" VLORE</t>
  </si>
  <si>
    <t>Pozicioni me 31 Dhjetor 2011</t>
  </si>
  <si>
    <t xml:space="preserve">Pasqyra e Fluksit monetar - Metoda Indirekte 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</si>
  <si>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</si>
  <si>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</si>
  <si>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</si>
  <si>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</si>
  <si>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</si>
  <si>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</si>
  <si>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</si>
  <si>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</si>
  <si>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</si>
  <si>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</si>
  <si>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</si>
  <si>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</si>
  <si>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</si>
  <si>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</si>
  <si>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</si>
  <si>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</si>
  <si>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</si>
  <si>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</si>
  <si>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D</t>
  </si>
  <si>
    <t>Rritja / renja  Neto e mjeteveve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</si>
  <si>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</si>
  <si>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</si>
  <si>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</si>
  <si>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</si>
  <si>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M M te perfituar nga aktivitetiLLOG486</t>
  </si>
  <si>
    <t>Tatim mbi fitimin  e llogaritur</t>
  </si>
  <si>
    <t xml:space="preserve">           #Tatim mbi fitimin  e llogaritur</t>
  </si>
  <si>
    <t>Shenimet shpjeguese te ketyre pasqyrave jane bashkangjitur bilancit</t>
  </si>
  <si>
    <t>31.12.2012</t>
  </si>
  <si>
    <t>01.01.2012</t>
  </si>
  <si>
    <t>Fitimi para tatimit           241.581 leke</t>
  </si>
  <si>
    <t>Shpenzime te panjohura          93.397  leke</t>
  </si>
  <si>
    <t xml:space="preserve">&gt; Te drejta e detyrime </t>
  </si>
  <si>
    <t xml:space="preserve">           # Te ardhura nga Interesa </t>
  </si>
  <si>
    <t>15.03.2013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</si>
</sst>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09]dddd\,\ mmmm\ dd\,\ yyyy"/>
    <numFmt numFmtId="179" formatCode="[$-409]h:mm:ss\ AM/PM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0.0"/>
    <numFmt numFmtId="186" formatCode="0.000"/>
    <numFmt numFmtId="187" formatCode="_-* #,##0.00_-;\-* #,##0.00_-;_-* &quot;-&quot;??_-;_-@_-"/>
    <numFmt numFmtId="188" formatCode="_-* #,##0_-;\-* #,##0_-;_-* &quot;-&quot;??_-;_-@_-"/>
    <numFmt numFmtId="189" formatCode="_-* #,##0.0_-;\-* #,##0.0_-;_-* &quot;-&quot;??_-;_-@_-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24"/>
      <name val="Kozuka Gothic Pro B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2"/>
      <name val="Arial Unicode MS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81" fontId="4" fillId="0" borderId="29" xfId="42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81" fontId="5" fillId="0" borderId="29" xfId="42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181" fontId="0" fillId="0" borderId="30" xfId="42" applyNumberFormat="1" applyFont="1" applyBorder="1" applyAlignment="1">
      <alignment/>
    </xf>
    <xf numFmtId="181" fontId="1" fillId="0" borderId="30" xfId="42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3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12" xfId="0" applyFont="1" applyBorder="1" applyAlignment="1">
      <alignment/>
    </xf>
    <xf numFmtId="181" fontId="0" fillId="0" borderId="20" xfId="42" applyNumberFormat="1" applyFont="1" applyBorder="1" applyAlignment="1">
      <alignment/>
    </xf>
    <xf numFmtId="181" fontId="0" fillId="0" borderId="25" xfId="42" applyNumberFormat="1" applyFont="1" applyBorder="1" applyAlignment="1">
      <alignment/>
    </xf>
    <xf numFmtId="181" fontId="0" fillId="0" borderId="33" xfId="42" applyNumberFormat="1" applyFont="1" applyBorder="1" applyAlignment="1">
      <alignment/>
    </xf>
    <xf numFmtId="181" fontId="0" fillId="0" borderId="34" xfId="42" applyNumberFormat="1" applyFont="1" applyBorder="1" applyAlignment="1">
      <alignment/>
    </xf>
    <xf numFmtId="181" fontId="0" fillId="0" borderId="35" xfId="42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20" xfId="0" applyFont="1" applyBorder="1" applyAlignment="1">
      <alignment/>
    </xf>
    <xf numFmtId="181" fontId="5" fillId="0" borderId="29" xfId="42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181" fontId="5" fillId="0" borderId="36" xfId="42" applyNumberFormat="1" applyFont="1" applyBorder="1" applyAlignment="1">
      <alignment/>
    </xf>
    <xf numFmtId="0" fontId="44" fillId="0" borderId="20" xfId="0" applyFont="1" applyBorder="1" applyAlignment="1">
      <alignment/>
    </xf>
    <xf numFmtId="181" fontId="4" fillId="0" borderId="36" xfId="42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81" fontId="0" fillId="0" borderId="39" xfId="42" applyNumberFormat="1" applyFont="1" applyBorder="1" applyAlignment="1">
      <alignment/>
    </xf>
    <xf numFmtId="181" fontId="0" fillId="0" borderId="40" xfId="42" applyNumberFormat="1" applyFont="1" applyBorder="1" applyAlignment="1">
      <alignment/>
    </xf>
    <xf numFmtId="181" fontId="0" fillId="0" borderId="41" xfId="42" applyNumberFormat="1" applyFont="1" applyBorder="1" applyAlignment="1">
      <alignment/>
    </xf>
    <xf numFmtId="0" fontId="10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81" fontId="1" fillId="0" borderId="41" xfId="42" applyNumberFormat="1" applyFont="1" applyBorder="1" applyAlignment="1">
      <alignment/>
    </xf>
    <xf numFmtId="181" fontId="1" fillId="0" borderId="50" xfId="42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53" xfId="0" applyFont="1" applyBorder="1" applyAlignment="1">
      <alignment/>
    </xf>
    <xf numFmtId="181" fontId="0" fillId="0" borderId="54" xfId="42" applyNumberFormat="1" applyFont="1" applyBorder="1" applyAlignment="1">
      <alignment/>
    </xf>
    <xf numFmtId="181" fontId="1" fillId="0" borderId="54" xfId="42" applyNumberFormat="1" applyFont="1" applyBorder="1" applyAlignment="1">
      <alignment/>
    </xf>
    <xf numFmtId="181" fontId="0" fillId="0" borderId="50" xfId="42" applyNumberFormat="1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13" fillId="0" borderId="13" xfId="59" applyFont="1" applyBorder="1" applyAlignment="1">
      <alignment vertical="center"/>
      <protection/>
    </xf>
    <xf numFmtId="0" fontId="0" fillId="0" borderId="0" xfId="59" applyBorder="1">
      <alignment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0" fillId="0" borderId="13" xfId="59" applyBorder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3" fillId="0" borderId="13" xfId="59" applyFont="1" applyBorder="1" applyAlignment="1">
      <alignment horizontal="center"/>
      <protection/>
    </xf>
    <xf numFmtId="0" fontId="3" fillId="0" borderId="0" xfId="59" applyFont="1" applyBorder="1">
      <alignment/>
      <protection/>
    </xf>
    <xf numFmtId="0" fontId="3" fillId="0" borderId="13" xfId="59" applyFont="1" applyBorder="1">
      <alignment/>
      <protection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59" applyFont="1" applyBorder="1" applyAlignment="1">
      <alignment vertical="center"/>
      <protection/>
    </xf>
    <xf numFmtId="0" fontId="0" fillId="0" borderId="12" xfId="59" applyBorder="1">
      <alignment/>
      <protection/>
    </xf>
    <xf numFmtId="0" fontId="15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3" xfId="0" applyFont="1" applyBorder="1" applyAlignment="1">
      <alignment/>
    </xf>
    <xf numFmtId="181" fontId="0" fillId="0" borderId="0" xfId="0" applyNumberFormat="1" applyAlignment="1">
      <alignment/>
    </xf>
    <xf numFmtId="181" fontId="7" fillId="0" borderId="20" xfId="42" applyNumberFormat="1" applyFont="1" applyBorder="1" applyAlignment="1">
      <alignment/>
    </xf>
    <xf numFmtId="181" fontId="1" fillId="0" borderId="20" xfId="42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5" fillId="0" borderId="29" xfId="42" applyNumberFormat="1" applyFont="1" applyBorder="1" applyAlignment="1">
      <alignment/>
    </xf>
    <xf numFmtId="0" fontId="0" fillId="0" borderId="0" xfId="0" applyFont="1" applyBorder="1" applyAlignment="1">
      <alignment/>
    </xf>
    <xf numFmtId="181" fontId="1" fillId="0" borderId="30" xfId="42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6" fillId="0" borderId="55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55" xfId="0" applyBorder="1" applyAlignment="1">
      <alignment/>
    </xf>
    <xf numFmtId="0" fontId="18" fillId="0" borderId="20" xfId="0" applyFont="1" applyBorder="1" applyAlignment="1">
      <alignment/>
    </xf>
    <xf numFmtId="181" fontId="20" fillId="0" borderId="20" xfId="42" applyNumberFormat="1" applyFont="1" applyBorder="1" applyAlignment="1">
      <alignment/>
    </xf>
    <xf numFmtId="181" fontId="18" fillId="0" borderId="20" xfId="42" applyNumberFormat="1" applyFont="1" applyBorder="1" applyAlignment="1">
      <alignment/>
    </xf>
    <xf numFmtId="181" fontId="0" fillId="0" borderId="20" xfId="42" applyNumberFormat="1" applyFont="1" applyBorder="1" applyAlignment="1">
      <alignment/>
    </xf>
    <xf numFmtId="181" fontId="4" fillId="0" borderId="29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181" fontId="1" fillId="0" borderId="20" xfId="42" applyNumberFormat="1" applyFont="1" applyBorder="1" applyAlignment="1">
      <alignment/>
    </xf>
    <xf numFmtId="181" fontId="0" fillId="0" borderId="58" xfId="42" applyNumberFormat="1" applyFont="1" applyBorder="1" applyAlignment="1">
      <alignment/>
    </xf>
    <xf numFmtId="0" fontId="0" fillId="0" borderId="57" xfId="0" applyFont="1" applyBorder="1" applyAlignment="1">
      <alignment/>
    </xf>
    <xf numFmtId="0" fontId="1" fillId="0" borderId="34" xfId="0" applyFont="1" applyBorder="1" applyAlignment="1">
      <alignment/>
    </xf>
    <xf numFmtId="181" fontId="1" fillId="0" borderId="34" xfId="42" applyNumberFormat="1" applyFont="1" applyBorder="1" applyAlignment="1">
      <alignment/>
    </xf>
    <xf numFmtId="181" fontId="1" fillId="0" borderId="59" xfId="42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" fillId="0" borderId="6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4.57421875" style="0" customWidth="1"/>
    <col min="8" max="8" width="11.7109375" style="0" customWidth="1"/>
    <col min="9" max="10" width="10.8515625" style="0" customWidth="1"/>
  </cols>
  <sheetData>
    <row r="1" ht="13.5" thickBot="1"/>
    <row r="2" spans="2:11" ht="12.75">
      <c r="B2" s="3"/>
      <c r="C2" s="4"/>
      <c r="D2" s="4"/>
      <c r="E2" s="4"/>
      <c r="F2" s="4"/>
      <c r="G2" s="4"/>
      <c r="H2" s="4"/>
      <c r="I2" s="4"/>
      <c r="J2" s="4"/>
      <c r="K2" s="38"/>
    </row>
    <row r="3" spans="2:11" ht="12.75">
      <c r="B3" s="5"/>
      <c r="C3" s="2"/>
      <c r="D3" s="2"/>
      <c r="E3" s="2"/>
      <c r="F3" s="2"/>
      <c r="G3" s="2"/>
      <c r="H3" s="2"/>
      <c r="I3" s="2"/>
      <c r="J3" s="2"/>
      <c r="K3" s="7"/>
    </row>
    <row r="4" spans="2:11" ht="15.75">
      <c r="B4" s="5"/>
      <c r="C4" s="2"/>
      <c r="D4" s="78" t="s">
        <v>0</v>
      </c>
      <c r="E4" s="67"/>
      <c r="F4" s="67"/>
      <c r="G4" s="193" t="s">
        <v>198</v>
      </c>
      <c r="H4" s="193"/>
      <c r="I4" s="193"/>
      <c r="J4" s="183"/>
      <c r="K4" s="7"/>
    </row>
    <row r="5" spans="2:11" ht="15.75">
      <c r="B5" s="5"/>
      <c r="C5" s="2"/>
      <c r="D5" s="78" t="s">
        <v>1</v>
      </c>
      <c r="E5" s="67"/>
      <c r="F5" s="67"/>
      <c r="G5" s="194" t="s">
        <v>199</v>
      </c>
      <c r="H5" s="194"/>
      <c r="I5" s="194"/>
      <c r="J5" s="183"/>
      <c r="K5" s="7"/>
    </row>
    <row r="6" spans="2:11" ht="15.75">
      <c r="B6" s="5"/>
      <c r="C6" s="2"/>
      <c r="D6" s="78" t="s">
        <v>2</v>
      </c>
      <c r="E6" s="67"/>
      <c r="F6" s="193" t="s">
        <v>207</v>
      </c>
      <c r="G6" s="193"/>
      <c r="H6" s="193"/>
      <c r="I6" s="193"/>
      <c r="J6" s="183"/>
      <c r="K6" s="7"/>
    </row>
    <row r="7" spans="2:11" ht="15.75">
      <c r="B7" s="5"/>
      <c r="C7" s="2"/>
      <c r="D7" s="78"/>
      <c r="E7" s="67"/>
      <c r="F7" s="67"/>
      <c r="G7" s="67"/>
      <c r="H7" s="195"/>
      <c r="I7" s="195"/>
      <c r="J7" s="183"/>
      <c r="K7" s="7"/>
    </row>
    <row r="8" spans="2:11" ht="15.75">
      <c r="B8" s="5"/>
      <c r="C8" s="2"/>
      <c r="D8" s="79" t="s">
        <v>3</v>
      </c>
      <c r="E8" s="67"/>
      <c r="F8" s="68"/>
      <c r="G8" s="193" t="s">
        <v>204</v>
      </c>
      <c r="H8" s="193"/>
      <c r="I8" s="68"/>
      <c r="J8" s="67"/>
      <c r="K8" s="7"/>
    </row>
    <row r="9" spans="2:11" ht="15.75">
      <c r="B9" s="5"/>
      <c r="C9" s="2"/>
      <c r="D9" s="79" t="s">
        <v>4</v>
      </c>
      <c r="E9" s="67"/>
      <c r="F9" s="69"/>
      <c r="G9" s="194"/>
      <c r="H9" s="194"/>
      <c r="I9" s="69"/>
      <c r="J9" s="67"/>
      <c r="K9" s="7"/>
    </row>
    <row r="10" spans="2:11" ht="15.75">
      <c r="B10" s="5"/>
      <c r="C10" s="2"/>
      <c r="D10" s="78"/>
      <c r="E10" s="67"/>
      <c r="F10" s="67"/>
      <c r="G10" s="67"/>
      <c r="H10" s="67"/>
      <c r="I10" s="67"/>
      <c r="J10" s="67"/>
      <c r="K10" s="7"/>
    </row>
    <row r="11" spans="2:11" ht="15.75">
      <c r="B11" s="5"/>
      <c r="C11" s="2"/>
      <c r="D11" s="79" t="s">
        <v>5</v>
      </c>
      <c r="E11" s="67"/>
      <c r="F11" s="193" t="s">
        <v>205</v>
      </c>
      <c r="G11" s="193"/>
      <c r="H11" s="193"/>
      <c r="I11" s="193"/>
      <c r="J11" s="183"/>
      <c r="K11" s="7"/>
    </row>
    <row r="12" spans="2:11" ht="15.75">
      <c r="B12" s="5"/>
      <c r="C12" s="2"/>
      <c r="D12" s="67"/>
      <c r="E12" s="67"/>
      <c r="F12" s="194" t="s">
        <v>206</v>
      </c>
      <c r="G12" s="194"/>
      <c r="H12" s="194"/>
      <c r="I12" s="194"/>
      <c r="J12" s="183"/>
      <c r="K12" s="7"/>
    </row>
    <row r="13" spans="2:11" ht="15.75">
      <c r="B13" s="5"/>
      <c r="C13" s="2"/>
      <c r="D13" s="67"/>
      <c r="E13" s="67"/>
      <c r="F13" s="67"/>
      <c r="G13" s="67"/>
      <c r="H13" s="67"/>
      <c r="I13" s="67"/>
      <c r="J13" s="67"/>
      <c r="K13" s="7"/>
    </row>
    <row r="14" spans="2:11" ht="12.75">
      <c r="B14" s="5"/>
      <c r="C14" s="2"/>
      <c r="D14" s="2"/>
      <c r="E14" s="2"/>
      <c r="F14" s="2"/>
      <c r="G14" s="2"/>
      <c r="H14" s="2"/>
      <c r="I14" s="2"/>
      <c r="J14" s="2"/>
      <c r="K14" s="7"/>
    </row>
    <row r="15" spans="2:11" ht="12.75">
      <c r="B15" s="5"/>
      <c r="C15" s="2"/>
      <c r="D15" s="2"/>
      <c r="E15" s="2"/>
      <c r="F15" s="2"/>
      <c r="G15" s="2"/>
      <c r="H15" s="2"/>
      <c r="I15" s="2"/>
      <c r="J15" s="2"/>
      <c r="K15" s="7"/>
    </row>
    <row r="16" spans="2:11" ht="12.75">
      <c r="B16" s="5"/>
      <c r="C16" s="2"/>
      <c r="D16" s="2"/>
      <c r="E16" s="2"/>
      <c r="F16" s="2"/>
      <c r="G16" s="2"/>
      <c r="H16" s="2"/>
      <c r="I16" s="2"/>
      <c r="J16" s="2"/>
      <c r="K16" s="7"/>
    </row>
    <row r="17" spans="2:11" ht="12.75">
      <c r="B17" s="5"/>
      <c r="C17" s="2"/>
      <c r="D17" s="2"/>
      <c r="E17" s="2"/>
      <c r="F17" s="2"/>
      <c r="G17" s="2"/>
      <c r="H17" s="2"/>
      <c r="I17" s="2"/>
      <c r="J17" s="2"/>
      <c r="K17" s="7"/>
    </row>
    <row r="18" spans="2:11" ht="12.75">
      <c r="B18" s="5"/>
      <c r="C18" s="2"/>
      <c r="D18" s="2"/>
      <c r="E18" s="2"/>
      <c r="F18" s="2"/>
      <c r="G18" s="2"/>
      <c r="H18" s="2"/>
      <c r="I18" s="2"/>
      <c r="J18" s="2"/>
      <c r="K18" s="7"/>
    </row>
    <row r="19" spans="2:11" ht="12.75">
      <c r="B19" s="5"/>
      <c r="C19" s="2"/>
      <c r="D19" s="2"/>
      <c r="E19" s="2"/>
      <c r="F19" s="2"/>
      <c r="G19" s="2"/>
      <c r="H19" s="2"/>
      <c r="I19" s="2"/>
      <c r="J19" s="2"/>
      <c r="K19" s="7"/>
    </row>
    <row r="20" spans="2:11" ht="28.5">
      <c r="B20" s="5"/>
      <c r="C20" s="2"/>
      <c r="D20" s="192" t="s">
        <v>6</v>
      </c>
      <c r="E20" s="192"/>
      <c r="F20" s="192"/>
      <c r="G20" s="192"/>
      <c r="H20" s="192"/>
      <c r="I20" s="192"/>
      <c r="J20" s="182"/>
      <c r="K20" s="7"/>
    </row>
    <row r="21" spans="2:11" ht="15">
      <c r="B21" s="70"/>
      <c r="C21" s="71"/>
      <c r="D21" s="71"/>
      <c r="E21" s="71"/>
      <c r="F21" s="71"/>
      <c r="G21" s="71"/>
      <c r="H21" s="71"/>
      <c r="I21" s="71"/>
      <c r="J21" s="71"/>
      <c r="K21" s="7"/>
    </row>
    <row r="22" spans="2:11" ht="15">
      <c r="B22" s="80"/>
      <c r="C22" s="81"/>
      <c r="D22" s="185" t="s">
        <v>7</v>
      </c>
      <c r="F22" s="81"/>
      <c r="G22" s="81"/>
      <c r="H22" s="81"/>
      <c r="I22" s="81"/>
      <c r="J22" s="81"/>
      <c r="K22" s="7"/>
    </row>
    <row r="23" spans="2:11" ht="15">
      <c r="B23" s="6"/>
      <c r="C23" s="81" t="s">
        <v>8</v>
      </c>
      <c r="D23" s="81"/>
      <c r="E23" s="81"/>
      <c r="F23" s="81"/>
      <c r="G23" s="81"/>
      <c r="H23" s="81"/>
      <c r="I23" s="81"/>
      <c r="J23" s="81"/>
      <c r="K23" s="7"/>
    </row>
    <row r="24" spans="2:11" ht="15">
      <c r="B24" s="80"/>
      <c r="C24" s="81"/>
      <c r="D24" s="81"/>
      <c r="E24" s="81"/>
      <c r="F24" s="81"/>
      <c r="G24" s="81"/>
      <c r="H24" s="81"/>
      <c r="I24" s="81"/>
      <c r="J24" s="81"/>
      <c r="K24" s="7"/>
    </row>
    <row r="25" spans="2:11" ht="15">
      <c r="B25" s="70"/>
      <c r="C25" s="71"/>
      <c r="D25" s="71"/>
      <c r="E25" s="71"/>
      <c r="F25" s="71"/>
      <c r="G25" s="71"/>
      <c r="H25" s="71"/>
      <c r="I25" s="71"/>
      <c r="J25" s="71"/>
      <c r="K25" s="7"/>
    </row>
    <row r="26" spans="2:11" ht="15">
      <c r="B26" s="70"/>
      <c r="C26" s="71"/>
      <c r="D26" s="71"/>
      <c r="E26" s="71"/>
      <c r="F26" s="71"/>
      <c r="G26" s="71"/>
      <c r="H26" s="71"/>
      <c r="I26" s="71"/>
      <c r="J26" s="71"/>
      <c r="K26" s="7"/>
    </row>
    <row r="27" spans="2:11" ht="21">
      <c r="B27" s="70"/>
      <c r="C27" s="71"/>
      <c r="D27" s="71"/>
      <c r="E27" s="82" t="s">
        <v>9</v>
      </c>
      <c r="F27" s="82"/>
      <c r="G27" s="82">
        <v>2012</v>
      </c>
      <c r="H27" s="82"/>
      <c r="I27" s="71"/>
      <c r="J27" s="71"/>
      <c r="K27" s="7"/>
    </row>
    <row r="28" spans="2:11" ht="21">
      <c r="B28" s="70"/>
      <c r="C28" s="71"/>
      <c r="D28" s="71"/>
      <c r="E28" s="82"/>
      <c r="F28" s="82"/>
      <c r="G28" s="82"/>
      <c r="H28" s="82"/>
      <c r="I28" s="71"/>
      <c r="J28" s="71"/>
      <c r="K28" s="7"/>
    </row>
    <row r="29" spans="2:11" ht="15">
      <c r="B29" s="70"/>
      <c r="C29" s="71"/>
      <c r="D29" s="71"/>
      <c r="E29" s="71"/>
      <c r="F29" s="71"/>
      <c r="G29" s="71"/>
      <c r="H29" s="71"/>
      <c r="I29" s="71"/>
      <c r="J29" s="71"/>
      <c r="K29" s="7"/>
    </row>
    <row r="30" spans="2:11" ht="12.75">
      <c r="B30" s="5"/>
      <c r="C30" s="2"/>
      <c r="D30" s="2"/>
      <c r="E30" s="2"/>
      <c r="F30" s="2"/>
      <c r="G30" s="2"/>
      <c r="H30" s="2"/>
      <c r="I30" s="2"/>
      <c r="J30" s="2"/>
      <c r="K30" s="7"/>
    </row>
    <row r="31" spans="2:11" ht="12.75">
      <c r="B31" s="5"/>
      <c r="C31" s="2"/>
      <c r="D31" s="2"/>
      <c r="E31" s="2"/>
      <c r="F31" s="2"/>
      <c r="G31" s="2"/>
      <c r="H31" s="2"/>
      <c r="I31" s="2"/>
      <c r="J31" s="2"/>
      <c r="K31" s="7"/>
    </row>
    <row r="32" spans="2:11" ht="12.75">
      <c r="B32" s="5"/>
      <c r="C32" s="2"/>
      <c r="D32" s="2"/>
      <c r="E32" s="2"/>
      <c r="F32" s="2"/>
      <c r="G32" s="2"/>
      <c r="H32" s="2"/>
      <c r="I32" s="2"/>
      <c r="J32" s="2"/>
      <c r="K32" s="7"/>
    </row>
    <row r="33" spans="2:11" ht="12.75">
      <c r="B33" s="5"/>
      <c r="C33" s="2"/>
      <c r="D33" s="2"/>
      <c r="E33" s="2"/>
      <c r="F33" s="2"/>
      <c r="G33" s="2"/>
      <c r="H33" s="2"/>
      <c r="I33" s="2"/>
      <c r="J33" s="2"/>
      <c r="K33" s="7"/>
    </row>
    <row r="34" spans="2:11" ht="12.75">
      <c r="B34" s="5"/>
      <c r="C34" s="2"/>
      <c r="D34" s="2"/>
      <c r="E34" s="2"/>
      <c r="F34" s="2"/>
      <c r="G34" s="2"/>
      <c r="H34" s="2"/>
      <c r="I34" s="2"/>
      <c r="J34" s="2"/>
      <c r="K34" s="7"/>
    </row>
    <row r="35" spans="2:11" ht="15">
      <c r="B35" s="6"/>
      <c r="C35" s="81" t="s">
        <v>10</v>
      </c>
      <c r="D35" s="81"/>
      <c r="E35" s="81"/>
      <c r="F35" s="81"/>
      <c r="G35" s="81"/>
      <c r="H35" s="181" t="s">
        <v>160</v>
      </c>
      <c r="I35" s="181"/>
      <c r="J35" s="181"/>
      <c r="K35" s="7"/>
    </row>
    <row r="36" spans="2:11" ht="15">
      <c r="B36" s="6"/>
      <c r="C36" s="81" t="s">
        <v>11</v>
      </c>
      <c r="D36" s="81"/>
      <c r="E36" s="81"/>
      <c r="F36" s="81"/>
      <c r="G36" s="81"/>
      <c r="H36" s="181" t="s">
        <v>161</v>
      </c>
      <c r="I36" s="181"/>
      <c r="J36" s="181"/>
      <c r="K36" s="7"/>
    </row>
    <row r="37" spans="2:11" ht="15">
      <c r="B37" s="6"/>
      <c r="C37" s="81" t="s">
        <v>152</v>
      </c>
      <c r="D37" s="81"/>
      <c r="E37" s="81"/>
      <c r="F37" s="81"/>
      <c r="G37" s="81"/>
      <c r="H37" s="181" t="s">
        <v>162</v>
      </c>
      <c r="I37" s="181"/>
      <c r="J37" s="181"/>
      <c r="K37" s="7"/>
    </row>
    <row r="38" spans="2:11" ht="15">
      <c r="B38" s="6"/>
      <c r="C38" s="81" t="s">
        <v>151</v>
      </c>
      <c r="D38" s="81"/>
      <c r="E38" s="81"/>
      <c r="F38" s="81"/>
      <c r="G38" s="81"/>
      <c r="H38" s="181" t="s">
        <v>162</v>
      </c>
      <c r="I38" s="181"/>
      <c r="J38" s="181"/>
      <c r="K38" s="7"/>
    </row>
    <row r="39" spans="2:11" ht="15">
      <c r="B39" s="6"/>
      <c r="C39" s="81"/>
      <c r="D39" s="81"/>
      <c r="E39" s="81"/>
      <c r="F39" s="81"/>
      <c r="G39" s="81"/>
      <c r="H39" s="181"/>
      <c r="I39" s="81"/>
      <c r="J39" s="81"/>
      <c r="K39" s="7"/>
    </row>
    <row r="40" spans="2:11" ht="15">
      <c r="B40" s="6"/>
      <c r="C40" s="81"/>
      <c r="D40" s="81"/>
      <c r="E40" s="81"/>
      <c r="F40" s="81"/>
      <c r="G40" s="81"/>
      <c r="H40" s="81"/>
      <c r="I40" s="81"/>
      <c r="J40" s="81"/>
      <c r="K40" s="7"/>
    </row>
    <row r="41" spans="2:11" ht="15">
      <c r="B41" s="6"/>
      <c r="C41" s="81" t="s">
        <v>12</v>
      </c>
      <c r="D41" s="81"/>
      <c r="E41" s="81"/>
      <c r="F41" s="81"/>
      <c r="G41" s="81"/>
      <c r="H41" s="81" t="s">
        <v>13</v>
      </c>
      <c r="I41" s="81" t="s">
        <v>239</v>
      </c>
      <c r="J41" s="81"/>
      <c r="K41" s="7"/>
    </row>
    <row r="42" spans="2:11" ht="15">
      <c r="B42" s="6"/>
      <c r="C42" s="81"/>
      <c r="D42" s="81"/>
      <c r="E42" s="81"/>
      <c r="F42" s="81"/>
      <c r="G42" s="81"/>
      <c r="H42" s="81" t="s">
        <v>14</v>
      </c>
      <c r="I42" s="81" t="s">
        <v>238</v>
      </c>
      <c r="J42" s="81"/>
      <c r="K42" s="7"/>
    </row>
    <row r="43" spans="2:11" ht="15">
      <c r="B43" s="6"/>
      <c r="C43" s="81"/>
      <c r="D43" s="81"/>
      <c r="E43" s="81"/>
      <c r="F43" s="81"/>
      <c r="G43" s="81"/>
      <c r="H43" s="81"/>
      <c r="I43" s="81"/>
      <c r="J43" s="81"/>
      <c r="K43" s="7"/>
    </row>
    <row r="44" spans="2:11" ht="15">
      <c r="B44" s="6"/>
      <c r="C44" s="81" t="s">
        <v>150</v>
      </c>
      <c r="D44" s="81"/>
      <c r="E44" s="81"/>
      <c r="F44" s="81"/>
      <c r="G44" s="81"/>
      <c r="H44" s="81" t="s">
        <v>244</v>
      </c>
      <c r="I44" s="181"/>
      <c r="J44" s="181"/>
      <c r="K44" s="7"/>
    </row>
    <row r="45" spans="2:11" ht="15.75">
      <c r="B45" s="72"/>
      <c r="C45" s="67"/>
      <c r="D45" s="67"/>
      <c r="E45" s="67"/>
      <c r="F45" s="67"/>
      <c r="G45" s="67"/>
      <c r="H45" s="67"/>
      <c r="I45" s="67"/>
      <c r="J45" s="67"/>
      <c r="K45" s="7"/>
    </row>
    <row r="46" spans="2:11" ht="15.75">
      <c r="B46" s="72"/>
      <c r="C46" s="67"/>
      <c r="D46" s="67"/>
      <c r="E46" s="67"/>
      <c r="F46" s="67"/>
      <c r="G46" s="67"/>
      <c r="H46" s="67"/>
      <c r="I46" s="67"/>
      <c r="J46" s="67"/>
      <c r="K46" s="7"/>
    </row>
    <row r="47" spans="2:11" ht="15.75">
      <c r="B47" s="72"/>
      <c r="C47" s="67"/>
      <c r="D47" s="67"/>
      <c r="E47" s="67"/>
      <c r="F47" s="67"/>
      <c r="G47" s="67"/>
      <c r="H47" s="67"/>
      <c r="I47" s="67"/>
      <c r="J47" s="67"/>
      <c r="K47" s="7"/>
    </row>
    <row r="48" spans="2:11" ht="13.5" thickBot="1">
      <c r="B48" s="103"/>
      <c r="C48" s="104"/>
      <c r="D48" s="104"/>
      <c r="E48" s="104"/>
      <c r="F48" s="104"/>
      <c r="G48" s="104"/>
      <c r="H48" s="104"/>
      <c r="I48" s="104"/>
      <c r="J48" s="104"/>
      <c r="K48" s="10"/>
    </row>
  </sheetData>
  <sheetProtection/>
  <mergeCells count="9">
    <mergeCell ref="D20:I20"/>
    <mergeCell ref="G4:I4"/>
    <mergeCell ref="G8:H8"/>
    <mergeCell ref="G9:H9"/>
    <mergeCell ref="F11:I11"/>
    <mergeCell ref="F12:I12"/>
    <mergeCell ref="G5:I5"/>
    <mergeCell ref="F6:I6"/>
    <mergeCell ref="H7:I7"/>
  </mergeCells>
  <printOptions horizontalCentered="1"/>
  <pageMargins left="0.27" right="0.2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7">
      <selection activeCell="I32" sqref="I32"/>
    </sheetView>
  </sheetViews>
  <sheetFormatPr defaultColWidth="9.140625" defaultRowHeight="12.75"/>
  <cols>
    <col min="1" max="1" width="3.421875" style="0" bestFit="1" customWidth="1"/>
    <col min="2" max="2" width="48.421875" style="0" bestFit="1" customWidth="1"/>
    <col min="3" max="3" width="11.57421875" style="0" customWidth="1"/>
    <col min="4" max="4" width="15.8515625" style="0" customWidth="1"/>
    <col min="5" max="5" width="16.28125" style="0" bestFit="1" customWidth="1"/>
    <col min="7" max="7" width="11.28125" style="0" bestFit="1" customWidth="1"/>
    <col min="9" max="9" width="10.28125" style="0" bestFit="1" customWidth="1"/>
  </cols>
  <sheetData>
    <row r="1" spans="1:5" ht="15">
      <c r="A1" s="11"/>
      <c r="B1" s="66" t="str">
        <f>'Kopertina '!G4</f>
        <v>ALBAELETTRICA-VLORA</v>
      </c>
      <c r="C1" s="53"/>
      <c r="D1" s="11"/>
      <c r="E1" s="11"/>
    </row>
    <row r="3" spans="1:5" ht="15">
      <c r="A3" s="54"/>
      <c r="B3" s="196" t="s">
        <v>15</v>
      </c>
      <c r="C3" s="196"/>
      <c r="D3" s="110">
        <v>2012</v>
      </c>
      <c r="E3" s="57"/>
    </row>
    <row r="4" spans="1:5" ht="15" thickBot="1">
      <c r="A4" s="11"/>
      <c r="B4" s="11"/>
      <c r="C4" s="11"/>
      <c r="D4" s="11"/>
      <c r="E4" s="11"/>
    </row>
    <row r="5" spans="1:5" ht="18.75" customHeight="1">
      <c r="A5" s="16" t="s">
        <v>16</v>
      </c>
      <c r="B5" s="12" t="s">
        <v>17</v>
      </c>
      <c r="C5" s="16" t="s">
        <v>18</v>
      </c>
      <c r="D5" s="16" t="s">
        <v>19</v>
      </c>
      <c r="E5" s="55" t="s">
        <v>21</v>
      </c>
    </row>
    <row r="6" spans="1:5" ht="19.5" customHeight="1" thickBot="1">
      <c r="A6" s="18"/>
      <c r="B6" s="14"/>
      <c r="C6" s="18"/>
      <c r="D6" s="18" t="s">
        <v>20</v>
      </c>
      <c r="E6" s="56" t="s">
        <v>22</v>
      </c>
    </row>
    <row r="7" spans="1:5" ht="15">
      <c r="A7" s="24" t="s">
        <v>23</v>
      </c>
      <c r="B7" s="25" t="s">
        <v>24</v>
      </c>
      <c r="C7" s="186"/>
      <c r="D7" s="32"/>
      <c r="E7" s="32"/>
    </row>
    <row r="8" spans="1:11" ht="15">
      <c r="A8" s="26"/>
      <c r="B8" s="22" t="s">
        <v>27</v>
      </c>
      <c r="C8" s="187"/>
      <c r="D8" s="84">
        <f>SUM(D9:D10)</f>
        <v>2118777</v>
      </c>
      <c r="E8" s="84">
        <f>SUM(E9:E10)</f>
        <v>1394896</v>
      </c>
      <c r="K8" s="140"/>
    </row>
    <row r="9" spans="1:5" ht="15">
      <c r="A9" s="26"/>
      <c r="B9" s="83" t="s">
        <v>26</v>
      </c>
      <c r="C9" s="187"/>
      <c r="D9" s="58">
        <v>0</v>
      </c>
      <c r="E9" s="58">
        <v>0</v>
      </c>
    </row>
    <row r="10" spans="1:5" ht="15">
      <c r="A10" s="26"/>
      <c r="B10" s="83" t="s">
        <v>25</v>
      </c>
      <c r="C10" s="187">
        <v>1</v>
      </c>
      <c r="D10" s="58">
        <v>2118777</v>
      </c>
      <c r="E10" s="58">
        <v>1394896</v>
      </c>
    </row>
    <row r="11" spans="1:5" ht="15">
      <c r="A11" s="26"/>
      <c r="B11" s="22" t="s">
        <v>28</v>
      </c>
      <c r="C11" s="187"/>
      <c r="D11" s="84">
        <v>0</v>
      </c>
      <c r="E11" s="84">
        <v>0</v>
      </c>
    </row>
    <row r="12" spans="1:7" ht="15">
      <c r="A12" s="26"/>
      <c r="B12" s="22" t="s">
        <v>33</v>
      </c>
      <c r="C12" s="187"/>
      <c r="D12" s="84">
        <f>SUM(D13:D18)</f>
        <v>16703961</v>
      </c>
      <c r="E12" s="84">
        <f>SUM(E13:E18)</f>
        <v>20179378</v>
      </c>
      <c r="G12" s="140"/>
    </row>
    <row r="13" spans="1:5" ht="15">
      <c r="A13" s="26"/>
      <c r="B13" s="83" t="s">
        <v>32</v>
      </c>
      <c r="C13" s="187">
        <v>2</v>
      </c>
      <c r="D13" s="58">
        <v>10797212</v>
      </c>
      <c r="E13" s="58">
        <v>14623341</v>
      </c>
    </row>
    <row r="14" spans="1:7" ht="15">
      <c r="A14" s="26"/>
      <c r="B14" s="83" t="s">
        <v>31</v>
      </c>
      <c r="C14" s="187"/>
      <c r="D14" s="58">
        <v>0</v>
      </c>
      <c r="E14" s="58">
        <v>0</v>
      </c>
      <c r="G14" s="140"/>
    </row>
    <row r="15" spans="1:9" ht="15">
      <c r="A15" s="26"/>
      <c r="B15" s="83" t="s">
        <v>30</v>
      </c>
      <c r="C15" s="187"/>
      <c r="D15" s="58">
        <v>948594</v>
      </c>
      <c r="E15" s="58"/>
      <c r="I15" s="140"/>
    </row>
    <row r="16" spans="1:7" ht="15">
      <c r="A16" s="26"/>
      <c r="B16" s="83" t="s">
        <v>29</v>
      </c>
      <c r="C16" s="187"/>
      <c r="D16" s="58">
        <v>4958155</v>
      </c>
      <c r="E16" s="58">
        <v>5556037</v>
      </c>
      <c r="G16" s="140"/>
    </row>
    <row r="17" spans="1:7" ht="15">
      <c r="A17" s="26"/>
      <c r="B17" s="83" t="s">
        <v>164</v>
      </c>
      <c r="C17" s="187"/>
      <c r="D17" s="58">
        <v>0</v>
      </c>
      <c r="E17" s="58">
        <v>0</v>
      </c>
      <c r="G17" s="140"/>
    </row>
    <row r="18" spans="1:5" ht="14.25">
      <c r="A18" s="26"/>
      <c r="B18" s="21"/>
      <c r="C18" s="187"/>
      <c r="D18" s="58"/>
      <c r="E18" s="58"/>
    </row>
    <row r="19" spans="1:5" ht="14.25">
      <c r="A19" s="26"/>
      <c r="B19" s="21"/>
      <c r="C19" s="187"/>
      <c r="D19" s="58"/>
      <c r="E19" s="58"/>
    </row>
    <row r="20" spans="1:5" ht="14.25">
      <c r="A20" s="26"/>
      <c r="B20" s="21"/>
      <c r="C20" s="187"/>
      <c r="D20" s="58"/>
      <c r="E20" s="58"/>
    </row>
    <row r="21" spans="1:5" ht="14.25">
      <c r="A21" s="26"/>
      <c r="B21" s="21"/>
      <c r="C21" s="187"/>
      <c r="D21" s="58"/>
      <c r="E21" s="58"/>
    </row>
    <row r="22" spans="1:7" ht="15">
      <c r="A22" s="26"/>
      <c r="B22" s="22" t="s">
        <v>34</v>
      </c>
      <c r="C22" s="187">
        <v>3</v>
      </c>
      <c r="D22" s="144">
        <f>SUM(D23:D28)</f>
        <v>39081695</v>
      </c>
      <c r="E22" s="144">
        <f>SUM(E23:E28)</f>
        <v>37965744</v>
      </c>
      <c r="G22" s="140"/>
    </row>
    <row r="23" spans="1:5" ht="14.25">
      <c r="A23" s="26"/>
      <c r="B23" s="21" t="s">
        <v>35</v>
      </c>
      <c r="C23" s="187"/>
      <c r="D23" s="58"/>
      <c r="E23" s="58"/>
    </row>
    <row r="24" spans="1:5" ht="14.25">
      <c r="A24" s="26"/>
      <c r="B24" s="21" t="s">
        <v>56</v>
      </c>
      <c r="C24" s="187"/>
      <c r="D24" s="58">
        <v>64945</v>
      </c>
      <c r="E24" s="58">
        <v>0</v>
      </c>
    </row>
    <row r="25" spans="1:5" ht="14.25">
      <c r="A25" s="26"/>
      <c r="B25" s="21" t="s">
        <v>36</v>
      </c>
      <c r="C25" s="187"/>
      <c r="D25" s="58">
        <v>0</v>
      </c>
      <c r="E25" s="58">
        <v>0</v>
      </c>
    </row>
    <row r="26" spans="1:5" ht="14.25">
      <c r="A26" s="26"/>
      <c r="B26" s="21" t="s">
        <v>37</v>
      </c>
      <c r="C26" s="187"/>
      <c r="D26" s="58">
        <v>0</v>
      </c>
      <c r="E26" s="58">
        <v>0</v>
      </c>
    </row>
    <row r="27" spans="1:5" ht="14.25">
      <c r="A27" s="26"/>
      <c r="B27" s="21" t="s">
        <v>38</v>
      </c>
      <c r="C27" s="187"/>
      <c r="D27" s="58">
        <v>39016750</v>
      </c>
      <c r="E27" s="58">
        <v>37965744</v>
      </c>
    </row>
    <row r="28" spans="1:9" ht="14.25">
      <c r="A28" s="26"/>
      <c r="B28" s="21" t="s">
        <v>39</v>
      </c>
      <c r="C28" s="187"/>
      <c r="D28" s="58">
        <v>0</v>
      </c>
      <c r="E28" s="58">
        <v>0</v>
      </c>
      <c r="I28" s="140"/>
    </row>
    <row r="29" spans="1:5" ht="14.25">
      <c r="A29" s="26"/>
      <c r="B29" s="21"/>
      <c r="C29" s="187"/>
      <c r="D29" s="58"/>
      <c r="E29" s="58"/>
    </row>
    <row r="30" spans="1:5" ht="14.25">
      <c r="A30" s="26"/>
      <c r="B30" s="21"/>
      <c r="C30" s="187"/>
      <c r="D30" s="58"/>
      <c r="E30" s="58"/>
    </row>
    <row r="31" spans="1:5" ht="15">
      <c r="A31" s="26"/>
      <c r="B31" s="22" t="s">
        <v>40</v>
      </c>
      <c r="C31" s="187"/>
      <c r="D31" s="58">
        <v>0</v>
      </c>
      <c r="E31" s="58">
        <v>0</v>
      </c>
    </row>
    <row r="32" spans="1:5" ht="15">
      <c r="A32" s="26"/>
      <c r="B32" s="22" t="s">
        <v>41</v>
      </c>
      <c r="C32" s="188"/>
      <c r="D32" s="84">
        <v>0</v>
      </c>
      <c r="E32" s="84">
        <v>0</v>
      </c>
    </row>
    <row r="33" spans="1:7" ht="15">
      <c r="A33" s="26"/>
      <c r="B33" s="22" t="s">
        <v>42</v>
      </c>
      <c r="C33" s="188"/>
      <c r="D33" s="84">
        <f>SUM(D34)</f>
        <v>802103</v>
      </c>
      <c r="E33" s="84">
        <f>SUM(E34)</f>
        <v>721853</v>
      </c>
      <c r="G33" s="140"/>
    </row>
    <row r="34" spans="1:7" ht="15">
      <c r="A34" s="26"/>
      <c r="B34" s="83" t="s">
        <v>43</v>
      </c>
      <c r="C34" s="187"/>
      <c r="D34" s="58">
        <v>802103</v>
      </c>
      <c r="E34" s="58">
        <v>721853</v>
      </c>
      <c r="G34" s="140"/>
    </row>
    <row r="35" spans="1:9" ht="14.25">
      <c r="A35" s="26"/>
      <c r="B35" s="21"/>
      <c r="C35" s="187"/>
      <c r="D35" s="58"/>
      <c r="E35" s="58"/>
      <c r="I35" s="140"/>
    </row>
    <row r="36" spans="1:5" ht="15">
      <c r="A36" s="26"/>
      <c r="B36" s="60" t="s">
        <v>153</v>
      </c>
      <c r="C36" s="187"/>
      <c r="D36" s="61">
        <f>SUM(D8,D11,D12,D22,D32,D32,D33)</f>
        <v>58706536</v>
      </c>
      <c r="E36" s="61">
        <f>SUM(E8,E11,E12,E22,E32,E32,E33)</f>
        <v>60261871</v>
      </c>
    </row>
    <row r="37" spans="1:7" ht="15">
      <c r="A37" s="27" t="s">
        <v>44</v>
      </c>
      <c r="B37" s="20" t="s">
        <v>45</v>
      </c>
      <c r="C37" s="187"/>
      <c r="D37" s="58"/>
      <c r="E37" s="58"/>
      <c r="G37" s="140"/>
    </row>
    <row r="38" spans="1:5" ht="15">
      <c r="A38" s="26"/>
      <c r="B38" s="22" t="s">
        <v>46</v>
      </c>
      <c r="C38" s="187"/>
      <c r="D38" s="58">
        <v>0</v>
      </c>
      <c r="E38" s="58">
        <v>0</v>
      </c>
    </row>
    <row r="39" spans="1:6" ht="15">
      <c r="A39" s="26"/>
      <c r="B39" s="22" t="s">
        <v>47</v>
      </c>
      <c r="C39" s="187"/>
      <c r="D39" s="84">
        <f>SUM(D40:D43)</f>
        <v>2544454</v>
      </c>
      <c r="E39" s="84">
        <f>SUM(E40:E43)</f>
        <v>3180568</v>
      </c>
      <c r="F39" s="140"/>
    </row>
    <row r="40" spans="1:5" ht="15">
      <c r="A40" s="26"/>
      <c r="B40" s="83" t="s">
        <v>48</v>
      </c>
      <c r="C40" s="187"/>
      <c r="D40" s="58">
        <v>0</v>
      </c>
      <c r="E40" s="58">
        <v>0</v>
      </c>
    </row>
    <row r="41" spans="1:5" ht="15">
      <c r="A41" s="26"/>
      <c r="B41" s="83" t="s">
        <v>49</v>
      </c>
      <c r="C41" s="187"/>
      <c r="D41" s="58">
        <v>0</v>
      </c>
      <c r="E41" s="58">
        <v>0</v>
      </c>
    </row>
    <row r="42" spans="1:5" ht="15">
      <c r="A42" s="26"/>
      <c r="B42" s="83" t="s">
        <v>50</v>
      </c>
      <c r="C42" s="187"/>
      <c r="D42" s="58">
        <v>0</v>
      </c>
      <c r="E42" s="58">
        <v>0</v>
      </c>
    </row>
    <row r="43" spans="1:6" ht="15">
      <c r="A43" s="26"/>
      <c r="B43" s="83" t="s">
        <v>51</v>
      </c>
      <c r="C43" s="187">
        <v>4</v>
      </c>
      <c r="D43" s="58">
        <v>2544454</v>
      </c>
      <c r="E43" s="58">
        <v>3180568</v>
      </c>
      <c r="F43" s="140"/>
    </row>
    <row r="44" spans="1:5" ht="14.25">
      <c r="A44" s="26"/>
      <c r="B44" s="21"/>
      <c r="C44" s="187"/>
      <c r="D44" s="58"/>
      <c r="E44" s="58"/>
    </row>
    <row r="45" spans="1:5" ht="15">
      <c r="A45" s="26"/>
      <c r="B45" s="22" t="s">
        <v>52</v>
      </c>
      <c r="C45" s="187"/>
      <c r="D45" s="58">
        <v>0</v>
      </c>
      <c r="E45" s="58">
        <v>0</v>
      </c>
    </row>
    <row r="46" spans="1:5" ht="15">
      <c r="A46" s="26"/>
      <c r="B46" s="22" t="s">
        <v>53</v>
      </c>
      <c r="C46" s="187"/>
      <c r="D46" s="58">
        <v>0</v>
      </c>
      <c r="E46" s="58">
        <v>0</v>
      </c>
    </row>
    <row r="47" spans="1:5" ht="15">
      <c r="A47" s="26"/>
      <c r="B47" s="22" t="s">
        <v>54</v>
      </c>
      <c r="C47" s="187"/>
      <c r="D47" s="58">
        <v>0</v>
      </c>
      <c r="E47" s="58">
        <v>0</v>
      </c>
    </row>
    <row r="48" spans="1:5" ht="15">
      <c r="A48" s="26"/>
      <c r="B48" s="22" t="s">
        <v>55</v>
      </c>
      <c r="C48" s="187"/>
      <c r="D48" s="58">
        <v>0</v>
      </c>
      <c r="E48" s="58">
        <v>0</v>
      </c>
    </row>
    <row r="49" spans="1:5" ht="14.25">
      <c r="A49" s="26"/>
      <c r="B49" s="21"/>
      <c r="C49" s="187"/>
      <c r="D49" s="58"/>
      <c r="E49" s="58"/>
    </row>
    <row r="50" spans="1:5" ht="15">
      <c r="A50" s="26"/>
      <c r="B50" s="60" t="s">
        <v>154</v>
      </c>
      <c r="C50" s="187"/>
      <c r="D50" s="84">
        <f>SUM(D38,D39,D45,D46,D47,D48)</f>
        <v>2544454</v>
      </c>
      <c r="E50" s="84">
        <f>SUM(E38,E39,E45,E46,E47,E48)</f>
        <v>3180568</v>
      </c>
    </row>
    <row r="51" spans="1:5" ht="14.25">
      <c r="A51" s="26"/>
      <c r="B51" s="21"/>
      <c r="C51" s="187"/>
      <c r="D51" s="58"/>
      <c r="E51" s="58"/>
    </row>
    <row r="52" spans="1:5" ht="15.75" thickBot="1">
      <c r="A52" s="28"/>
      <c r="B52" s="85" t="s">
        <v>155</v>
      </c>
      <c r="C52" s="189"/>
      <c r="D52" s="86">
        <f>SUM(D36,D50)</f>
        <v>61250990</v>
      </c>
      <c r="E52" s="86">
        <f>SUM(E36,E50)</f>
        <v>63442439</v>
      </c>
    </row>
  </sheetData>
  <sheetProtection/>
  <mergeCells count="1">
    <mergeCell ref="B3:C3"/>
  </mergeCells>
  <printOptions/>
  <pageMargins left="0.54" right="0.25" top="0.5" bottom="0.25" header="0.25" footer="0.2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7">
      <selection activeCell="B1" sqref="B1:F53"/>
    </sheetView>
  </sheetViews>
  <sheetFormatPr defaultColWidth="9.140625" defaultRowHeight="12.75"/>
  <cols>
    <col min="1" max="2" width="4.140625" style="0" customWidth="1"/>
    <col min="3" max="3" width="48.140625" style="0" customWidth="1"/>
    <col min="4" max="4" width="9.421875" style="0" customWidth="1"/>
    <col min="5" max="5" width="16.57421875" style="0" customWidth="1"/>
    <col min="6" max="6" width="16.7109375" style="0" customWidth="1"/>
    <col min="8" max="8" width="13.28125" style="0" customWidth="1"/>
    <col min="10" max="10" width="10.8515625" style="0" bestFit="1" customWidth="1"/>
  </cols>
  <sheetData>
    <row r="1" spans="1:6" ht="14.25">
      <c r="A1" s="11"/>
      <c r="B1" s="11"/>
      <c r="C1" s="66" t="str">
        <f>'Kopertina '!G4</f>
        <v>ALBAELETTRICA-VLORA</v>
      </c>
      <c r="D1" s="11"/>
      <c r="E1" s="11"/>
      <c r="F1" s="11"/>
    </row>
    <row r="2" spans="1:6" ht="15.75">
      <c r="A2" s="11"/>
      <c r="B2" s="197" t="s">
        <v>15</v>
      </c>
      <c r="C2" s="197"/>
      <c r="D2" s="197"/>
      <c r="E2" s="197"/>
      <c r="F2" s="147">
        <v>2012</v>
      </c>
    </row>
    <row r="3" spans="1:6" ht="15" thickBot="1">
      <c r="A3" s="11"/>
      <c r="B3" s="11"/>
      <c r="C3" s="11"/>
      <c r="D3" s="11"/>
      <c r="E3" s="11"/>
      <c r="F3" s="11"/>
    </row>
    <row r="4" spans="1:6" ht="15">
      <c r="A4" s="11"/>
      <c r="B4" s="16" t="s">
        <v>16</v>
      </c>
      <c r="C4" s="12" t="s">
        <v>57</v>
      </c>
      <c r="D4" s="16" t="s">
        <v>18</v>
      </c>
      <c r="E4" s="17" t="s">
        <v>19</v>
      </c>
      <c r="F4" s="13" t="s">
        <v>21</v>
      </c>
    </row>
    <row r="5" spans="1:6" ht="15.75" thickBot="1">
      <c r="A5" s="11"/>
      <c r="B5" s="18"/>
      <c r="C5" s="14"/>
      <c r="D5" s="18"/>
      <c r="E5" s="19" t="s">
        <v>20</v>
      </c>
      <c r="F5" s="15" t="s">
        <v>22</v>
      </c>
    </row>
    <row r="6" spans="1:6" ht="15">
      <c r="A6" s="11"/>
      <c r="B6" s="24" t="s">
        <v>23</v>
      </c>
      <c r="C6" s="25" t="s">
        <v>58</v>
      </c>
      <c r="D6" s="186"/>
      <c r="E6" s="32"/>
      <c r="F6" s="32"/>
    </row>
    <row r="7" spans="1:6" ht="15">
      <c r="A7" s="11"/>
      <c r="B7" s="26"/>
      <c r="C7" s="22" t="s">
        <v>27</v>
      </c>
      <c r="D7" s="187"/>
      <c r="E7" s="58">
        <v>0</v>
      </c>
      <c r="F7" s="58">
        <v>0</v>
      </c>
    </row>
    <row r="8" spans="1:6" ht="15">
      <c r="A8" s="11"/>
      <c r="B8" s="26"/>
      <c r="C8" s="33" t="s">
        <v>59</v>
      </c>
      <c r="D8" s="187"/>
      <c r="E8" s="58">
        <f>SUM(E9:E10)</f>
        <v>0</v>
      </c>
      <c r="F8" s="58">
        <f>SUM(F9:F10)</f>
        <v>0</v>
      </c>
    </row>
    <row r="9" spans="1:6" ht="15">
      <c r="A9" s="11"/>
      <c r="B9" s="26"/>
      <c r="C9" s="83" t="s">
        <v>60</v>
      </c>
      <c r="D9" s="187"/>
      <c r="E9" s="58">
        <v>0</v>
      </c>
      <c r="F9" s="58">
        <v>0</v>
      </c>
    </row>
    <row r="10" spans="1:6" ht="14.25">
      <c r="A10" s="11"/>
      <c r="B10" s="26"/>
      <c r="C10" s="87" t="s">
        <v>61</v>
      </c>
      <c r="D10" s="168"/>
      <c r="E10" s="58">
        <v>0</v>
      </c>
      <c r="F10" s="58">
        <v>0</v>
      </c>
    </row>
    <row r="11" spans="1:6" ht="14.25">
      <c r="A11" s="11"/>
      <c r="B11" s="26"/>
      <c r="C11" s="23"/>
      <c r="D11" s="168"/>
      <c r="E11" s="58"/>
      <c r="F11" s="58"/>
    </row>
    <row r="12" spans="1:6" ht="15">
      <c r="A12" s="11"/>
      <c r="B12" s="26"/>
      <c r="C12" s="33" t="s">
        <v>62</v>
      </c>
      <c r="D12" s="187"/>
      <c r="E12" s="84">
        <f>SUM(E13:E23)</f>
        <v>46584925</v>
      </c>
      <c r="F12" s="84">
        <f>SUM(F13:F23)</f>
        <v>48900400</v>
      </c>
    </row>
    <row r="13" spans="1:8" ht="15">
      <c r="A13" s="11"/>
      <c r="B13" s="26"/>
      <c r="C13" s="83" t="s">
        <v>63</v>
      </c>
      <c r="D13" s="187">
        <v>5</v>
      </c>
      <c r="E13" s="58">
        <v>39735852</v>
      </c>
      <c r="F13" s="58">
        <v>44203091</v>
      </c>
      <c r="G13" s="140"/>
      <c r="H13" s="140"/>
    </row>
    <row r="14" spans="1:10" ht="15">
      <c r="A14" s="11"/>
      <c r="B14" s="26"/>
      <c r="C14" s="83" t="s">
        <v>64</v>
      </c>
      <c r="D14" s="187">
        <v>6</v>
      </c>
      <c r="E14" s="58">
        <v>595499</v>
      </c>
      <c r="F14" s="58">
        <v>519782</v>
      </c>
      <c r="G14" s="140"/>
      <c r="H14" s="140"/>
      <c r="J14" s="140"/>
    </row>
    <row r="15" spans="1:8" ht="15">
      <c r="A15" s="11"/>
      <c r="B15" s="26"/>
      <c r="C15" s="83" t="s">
        <v>65</v>
      </c>
      <c r="D15" s="187">
        <v>6</v>
      </c>
      <c r="E15" s="58">
        <v>25509</v>
      </c>
      <c r="F15" s="58">
        <v>14698</v>
      </c>
      <c r="G15" s="140"/>
      <c r="H15" s="140"/>
    </row>
    <row r="16" spans="1:8" ht="15">
      <c r="A16" s="11"/>
      <c r="B16" s="26"/>
      <c r="C16" s="83" t="s">
        <v>66</v>
      </c>
      <c r="D16" s="187">
        <v>6</v>
      </c>
      <c r="E16" s="58">
        <v>9500</v>
      </c>
      <c r="F16" s="58">
        <v>7000</v>
      </c>
      <c r="G16" s="140"/>
      <c r="H16" s="140"/>
    </row>
    <row r="17" spans="1:8" ht="15">
      <c r="A17" s="11"/>
      <c r="B17" s="26"/>
      <c r="C17" s="83" t="s">
        <v>67</v>
      </c>
      <c r="D17" s="187">
        <v>6</v>
      </c>
      <c r="E17" s="58"/>
      <c r="F17" s="58">
        <v>349290</v>
      </c>
      <c r="G17" s="140"/>
      <c r="H17" s="140"/>
    </row>
    <row r="18" spans="1:7" ht="15">
      <c r="A18" s="11"/>
      <c r="B18" s="26"/>
      <c r="C18" s="83" t="s">
        <v>68</v>
      </c>
      <c r="D18" s="187">
        <v>6</v>
      </c>
      <c r="E18" s="58">
        <v>0</v>
      </c>
      <c r="F18" s="58">
        <v>0</v>
      </c>
      <c r="G18" s="140"/>
    </row>
    <row r="19" spans="1:8" ht="15">
      <c r="A19" s="11"/>
      <c r="B19" s="26"/>
      <c r="C19" s="83" t="s">
        <v>69</v>
      </c>
      <c r="D19" s="187"/>
      <c r="E19" s="58">
        <v>0</v>
      </c>
      <c r="F19" s="58">
        <v>0</v>
      </c>
      <c r="G19" s="140"/>
      <c r="H19" s="140"/>
    </row>
    <row r="20" spans="1:8" ht="15">
      <c r="A20" s="11"/>
      <c r="B20" s="26"/>
      <c r="C20" s="83" t="s">
        <v>242</v>
      </c>
      <c r="D20" s="187"/>
      <c r="E20" s="58">
        <v>543684</v>
      </c>
      <c r="F20" s="58">
        <v>0</v>
      </c>
      <c r="G20" s="140"/>
      <c r="H20" s="140"/>
    </row>
    <row r="21" spans="1:8" ht="15">
      <c r="A21" s="11"/>
      <c r="B21" s="26"/>
      <c r="C21" s="83" t="s">
        <v>70</v>
      </c>
      <c r="D21" s="187"/>
      <c r="E21" s="58">
        <v>0</v>
      </c>
      <c r="F21" s="58">
        <v>0</v>
      </c>
      <c r="G21" s="140"/>
      <c r="H21" s="140"/>
    </row>
    <row r="22" spans="1:8" ht="15">
      <c r="A22" s="11"/>
      <c r="B22" s="26"/>
      <c r="C22" s="83" t="s">
        <v>71</v>
      </c>
      <c r="D22" s="187">
        <v>7</v>
      </c>
      <c r="E22" s="166">
        <v>5674881</v>
      </c>
      <c r="F22" s="166">
        <v>3806539</v>
      </c>
      <c r="H22" s="140"/>
    </row>
    <row r="23" spans="1:6" ht="15">
      <c r="A23" s="11"/>
      <c r="B23" s="26"/>
      <c r="C23" s="83" t="s">
        <v>156</v>
      </c>
      <c r="D23" s="187"/>
      <c r="E23" s="58"/>
      <c r="F23" s="58"/>
    </row>
    <row r="24" spans="1:6" ht="15">
      <c r="A24" s="11"/>
      <c r="B24" s="26"/>
      <c r="C24" s="33" t="s">
        <v>72</v>
      </c>
      <c r="D24" s="187"/>
      <c r="E24" s="58"/>
      <c r="F24" s="58"/>
    </row>
    <row r="25" spans="1:6" ht="15">
      <c r="A25" s="11"/>
      <c r="B25" s="26"/>
      <c r="C25" s="33" t="s">
        <v>73</v>
      </c>
      <c r="D25" s="187"/>
      <c r="E25" s="58"/>
      <c r="F25" s="58"/>
    </row>
    <row r="26" spans="1:8" ht="15">
      <c r="A26" s="11"/>
      <c r="B26" s="26"/>
      <c r="C26" s="60" t="s">
        <v>157</v>
      </c>
      <c r="D26" s="187"/>
      <c r="E26" s="61">
        <f>SUM(E7,E8,E12,E24,E25)</f>
        <v>46584925</v>
      </c>
      <c r="F26" s="61">
        <f>SUM(F7,F8,F12,F24,F25)</f>
        <v>48900400</v>
      </c>
      <c r="H26" s="140"/>
    </row>
    <row r="27" spans="1:6" ht="15">
      <c r="A27" s="11"/>
      <c r="B27" s="34" t="s">
        <v>44</v>
      </c>
      <c r="C27" s="33" t="s">
        <v>74</v>
      </c>
      <c r="D27" s="187"/>
      <c r="E27" s="58"/>
      <c r="F27" s="58"/>
    </row>
    <row r="28" spans="1:6" ht="15">
      <c r="A28" s="11"/>
      <c r="B28" s="34"/>
      <c r="C28" s="59" t="s">
        <v>75</v>
      </c>
      <c r="D28" s="187"/>
      <c r="E28" s="58">
        <f>SUM(E29:E30)</f>
        <v>0</v>
      </c>
      <c r="F28" s="58">
        <f>SUM(F29:F30)</f>
        <v>0</v>
      </c>
    </row>
    <row r="29" spans="1:6" ht="15">
      <c r="A29" s="11"/>
      <c r="B29" s="34"/>
      <c r="C29" s="83" t="s">
        <v>76</v>
      </c>
      <c r="D29" s="187"/>
      <c r="E29" s="58">
        <v>0</v>
      </c>
      <c r="F29" s="58">
        <v>0</v>
      </c>
    </row>
    <row r="30" spans="1:6" ht="15">
      <c r="A30" s="11"/>
      <c r="B30" s="34"/>
      <c r="C30" s="83" t="s">
        <v>77</v>
      </c>
      <c r="D30" s="187"/>
      <c r="E30" s="58">
        <v>0</v>
      </c>
      <c r="F30" s="58">
        <v>0</v>
      </c>
    </row>
    <row r="31" spans="1:6" ht="15">
      <c r="A31" s="11"/>
      <c r="B31" s="34"/>
      <c r="C31" s="59" t="s">
        <v>78</v>
      </c>
      <c r="D31" s="187"/>
      <c r="E31" s="58">
        <v>0</v>
      </c>
      <c r="F31" s="58">
        <v>0</v>
      </c>
    </row>
    <row r="32" spans="1:6" ht="15">
      <c r="A32" s="11"/>
      <c r="B32" s="34"/>
      <c r="C32" s="59" t="s">
        <v>79</v>
      </c>
      <c r="D32" s="187"/>
      <c r="E32" s="58">
        <v>0</v>
      </c>
      <c r="F32" s="58">
        <v>0</v>
      </c>
    </row>
    <row r="33" spans="1:6" ht="15">
      <c r="A33" s="11"/>
      <c r="B33" s="34"/>
      <c r="C33" s="59" t="s">
        <v>80</v>
      </c>
      <c r="D33" s="187"/>
      <c r="E33" s="58">
        <v>0</v>
      </c>
      <c r="F33" s="58">
        <v>0</v>
      </c>
    </row>
    <row r="34" spans="1:6" ht="15">
      <c r="A34" s="11"/>
      <c r="B34" s="34"/>
      <c r="C34" s="62" t="s">
        <v>158</v>
      </c>
      <c r="D34" s="187"/>
      <c r="E34" s="58">
        <f>SUM(E28,E31,E32,E33)</f>
        <v>0</v>
      </c>
      <c r="F34" s="58">
        <f>SUM(F28,F31,F32,F33)</f>
        <v>0</v>
      </c>
    </row>
    <row r="35" spans="1:6" ht="15">
      <c r="A35" s="11"/>
      <c r="B35" s="34"/>
      <c r="C35" s="21"/>
      <c r="D35" s="187"/>
      <c r="E35" s="58">
        <v>0</v>
      </c>
      <c r="F35" s="58">
        <v>0</v>
      </c>
    </row>
    <row r="36" spans="1:6" ht="15">
      <c r="A36" s="11"/>
      <c r="B36" s="35"/>
      <c r="C36" s="20" t="s">
        <v>81</v>
      </c>
      <c r="D36" s="187"/>
      <c r="E36" s="61">
        <f>SUM(E26,E34)</f>
        <v>46584925</v>
      </c>
      <c r="F36" s="61">
        <f>SUM(F26,F34)</f>
        <v>48900400</v>
      </c>
    </row>
    <row r="37" spans="1:6" ht="15">
      <c r="A37" s="11"/>
      <c r="B37" s="34"/>
      <c r="C37" s="22"/>
      <c r="D37" s="187"/>
      <c r="E37" s="58"/>
      <c r="F37" s="58"/>
    </row>
    <row r="38" spans="1:6" ht="15">
      <c r="A38" s="11"/>
      <c r="B38" s="34" t="s">
        <v>82</v>
      </c>
      <c r="C38" s="22" t="s">
        <v>83</v>
      </c>
      <c r="D38" s="187">
        <v>8</v>
      </c>
      <c r="E38" s="58"/>
      <c r="F38" s="58"/>
    </row>
    <row r="39" spans="1:6" ht="15">
      <c r="A39" s="11"/>
      <c r="B39" s="26"/>
      <c r="C39" s="59" t="s">
        <v>84</v>
      </c>
      <c r="D39" s="187"/>
      <c r="E39" s="58">
        <v>0</v>
      </c>
      <c r="F39" s="58">
        <v>0</v>
      </c>
    </row>
    <row r="40" spans="1:6" ht="15">
      <c r="A40" s="11"/>
      <c r="B40" s="26"/>
      <c r="C40" s="59" t="s">
        <v>85</v>
      </c>
      <c r="D40" s="187"/>
      <c r="E40" s="58">
        <v>0</v>
      </c>
      <c r="F40" s="58">
        <v>0</v>
      </c>
    </row>
    <row r="41" spans="1:6" ht="15">
      <c r="A41" s="11"/>
      <c r="B41" s="26"/>
      <c r="C41" s="59" t="s">
        <v>86</v>
      </c>
      <c r="D41" s="187"/>
      <c r="E41" s="58">
        <v>6000000</v>
      </c>
      <c r="F41" s="58">
        <v>6000000</v>
      </c>
    </row>
    <row r="42" spans="1:6" ht="15">
      <c r="A42" s="11"/>
      <c r="B42" s="26"/>
      <c r="C42" s="59" t="s">
        <v>87</v>
      </c>
      <c r="D42" s="187"/>
      <c r="E42" s="58">
        <v>0</v>
      </c>
      <c r="F42" s="58">
        <v>0</v>
      </c>
    </row>
    <row r="43" spans="1:6" ht="15">
      <c r="A43" s="11"/>
      <c r="B43" s="26"/>
      <c r="C43" s="59" t="s">
        <v>88</v>
      </c>
      <c r="D43" s="187"/>
      <c r="E43" s="58">
        <v>0</v>
      </c>
      <c r="F43" s="58">
        <v>0</v>
      </c>
    </row>
    <row r="44" spans="1:6" ht="15">
      <c r="A44" s="11"/>
      <c r="B44" s="26"/>
      <c r="C44" s="59" t="s">
        <v>89</v>
      </c>
      <c r="D44" s="187"/>
      <c r="E44" s="58">
        <v>0</v>
      </c>
      <c r="F44" s="58">
        <v>0</v>
      </c>
    </row>
    <row r="45" spans="1:6" ht="15">
      <c r="A45" s="11"/>
      <c r="B45" s="26"/>
      <c r="C45" s="59" t="s">
        <v>90</v>
      </c>
      <c r="D45" s="187"/>
      <c r="E45" s="58">
        <v>0</v>
      </c>
      <c r="F45" s="58">
        <v>0</v>
      </c>
    </row>
    <row r="46" spans="1:11" ht="15">
      <c r="A46" s="11"/>
      <c r="B46" s="26"/>
      <c r="C46" s="59" t="s">
        <v>91</v>
      </c>
      <c r="D46" s="187"/>
      <c r="E46" s="58">
        <v>0</v>
      </c>
      <c r="F46" s="58">
        <v>0</v>
      </c>
      <c r="K46" s="140"/>
    </row>
    <row r="47" spans="1:6" ht="15">
      <c r="A47" s="11"/>
      <c r="B47" s="26"/>
      <c r="C47" s="59" t="s">
        <v>92</v>
      </c>
      <c r="D47" s="187"/>
      <c r="E47" s="58">
        <v>8542039</v>
      </c>
      <c r="F47" s="58">
        <v>0</v>
      </c>
    </row>
    <row r="48" spans="1:9" ht="15">
      <c r="A48" s="11"/>
      <c r="B48" s="26"/>
      <c r="C48" s="59" t="s">
        <v>93</v>
      </c>
      <c r="D48" s="187"/>
      <c r="E48" s="58">
        <v>124026</v>
      </c>
      <c r="F48" s="58">
        <v>8542039</v>
      </c>
      <c r="I48" s="140"/>
    </row>
    <row r="49" spans="1:6" ht="15">
      <c r="A49" s="11"/>
      <c r="B49" s="26"/>
      <c r="C49" s="60" t="s">
        <v>159</v>
      </c>
      <c r="D49" s="187"/>
      <c r="E49" s="61">
        <f>SUM(E39:E48)</f>
        <v>14666065</v>
      </c>
      <c r="F49" s="61">
        <f>SUM(F39:F48)</f>
        <v>14542039</v>
      </c>
    </row>
    <row r="50" spans="1:9" ht="14.25">
      <c r="A50" s="11"/>
      <c r="B50" s="26"/>
      <c r="C50" s="21"/>
      <c r="D50" s="187"/>
      <c r="E50" s="58"/>
      <c r="F50" s="58"/>
      <c r="I50" s="140"/>
    </row>
    <row r="51" spans="1:6" ht="14.25">
      <c r="A51" s="11"/>
      <c r="B51" s="26"/>
      <c r="C51" s="21"/>
      <c r="D51" s="30"/>
      <c r="E51" s="58"/>
      <c r="F51" s="58"/>
    </row>
    <row r="52" spans="1:6" ht="15">
      <c r="A52" s="11"/>
      <c r="B52" s="26"/>
      <c r="C52" s="33" t="s">
        <v>94</v>
      </c>
      <c r="D52" s="30"/>
      <c r="E52" s="61">
        <f>SUM(E36,E49)</f>
        <v>61250990</v>
      </c>
      <c r="F52" s="61">
        <f>SUM(F36,F49)</f>
        <v>63442439</v>
      </c>
    </row>
    <row r="53" spans="1:6" ht="15" thickBot="1">
      <c r="A53" s="11"/>
      <c r="B53" s="28"/>
      <c r="C53" s="29"/>
      <c r="D53" s="31"/>
      <c r="E53" s="88"/>
      <c r="F53" s="88"/>
    </row>
    <row r="55" ht="12.75">
      <c r="E55" s="140">
        <f>E52-'AKTIVI '!D52</f>
        <v>0</v>
      </c>
    </row>
  </sheetData>
  <sheetProtection/>
  <mergeCells count="1">
    <mergeCell ref="B2:E2"/>
  </mergeCells>
  <printOptions/>
  <pageMargins left="0.25" right="0.25" top="0.25" bottom="0.25" header="0.25" footer="0.2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28125" style="0" customWidth="1"/>
    <col min="2" max="2" width="53.57421875" style="0" customWidth="1"/>
    <col min="3" max="3" width="8.00390625" style="0" customWidth="1"/>
    <col min="4" max="5" width="15.7109375" style="0" customWidth="1"/>
    <col min="6" max="6" width="7.140625" style="0" customWidth="1"/>
  </cols>
  <sheetData>
    <row r="1" ht="12.75">
      <c r="B1" s="66" t="str">
        <f>'Kopertina '!G4</f>
        <v>ALBAELETTRICA-VLORA</v>
      </c>
    </row>
    <row r="2" spans="1:5" ht="15.75">
      <c r="A2" s="198" t="s">
        <v>121</v>
      </c>
      <c r="B2" s="198"/>
      <c r="C2" s="198"/>
      <c r="E2" s="39">
        <v>2012</v>
      </c>
    </row>
    <row r="3" spans="1:3" ht="15.75">
      <c r="A3" s="40"/>
      <c r="B3" s="40"/>
      <c r="C3" s="40"/>
    </row>
    <row r="4" spans="1:3" ht="15.75">
      <c r="A4" s="198" t="s">
        <v>95</v>
      </c>
      <c r="B4" s="198"/>
      <c r="C4" s="198"/>
    </row>
    <row r="5" ht="13.5" thickBot="1"/>
    <row r="6" spans="1:5" ht="22.5" customHeight="1">
      <c r="A6" s="175" t="s">
        <v>16</v>
      </c>
      <c r="B6" s="176" t="s">
        <v>96</v>
      </c>
      <c r="C6" s="176" t="s">
        <v>18</v>
      </c>
      <c r="D6" s="176" t="s">
        <v>19</v>
      </c>
      <c r="E6" s="177" t="s">
        <v>21</v>
      </c>
    </row>
    <row r="7" spans="1:5" ht="18.75" customHeight="1" thickBot="1">
      <c r="A7" s="178"/>
      <c r="B7" s="179"/>
      <c r="C7" s="179"/>
      <c r="D7" s="179" t="s">
        <v>97</v>
      </c>
      <c r="E7" s="180" t="s">
        <v>22</v>
      </c>
    </row>
    <row r="8" spans="1:5" ht="34.5" customHeight="1">
      <c r="A8" s="171">
        <v>1</v>
      </c>
      <c r="B8" s="172" t="s">
        <v>98</v>
      </c>
      <c r="C8" s="190">
        <v>9</v>
      </c>
      <c r="D8" s="173">
        <v>26450659</v>
      </c>
      <c r="E8" s="174">
        <v>68460292</v>
      </c>
    </row>
    <row r="9" spans="1:5" ht="23.25" customHeight="1">
      <c r="A9" s="43">
        <v>2</v>
      </c>
      <c r="B9" s="42" t="s">
        <v>99</v>
      </c>
      <c r="C9" s="184"/>
      <c r="D9" s="73"/>
      <c r="E9" s="63"/>
    </row>
    <row r="10" spans="1:5" ht="22.5" customHeight="1">
      <c r="A10" s="43">
        <v>3</v>
      </c>
      <c r="B10" s="42" t="s">
        <v>100</v>
      </c>
      <c r="C10" s="184"/>
      <c r="D10" s="73"/>
      <c r="E10" s="63"/>
    </row>
    <row r="11" spans="1:5" ht="22.5" customHeight="1">
      <c r="A11" s="43">
        <v>4</v>
      </c>
      <c r="B11" s="42" t="s">
        <v>101</v>
      </c>
      <c r="C11" s="184">
        <v>10</v>
      </c>
      <c r="D11" s="142">
        <v>-21815825</v>
      </c>
      <c r="E11" s="146">
        <v>-51493878</v>
      </c>
    </row>
    <row r="12" spans="1:5" ht="24.75" customHeight="1">
      <c r="A12" s="43">
        <v>5</v>
      </c>
      <c r="B12" s="42" t="s">
        <v>102</v>
      </c>
      <c r="C12" s="184">
        <v>10</v>
      </c>
      <c r="D12" s="142">
        <f>D13+D14</f>
        <v>-1475307</v>
      </c>
      <c r="E12" s="146">
        <f>E13+E14</f>
        <v>-1107530</v>
      </c>
    </row>
    <row r="13" spans="1:5" ht="21.75" customHeight="1">
      <c r="A13" s="43"/>
      <c r="B13" s="42" t="s">
        <v>103</v>
      </c>
      <c r="C13" s="184"/>
      <c r="D13" s="73">
        <v>-1325000</v>
      </c>
      <c r="E13" s="63">
        <v>-1016182</v>
      </c>
    </row>
    <row r="14" spans="1:5" ht="22.5" customHeight="1">
      <c r="A14" s="43"/>
      <c r="B14" s="42" t="s">
        <v>104</v>
      </c>
      <c r="C14" s="184"/>
      <c r="D14" s="73">
        <v>-150307</v>
      </c>
      <c r="E14" s="63">
        <v>-91348</v>
      </c>
    </row>
    <row r="15" spans="1:5" ht="24" customHeight="1">
      <c r="A15" s="43">
        <v>6</v>
      </c>
      <c r="B15" s="42" t="s">
        <v>105</v>
      </c>
      <c r="C15" s="184"/>
      <c r="D15" s="142">
        <v>-636114</v>
      </c>
      <c r="E15" s="146">
        <v>-769337</v>
      </c>
    </row>
    <row r="16" spans="1:5" ht="26.25" customHeight="1">
      <c r="A16" s="43">
        <v>7</v>
      </c>
      <c r="B16" s="42" t="s">
        <v>106</v>
      </c>
      <c r="C16" s="184"/>
      <c r="D16" s="142">
        <v>-2385061</v>
      </c>
      <c r="E16" s="146">
        <v>-5592959</v>
      </c>
    </row>
    <row r="17" spans="1:5" ht="33.75" customHeight="1">
      <c r="A17" s="43">
        <v>8</v>
      </c>
      <c r="B17" s="46" t="s">
        <v>107</v>
      </c>
      <c r="C17" s="184"/>
      <c r="D17" s="169">
        <f>D16+D15+D12+D11</f>
        <v>-26312307</v>
      </c>
      <c r="E17" s="64">
        <f>E16+E15+E12+E11</f>
        <v>-58963704</v>
      </c>
    </row>
    <row r="18" spans="1:5" ht="28.5" customHeight="1">
      <c r="A18" s="43">
        <v>9</v>
      </c>
      <c r="B18" s="65" t="s">
        <v>108</v>
      </c>
      <c r="C18" s="184"/>
      <c r="D18" s="142">
        <f>D8+D17</f>
        <v>138352</v>
      </c>
      <c r="E18" s="146">
        <f>E8+E17</f>
        <v>9496588</v>
      </c>
    </row>
    <row r="19" spans="1:5" ht="23.25" customHeight="1">
      <c r="A19" s="43">
        <v>10</v>
      </c>
      <c r="B19" s="42" t="s">
        <v>110</v>
      </c>
      <c r="C19" s="184"/>
      <c r="D19" s="73"/>
      <c r="E19" s="63"/>
    </row>
    <row r="20" spans="1:5" ht="24.75" customHeight="1">
      <c r="A20" s="43">
        <v>11</v>
      </c>
      <c r="B20" s="42" t="s">
        <v>109</v>
      </c>
      <c r="C20" s="184"/>
      <c r="D20" s="73"/>
      <c r="E20" s="63"/>
    </row>
    <row r="21" spans="1:5" ht="26.25" customHeight="1">
      <c r="A21" s="43">
        <v>12</v>
      </c>
      <c r="B21" s="42" t="s">
        <v>111</v>
      </c>
      <c r="C21" s="184"/>
      <c r="D21" s="142">
        <f>D23+D24</f>
        <v>9832</v>
      </c>
      <c r="E21" s="146">
        <f>E24</f>
        <v>-1800</v>
      </c>
    </row>
    <row r="22" spans="1:5" ht="24" customHeight="1">
      <c r="A22" s="43"/>
      <c r="B22" s="42" t="s">
        <v>112</v>
      </c>
      <c r="C22" s="184"/>
      <c r="D22" s="73"/>
      <c r="E22" s="63"/>
    </row>
    <row r="23" spans="1:5" ht="25.5" customHeight="1">
      <c r="A23" s="43"/>
      <c r="B23" s="42" t="s">
        <v>113</v>
      </c>
      <c r="C23" s="184"/>
      <c r="D23" s="73">
        <v>1428</v>
      </c>
      <c r="E23" s="63"/>
    </row>
    <row r="24" spans="1:5" ht="24" customHeight="1">
      <c r="A24" s="43"/>
      <c r="B24" s="42" t="s">
        <v>114</v>
      </c>
      <c r="C24" s="184"/>
      <c r="D24" s="73">
        <v>8404</v>
      </c>
      <c r="E24" s="63">
        <v>-1800</v>
      </c>
    </row>
    <row r="25" spans="1:5" ht="24.75" customHeight="1">
      <c r="A25" s="43"/>
      <c r="B25" s="42" t="s">
        <v>115</v>
      </c>
      <c r="C25" s="184"/>
      <c r="D25" s="73"/>
      <c r="E25" s="63"/>
    </row>
    <row r="26" spans="1:5" ht="39.75" customHeight="1">
      <c r="A26" s="43">
        <v>13</v>
      </c>
      <c r="B26" s="46" t="s">
        <v>116</v>
      </c>
      <c r="C26" s="184"/>
      <c r="D26" s="73"/>
      <c r="E26" s="63"/>
    </row>
    <row r="27" spans="1:5" ht="37.5" customHeight="1">
      <c r="A27" s="43">
        <v>14</v>
      </c>
      <c r="B27" s="46" t="s">
        <v>117</v>
      </c>
      <c r="C27" s="184">
        <v>11</v>
      </c>
      <c r="D27" s="142">
        <f>D21+D18</f>
        <v>148184</v>
      </c>
      <c r="E27" s="146">
        <f>E24+E18</f>
        <v>9494788</v>
      </c>
    </row>
    <row r="28" spans="1:5" ht="25.5" customHeight="1">
      <c r="A28" s="43">
        <v>15</v>
      </c>
      <c r="B28" s="42" t="s">
        <v>118</v>
      </c>
      <c r="C28" s="184"/>
      <c r="D28" s="73">
        <v>-24158</v>
      </c>
      <c r="E28" s="63">
        <v>-952749</v>
      </c>
    </row>
    <row r="29" spans="1:5" ht="35.25" customHeight="1">
      <c r="A29" s="43">
        <v>16</v>
      </c>
      <c r="B29" s="46" t="s">
        <v>119</v>
      </c>
      <c r="C29" s="184"/>
      <c r="D29" s="142">
        <f>D27+D28</f>
        <v>124026</v>
      </c>
      <c r="E29" s="146">
        <f>E27+E28</f>
        <v>8542039</v>
      </c>
    </row>
    <row r="30" spans="1:5" ht="33.75" customHeight="1" thickBot="1">
      <c r="A30" s="44">
        <v>17</v>
      </c>
      <c r="B30" s="45" t="s">
        <v>120</v>
      </c>
      <c r="C30" s="191"/>
      <c r="D30" s="74"/>
      <c r="E30" s="170"/>
    </row>
    <row r="31" ht="12.75">
      <c r="A31" s="41"/>
    </row>
    <row r="32" spans="2:4" ht="12.75">
      <c r="B32" s="167" t="s">
        <v>241</v>
      </c>
      <c r="D32" s="140">
        <f>D29-'PASIVI '!E48</f>
        <v>0</v>
      </c>
    </row>
    <row r="33" ht="12.75">
      <c r="B33" s="167" t="s">
        <v>240</v>
      </c>
    </row>
  </sheetData>
  <sheetProtection/>
  <mergeCells count="2">
    <mergeCell ref="A2:C2"/>
    <mergeCell ref="A4:C4"/>
  </mergeCells>
  <printOptions/>
  <pageMargins left="0.25" right="0.25" top="0.25" bottom="0.25" header="0.25" footer="0.2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C4">
      <selection activeCell="K13" sqref="K13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35.8515625" style="0" customWidth="1"/>
    <col min="4" max="9" width="15.7109375" style="0" customWidth="1"/>
  </cols>
  <sheetData>
    <row r="1" spans="1:7" ht="24" customHeight="1">
      <c r="A1" s="1"/>
      <c r="B1" s="1"/>
      <c r="C1" s="109" t="str">
        <f>'Kopertina '!G4</f>
        <v>ALBAELETTRICA-VLORA</v>
      </c>
      <c r="D1" s="1"/>
      <c r="E1" s="1"/>
      <c r="F1" s="1"/>
      <c r="G1" s="1"/>
    </row>
    <row r="2" spans="1:8" ht="27" customHeight="1">
      <c r="A2" s="199" t="s">
        <v>134</v>
      </c>
      <c r="B2" s="199"/>
      <c r="C2" s="199"/>
      <c r="D2" s="199"/>
      <c r="E2" s="199"/>
      <c r="F2" s="199"/>
      <c r="G2" s="199"/>
      <c r="H2" s="40">
        <v>2012</v>
      </c>
    </row>
    <row r="4" ht="13.5" thickBot="1">
      <c r="C4" s="39" t="s">
        <v>149</v>
      </c>
    </row>
    <row r="5" spans="2:9" ht="42" customHeight="1" thickBot="1" thickTop="1">
      <c r="B5" s="89" t="s">
        <v>16</v>
      </c>
      <c r="C5" s="90" t="s">
        <v>137</v>
      </c>
      <c r="D5" s="107" t="s">
        <v>138</v>
      </c>
      <c r="E5" s="107" t="s">
        <v>139</v>
      </c>
      <c r="F5" s="107" t="s">
        <v>140</v>
      </c>
      <c r="G5" s="107" t="s">
        <v>148</v>
      </c>
      <c r="H5" s="107" t="s">
        <v>141</v>
      </c>
      <c r="I5" s="108" t="s">
        <v>135</v>
      </c>
    </row>
    <row r="6" spans="2:10" ht="33.75" customHeight="1" thickBot="1">
      <c r="B6" s="100" t="s">
        <v>23</v>
      </c>
      <c r="C6" s="96" t="s">
        <v>165</v>
      </c>
      <c r="D6" s="75">
        <v>6000000</v>
      </c>
      <c r="E6" s="75"/>
      <c r="F6" s="75"/>
      <c r="G6" s="75"/>
      <c r="H6" s="75"/>
      <c r="I6" s="91">
        <f>D6</f>
        <v>6000000</v>
      </c>
      <c r="J6" s="140"/>
    </row>
    <row r="7" spans="2:9" ht="31.5" customHeight="1" thickBot="1">
      <c r="B7" s="100" t="s">
        <v>125</v>
      </c>
      <c r="C7" s="96" t="s">
        <v>163</v>
      </c>
      <c r="D7" s="75"/>
      <c r="E7" s="75"/>
      <c r="F7" s="75"/>
      <c r="G7" s="75"/>
      <c r="H7" s="75"/>
      <c r="I7" s="91"/>
    </row>
    <row r="8" spans="2:9" ht="30.75" customHeight="1">
      <c r="B8" s="100" t="s">
        <v>128</v>
      </c>
      <c r="C8" s="95" t="s">
        <v>136</v>
      </c>
      <c r="D8" s="76"/>
      <c r="E8" s="76"/>
      <c r="F8" s="76"/>
      <c r="G8" s="76"/>
      <c r="H8" s="76"/>
      <c r="I8" s="92"/>
    </row>
    <row r="9" spans="2:9" ht="29.25" customHeight="1">
      <c r="B9" s="100">
        <v>1</v>
      </c>
      <c r="C9" s="97" t="s">
        <v>142</v>
      </c>
      <c r="D9" s="73"/>
      <c r="E9" s="73"/>
      <c r="F9" s="73"/>
      <c r="G9" s="73"/>
      <c r="H9" s="63">
        <v>8542039</v>
      </c>
      <c r="I9" s="93">
        <f>H9</f>
        <v>8542039</v>
      </c>
    </row>
    <row r="10" spans="2:9" ht="29.25" customHeight="1">
      <c r="B10" s="100">
        <v>2</v>
      </c>
      <c r="C10" s="97" t="s">
        <v>143</v>
      </c>
      <c r="D10" s="73"/>
      <c r="E10" s="73"/>
      <c r="F10" s="73"/>
      <c r="G10" s="73"/>
      <c r="H10" s="73"/>
      <c r="I10" s="93"/>
    </row>
    <row r="11" spans="2:9" ht="28.5" customHeight="1">
      <c r="B11" s="100">
        <v>3</v>
      </c>
      <c r="C11" s="97" t="s">
        <v>144</v>
      </c>
      <c r="D11" s="73"/>
      <c r="E11" s="73"/>
      <c r="F11" s="73"/>
      <c r="G11" s="73"/>
      <c r="H11" s="73"/>
      <c r="I11" s="105"/>
    </row>
    <row r="12" spans="2:9" ht="30.75" customHeight="1" thickBot="1">
      <c r="B12" s="101">
        <v>4</v>
      </c>
      <c r="C12" s="98" t="s">
        <v>145</v>
      </c>
      <c r="D12" s="77"/>
      <c r="E12" s="77">
        <v>0</v>
      </c>
      <c r="F12" s="77"/>
      <c r="G12" s="77"/>
      <c r="H12" s="77"/>
      <c r="I12" s="106">
        <f>SUM(D12:H12)</f>
        <v>0</v>
      </c>
    </row>
    <row r="13" spans="2:9" ht="37.5" customHeight="1" thickBot="1">
      <c r="B13" s="111" t="s">
        <v>44</v>
      </c>
      <c r="C13" s="99" t="s">
        <v>165</v>
      </c>
      <c r="D13" s="75">
        <v>0</v>
      </c>
      <c r="E13" s="75">
        <v>6000000</v>
      </c>
      <c r="F13" s="75"/>
      <c r="G13" s="75"/>
      <c r="H13" s="112">
        <f>H9</f>
        <v>8542039</v>
      </c>
      <c r="I13" s="113">
        <f>I9+I6</f>
        <v>14542039</v>
      </c>
    </row>
    <row r="14" spans="2:9" ht="33" customHeight="1">
      <c r="B14" s="102">
        <v>1</v>
      </c>
      <c r="C14" s="94" t="s">
        <v>142</v>
      </c>
      <c r="D14" s="76"/>
      <c r="E14" s="76"/>
      <c r="F14" s="76"/>
      <c r="G14" s="76"/>
      <c r="H14" s="76">
        <v>124026</v>
      </c>
      <c r="I14" s="92">
        <f>SUM(D14:H14)</f>
        <v>124026</v>
      </c>
    </row>
    <row r="15" spans="2:9" ht="28.5" customHeight="1">
      <c r="B15" s="100">
        <v>2</v>
      </c>
      <c r="C15" s="97" t="s">
        <v>143</v>
      </c>
      <c r="D15" s="73"/>
      <c r="E15" s="73"/>
      <c r="F15" s="73"/>
      <c r="G15" s="73"/>
      <c r="H15" s="73"/>
      <c r="I15" s="93"/>
    </row>
    <row r="16" spans="2:9" ht="31.5" customHeight="1">
      <c r="B16" s="100">
        <v>3</v>
      </c>
      <c r="C16" s="97" t="s">
        <v>146</v>
      </c>
      <c r="D16" s="73"/>
      <c r="E16" s="73"/>
      <c r="F16" s="73"/>
      <c r="G16" s="73"/>
      <c r="H16" s="73"/>
      <c r="I16" s="93"/>
    </row>
    <row r="17" spans="2:9" ht="24.75" customHeight="1" thickBot="1">
      <c r="B17" s="101">
        <v>4</v>
      </c>
      <c r="C17" s="98" t="s">
        <v>147</v>
      </c>
      <c r="D17" s="77"/>
      <c r="E17" s="77"/>
      <c r="F17" s="77"/>
      <c r="G17" s="77"/>
      <c r="H17" s="77"/>
      <c r="I17" s="114"/>
    </row>
    <row r="18" spans="2:9" ht="36.75" customHeight="1" thickBot="1">
      <c r="B18" s="111" t="s">
        <v>82</v>
      </c>
      <c r="C18" s="99" t="s">
        <v>208</v>
      </c>
      <c r="D18" s="75">
        <f>SUM(D13:D17)</f>
        <v>0</v>
      </c>
      <c r="E18" s="75">
        <f>SUM(E13:E17)</f>
        <v>6000000</v>
      </c>
      <c r="F18" s="75"/>
      <c r="G18" s="75"/>
      <c r="H18" s="75">
        <f>SUM(H13:H17)</f>
        <v>8666065</v>
      </c>
      <c r="I18" s="112">
        <f>SUM(D18:H18)</f>
        <v>14666065</v>
      </c>
    </row>
    <row r="20" ht="12.75">
      <c r="I20" s="140">
        <f>I18-'PASIVI '!E49</f>
        <v>0</v>
      </c>
    </row>
  </sheetData>
  <sheetProtection/>
  <mergeCells count="1">
    <mergeCell ref="A2:G2"/>
  </mergeCells>
  <printOptions/>
  <pageMargins left="0.25" right="0.25" top="0.25" bottom="0.25" header="0.25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5.28125" style="0" customWidth="1"/>
    <col min="2" max="2" width="49.421875" style="0" customWidth="1"/>
    <col min="3" max="3" width="15.421875" style="0" customWidth="1"/>
    <col min="4" max="4" width="15.8515625" style="0" customWidth="1"/>
    <col min="5" max="5" width="8.28125" style="0" customWidth="1"/>
    <col min="6" max="6" width="11.28125" style="0" hidden="1" customWidth="1"/>
  </cols>
  <sheetData>
    <row r="2" ht="12.75">
      <c r="B2" s="39" t="s">
        <v>198</v>
      </c>
    </row>
    <row r="4" spans="1:4" ht="15.75">
      <c r="A4" s="198" t="s">
        <v>209</v>
      </c>
      <c r="B4" s="198"/>
      <c r="C4" s="198"/>
      <c r="D4" s="148">
        <v>2012</v>
      </c>
    </row>
    <row r="5" ht="13.5" thickBot="1"/>
    <row r="6" spans="1:4" ht="15.75">
      <c r="A6" s="149" t="s">
        <v>16</v>
      </c>
      <c r="B6" s="149" t="s">
        <v>122</v>
      </c>
      <c r="C6" s="149" t="s">
        <v>19</v>
      </c>
      <c r="D6" s="149" t="s">
        <v>124</v>
      </c>
    </row>
    <row r="7" spans="1:4" ht="16.5" thickBot="1">
      <c r="A7" s="150"/>
      <c r="B7" s="150"/>
      <c r="C7" s="150" t="s">
        <v>123</v>
      </c>
      <c r="D7" s="150" t="s">
        <v>22</v>
      </c>
    </row>
    <row r="8" spans="1:4" ht="15.75">
      <c r="A8" s="50" t="s">
        <v>125</v>
      </c>
      <c r="B8" s="151" t="s">
        <v>126</v>
      </c>
      <c r="C8" s="164">
        <f>C9+C10+C15+C17+C18+C19+C21</f>
        <v>723881</v>
      </c>
      <c r="D8" s="164">
        <f>D9+D10+D15+D17+D18+D19+D21</f>
        <v>1242836</v>
      </c>
    </row>
    <row r="9" spans="1:4" ht="15.75">
      <c r="A9" s="51">
        <v>1</v>
      </c>
      <c r="B9" s="42" t="s">
        <v>210</v>
      </c>
      <c r="C9" s="73">
        <v>138352</v>
      </c>
      <c r="D9" s="73">
        <v>9496588</v>
      </c>
    </row>
    <row r="10" spans="1:6" ht="15.75">
      <c r="A10" s="51">
        <v>2</v>
      </c>
      <c r="B10" s="42" t="s">
        <v>211</v>
      </c>
      <c r="C10" s="73">
        <f>C11+C12+C13+C14</f>
        <v>621788</v>
      </c>
      <c r="D10" s="73">
        <f>D11+D12+D14</f>
        <v>-185212</v>
      </c>
      <c r="F10" s="140" t="e">
        <f>#REF!-#REF!</f>
        <v>#REF!</v>
      </c>
    </row>
    <row r="11" spans="1:4" ht="15.75">
      <c r="A11" s="51"/>
      <c r="B11" s="42" t="s">
        <v>212</v>
      </c>
      <c r="C11" s="73">
        <v>636114</v>
      </c>
      <c r="D11" s="73">
        <v>769337</v>
      </c>
    </row>
    <row r="12" spans="1:4" ht="15.75">
      <c r="A12" s="51"/>
      <c r="B12" s="42" t="s">
        <v>213</v>
      </c>
      <c r="C12" s="73">
        <v>8404</v>
      </c>
      <c r="D12" s="73">
        <v>-1800</v>
      </c>
    </row>
    <row r="13" spans="1:4" ht="15.75">
      <c r="A13" s="51"/>
      <c r="B13" s="158" t="s">
        <v>243</v>
      </c>
      <c r="C13" s="73">
        <v>1428</v>
      </c>
      <c r="D13" s="73"/>
    </row>
    <row r="14" spans="1:4" ht="15.75">
      <c r="A14" s="152"/>
      <c r="B14" s="158" t="s">
        <v>236</v>
      </c>
      <c r="C14" s="141">
        <v>-24158</v>
      </c>
      <c r="D14" s="141">
        <v>-952749</v>
      </c>
    </row>
    <row r="15" spans="1:4" ht="15.75">
      <c r="A15" s="152">
        <v>3</v>
      </c>
      <c r="B15" s="154" t="s">
        <v>214</v>
      </c>
      <c r="C15" s="165">
        <v>3475417</v>
      </c>
      <c r="D15" s="165">
        <v>-16759795</v>
      </c>
    </row>
    <row r="16" spans="1:4" ht="15.75">
      <c r="A16" s="155">
        <v>4</v>
      </c>
      <c r="B16" s="156" t="s">
        <v>215</v>
      </c>
      <c r="C16" s="73"/>
      <c r="D16" s="73"/>
    </row>
    <row r="17" spans="1:6" ht="15.75">
      <c r="A17" s="155">
        <v>5</v>
      </c>
      <c r="B17" s="157" t="s">
        <v>216</v>
      </c>
      <c r="C17" s="73">
        <v>-1115951</v>
      </c>
      <c r="D17" s="73">
        <v>-25012495</v>
      </c>
      <c r="F17" s="140" t="e">
        <f>#REF!-#REF!</f>
        <v>#REF!</v>
      </c>
    </row>
    <row r="18" spans="1:4" ht="15.75">
      <c r="A18" s="51">
        <v>6</v>
      </c>
      <c r="B18" s="158" t="s">
        <v>217</v>
      </c>
      <c r="C18" s="73">
        <v>-2315475</v>
      </c>
      <c r="D18" s="73">
        <v>32981900</v>
      </c>
    </row>
    <row r="19" spans="1:4" ht="15.75">
      <c r="A19" s="51">
        <v>7</v>
      </c>
      <c r="B19" s="158" t="s">
        <v>234</v>
      </c>
      <c r="C19" s="73">
        <v>-80250</v>
      </c>
      <c r="D19" s="73">
        <v>721850</v>
      </c>
    </row>
    <row r="20" spans="1:4" ht="15.75">
      <c r="A20" s="51">
        <v>8</v>
      </c>
      <c r="B20" s="158" t="s">
        <v>127</v>
      </c>
      <c r="C20" s="73"/>
      <c r="D20" s="73"/>
    </row>
    <row r="21" spans="1:4" ht="15.75">
      <c r="A21" s="51">
        <v>9</v>
      </c>
      <c r="B21" s="158" t="s">
        <v>235</v>
      </c>
      <c r="C21" s="142"/>
      <c r="D21" s="142"/>
    </row>
    <row r="22" spans="1:4" ht="15.75">
      <c r="A22" s="51">
        <v>10</v>
      </c>
      <c r="B22" s="159" t="s">
        <v>218</v>
      </c>
      <c r="C22" s="73"/>
      <c r="D22" s="73"/>
    </row>
    <row r="23" spans="1:4" ht="15.75">
      <c r="A23" s="51" t="s">
        <v>128</v>
      </c>
      <c r="B23" s="160" t="s">
        <v>219</v>
      </c>
      <c r="C23" s="163">
        <f>C25</f>
        <v>0</v>
      </c>
      <c r="D23" s="163">
        <f>D25</f>
        <v>-155600</v>
      </c>
    </row>
    <row r="24" spans="1:4" ht="12.75">
      <c r="A24" s="49">
        <v>1</v>
      </c>
      <c r="B24" s="158" t="s">
        <v>220</v>
      </c>
      <c r="C24" s="73"/>
      <c r="D24" s="73"/>
    </row>
    <row r="25" spans="1:4" ht="12.75">
      <c r="A25" s="49">
        <v>2</v>
      </c>
      <c r="B25" s="158" t="s">
        <v>221</v>
      </c>
      <c r="C25" s="73"/>
      <c r="D25" s="73">
        <v>-155600</v>
      </c>
    </row>
    <row r="26" spans="1:4" ht="12.75">
      <c r="A26" s="47">
        <v>3</v>
      </c>
      <c r="B26" s="158" t="s">
        <v>129</v>
      </c>
      <c r="C26" s="73"/>
      <c r="D26" s="73"/>
    </row>
    <row r="27" spans="1:4" ht="12.75">
      <c r="A27" s="47">
        <v>4</v>
      </c>
      <c r="B27" s="158" t="s">
        <v>130</v>
      </c>
      <c r="C27" s="73"/>
      <c r="D27" s="73"/>
    </row>
    <row r="28" spans="1:4" ht="12.75">
      <c r="A28" s="161">
        <v>5</v>
      </c>
      <c r="B28" s="153" t="s">
        <v>222</v>
      </c>
      <c r="C28" s="142"/>
      <c r="D28" s="142"/>
    </row>
    <row r="29" spans="1:4" ht="14.25">
      <c r="A29" s="47">
        <v>6</v>
      </c>
      <c r="B29" s="162" t="s">
        <v>223</v>
      </c>
      <c r="C29" s="73"/>
      <c r="D29" s="73"/>
    </row>
    <row r="30" spans="1:4" ht="15.75">
      <c r="A30" s="51" t="s">
        <v>131</v>
      </c>
      <c r="B30" s="160" t="s">
        <v>224</v>
      </c>
      <c r="C30" s="163"/>
      <c r="D30" s="163"/>
    </row>
    <row r="31" spans="1:4" ht="12.75">
      <c r="A31" s="47">
        <v>1</v>
      </c>
      <c r="B31" s="158" t="s">
        <v>132</v>
      </c>
      <c r="C31" s="73">
        <v>0</v>
      </c>
      <c r="D31" s="73">
        <v>0</v>
      </c>
    </row>
    <row r="32" spans="1:4" ht="12.75">
      <c r="A32" s="47">
        <v>2</v>
      </c>
      <c r="B32" s="158" t="s">
        <v>133</v>
      </c>
      <c r="C32" s="73"/>
      <c r="D32" s="73"/>
    </row>
    <row r="33" spans="1:4" ht="12.75">
      <c r="A33" s="47">
        <v>3</v>
      </c>
      <c r="B33" s="158" t="s">
        <v>225</v>
      </c>
      <c r="C33" s="73"/>
      <c r="D33" s="73"/>
    </row>
    <row r="34" spans="1:4" ht="12.75">
      <c r="A34" s="47">
        <v>4</v>
      </c>
      <c r="B34" s="158" t="s">
        <v>226</v>
      </c>
      <c r="C34" s="73"/>
      <c r="D34" s="73"/>
    </row>
    <row r="35" spans="1:4" ht="15">
      <c r="A35" s="47">
        <v>5</v>
      </c>
      <c r="B35" s="159" t="s">
        <v>227</v>
      </c>
      <c r="C35" s="73"/>
      <c r="D35" s="73"/>
    </row>
    <row r="36" spans="1:4" ht="12.75">
      <c r="A36" s="47" t="s">
        <v>228</v>
      </c>
      <c r="B36" s="46" t="s">
        <v>229</v>
      </c>
      <c r="C36" s="142">
        <f>C23+C30+C8</f>
        <v>723881</v>
      </c>
      <c r="D36" s="142">
        <f>D23+D30+D8</f>
        <v>1087236</v>
      </c>
    </row>
    <row r="37" spans="1:4" ht="12.75">
      <c r="A37" s="47" t="s">
        <v>230</v>
      </c>
      <c r="B37" s="46" t="s">
        <v>231</v>
      </c>
      <c r="C37" s="73">
        <f>D38</f>
        <v>1394896</v>
      </c>
      <c r="D37" s="73">
        <v>307660</v>
      </c>
    </row>
    <row r="38" spans="1:6" ht="13.5" thickBot="1">
      <c r="A38" s="48" t="s">
        <v>232</v>
      </c>
      <c r="B38" s="52" t="s">
        <v>233</v>
      </c>
      <c r="C38" s="73">
        <v>2118777</v>
      </c>
      <c r="D38" s="73">
        <v>1394896</v>
      </c>
      <c r="F38" s="140" t="e">
        <f>#REF!-#REF!</f>
        <v>#REF!</v>
      </c>
    </row>
    <row r="39" spans="3:6" ht="12.75">
      <c r="C39" s="143">
        <f>+C38-C37</f>
        <v>723881</v>
      </c>
      <c r="D39" s="143">
        <f>+D38-D37</f>
        <v>1087236</v>
      </c>
      <c r="F39" s="140" t="e">
        <f>F38+#REF!</f>
        <v>#REF!</v>
      </c>
    </row>
    <row r="44" ht="12.75">
      <c r="C44" s="140">
        <f>C39-C36</f>
        <v>0</v>
      </c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2.57421875" style="0" customWidth="1"/>
    <col min="2" max="2" width="5.7109375" style="0" customWidth="1"/>
    <col min="7" max="7" width="11.28125" style="0" customWidth="1"/>
    <col min="8" max="8" width="43.140625" style="0" customWidth="1"/>
    <col min="9" max="12" width="9.140625" style="1" customWidth="1"/>
  </cols>
  <sheetData>
    <row r="1" spans="1:8" ht="12.75">
      <c r="A1" s="36"/>
      <c r="B1" s="37"/>
      <c r="C1" s="37"/>
      <c r="D1" s="37"/>
      <c r="E1" s="37"/>
      <c r="F1" s="37"/>
      <c r="G1" s="37"/>
      <c r="H1" s="38"/>
    </row>
    <row r="2" spans="1:8" ht="12.75">
      <c r="A2" s="6"/>
      <c r="B2" s="1"/>
      <c r="C2" s="1"/>
      <c r="D2" s="1"/>
      <c r="E2" s="1"/>
      <c r="F2" s="1"/>
      <c r="G2" s="1"/>
      <c r="H2" s="7"/>
    </row>
    <row r="3" spans="1:8" ht="20.25">
      <c r="A3" s="135" t="s">
        <v>166</v>
      </c>
      <c r="B3" s="115"/>
      <c r="C3" s="115"/>
      <c r="D3" s="115"/>
      <c r="E3" s="115"/>
      <c r="F3" s="115"/>
      <c r="G3" s="115"/>
      <c r="H3" s="116"/>
    </row>
    <row r="4" spans="1:8" ht="12.75">
      <c r="A4" s="136"/>
      <c r="B4" s="118" t="s">
        <v>167</v>
      </c>
      <c r="C4" s="119" t="s">
        <v>168</v>
      </c>
      <c r="D4" s="117"/>
      <c r="E4" s="117"/>
      <c r="F4" s="117"/>
      <c r="G4" s="117"/>
      <c r="H4" s="120"/>
    </row>
    <row r="5" spans="1:8" ht="12.75">
      <c r="A5" s="136"/>
      <c r="B5" s="121"/>
      <c r="C5" s="122"/>
      <c r="D5" s="117"/>
      <c r="E5" s="117"/>
      <c r="F5" s="117"/>
      <c r="G5" s="117"/>
      <c r="H5" s="120"/>
    </row>
    <row r="6" spans="1:8" ht="12.75">
      <c r="A6" s="136"/>
      <c r="B6" s="123">
        <v>1</v>
      </c>
      <c r="C6" s="124" t="s">
        <v>169</v>
      </c>
      <c r="D6" s="125"/>
      <c r="E6" s="126"/>
      <c r="F6" s="127"/>
      <c r="G6" s="127"/>
      <c r="H6" s="128"/>
    </row>
    <row r="7" spans="1:8" ht="12.75">
      <c r="A7" s="136"/>
      <c r="B7" s="123">
        <v>2</v>
      </c>
      <c r="C7" s="129" t="s">
        <v>170</v>
      </c>
      <c r="D7" s="125"/>
      <c r="E7" s="126"/>
      <c r="F7" s="126"/>
      <c r="G7" s="126"/>
      <c r="H7" s="130"/>
    </row>
    <row r="8" spans="1:8" ht="12.75">
      <c r="A8" s="136"/>
      <c r="B8" s="129">
        <v>3</v>
      </c>
      <c r="C8" s="129" t="s">
        <v>171</v>
      </c>
      <c r="D8" s="131"/>
      <c r="E8" s="131"/>
      <c r="F8" s="131"/>
      <c r="G8" s="131"/>
      <c r="H8" s="132"/>
    </row>
    <row r="9" spans="1:8" ht="12.75">
      <c r="A9" s="136"/>
      <c r="B9" s="129">
        <v>4</v>
      </c>
      <c r="C9" s="129" t="s">
        <v>172</v>
      </c>
      <c r="D9" s="131"/>
      <c r="E9" s="131"/>
      <c r="F9" s="131"/>
      <c r="G9" s="131"/>
      <c r="H9" s="132"/>
    </row>
    <row r="10" spans="1:8" ht="12.75">
      <c r="A10" s="136"/>
      <c r="B10" s="129"/>
      <c r="C10" s="124" t="s">
        <v>173</v>
      </c>
      <c r="D10" s="131"/>
      <c r="E10" s="131"/>
      <c r="F10" s="131"/>
      <c r="G10" s="131"/>
      <c r="H10" s="132"/>
    </row>
    <row r="11" spans="1:8" ht="12.75">
      <c r="A11" s="136"/>
      <c r="B11" s="129" t="s">
        <v>174</v>
      </c>
      <c r="C11" s="129"/>
      <c r="D11" s="117"/>
      <c r="E11" s="117"/>
      <c r="F11" s="117"/>
      <c r="G11" s="117"/>
      <c r="H11" s="120"/>
    </row>
    <row r="12" spans="1:8" ht="12.75">
      <c r="A12" s="136"/>
      <c r="B12" s="129"/>
      <c r="C12" s="124" t="s">
        <v>175</v>
      </c>
      <c r="D12" s="117"/>
      <c r="E12" s="117"/>
      <c r="F12" s="117"/>
      <c r="G12" s="117"/>
      <c r="H12" s="120"/>
    </row>
    <row r="13" spans="1:8" ht="12.75">
      <c r="A13" s="136"/>
      <c r="B13" s="129" t="s">
        <v>176</v>
      </c>
      <c r="C13" s="129"/>
      <c r="D13" s="117"/>
      <c r="E13" s="117"/>
      <c r="F13" s="117"/>
      <c r="G13" s="117"/>
      <c r="H13" s="120"/>
    </row>
    <row r="14" spans="1:8" ht="12.75">
      <c r="A14" s="136"/>
      <c r="B14" s="129"/>
      <c r="C14" s="124" t="s">
        <v>177</v>
      </c>
      <c r="D14" s="117"/>
      <c r="E14" s="117"/>
      <c r="F14" s="117"/>
      <c r="G14" s="117"/>
      <c r="H14" s="120"/>
    </row>
    <row r="15" spans="1:8" ht="12.75">
      <c r="A15" s="136"/>
      <c r="B15" s="129" t="s">
        <v>178</v>
      </c>
      <c r="C15" s="129"/>
      <c r="D15" s="117"/>
      <c r="E15" s="117"/>
      <c r="F15" s="117"/>
      <c r="G15" s="117"/>
      <c r="H15" s="120"/>
    </row>
    <row r="16" spans="1:8" ht="12.75">
      <c r="A16" s="136"/>
      <c r="B16" s="129"/>
      <c r="C16" s="129" t="s">
        <v>179</v>
      </c>
      <c r="D16" s="117"/>
      <c r="E16" s="117"/>
      <c r="F16" s="117"/>
      <c r="G16" s="117"/>
      <c r="H16" s="120"/>
    </row>
    <row r="17" spans="1:8" ht="12.75">
      <c r="A17" s="136"/>
      <c r="B17" s="129" t="s">
        <v>180</v>
      </c>
      <c r="C17" s="129"/>
      <c r="D17" s="117"/>
      <c r="E17" s="117"/>
      <c r="F17" s="117"/>
      <c r="G17" s="117"/>
      <c r="H17" s="120"/>
    </row>
    <row r="18" spans="1:8" ht="12.75">
      <c r="A18" s="136"/>
      <c r="B18" s="124" t="s">
        <v>181</v>
      </c>
      <c r="C18" s="129"/>
      <c r="D18" s="117"/>
      <c r="E18" s="117"/>
      <c r="F18" s="117"/>
      <c r="G18" s="117"/>
      <c r="H18" s="120"/>
    </row>
    <row r="19" spans="1:8" ht="12.75">
      <c r="A19" s="136"/>
      <c r="B19" s="129"/>
      <c r="C19" s="129" t="s">
        <v>182</v>
      </c>
      <c r="D19" s="117"/>
      <c r="E19" s="117"/>
      <c r="F19" s="117"/>
      <c r="G19" s="117"/>
      <c r="H19" s="120"/>
    </row>
    <row r="20" spans="1:8" ht="12.75">
      <c r="A20" s="136"/>
      <c r="B20" s="124" t="s">
        <v>183</v>
      </c>
      <c r="C20" s="129"/>
      <c r="D20" s="117"/>
      <c r="E20" s="117"/>
      <c r="F20" s="117"/>
      <c r="G20" s="117"/>
      <c r="H20" s="120"/>
    </row>
    <row r="21" spans="1:8" ht="12.75">
      <c r="A21" s="136"/>
      <c r="B21" s="129"/>
      <c r="C21" s="129" t="s">
        <v>184</v>
      </c>
      <c r="D21" s="117"/>
      <c r="E21" s="117"/>
      <c r="F21" s="117"/>
      <c r="G21" s="117"/>
      <c r="H21" s="120"/>
    </row>
    <row r="22" spans="1:8" ht="12.75">
      <c r="A22" s="136"/>
      <c r="B22" s="124" t="s">
        <v>185</v>
      </c>
      <c r="C22" s="129"/>
      <c r="D22" s="117"/>
      <c r="E22" s="117"/>
      <c r="F22" s="117"/>
      <c r="G22" s="117"/>
      <c r="H22" s="120"/>
    </row>
    <row r="23" spans="1:8" ht="12.75">
      <c r="A23" s="136"/>
      <c r="B23" s="129" t="s">
        <v>186</v>
      </c>
      <c r="C23" s="129" t="s">
        <v>187</v>
      </c>
      <c r="D23" s="117"/>
      <c r="E23" s="117"/>
      <c r="F23" s="117"/>
      <c r="G23" s="117" t="s">
        <v>188</v>
      </c>
      <c r="H23" s="120"/>
    </row>
    <row r="24" spans="1:8" ht="12.75">
      <c r="A24" s="136"/>
      <c r="B24" s="129"/>
      <c r="C24" s="124" t="s">
        <v>189</v>
      </c>
      <c r="D24" s="117"/>
      <c r="E24" s="117"/>
      <c r="F24" s="117"/>
      <c r="G24" s="117"/>
      <c r="H24" s="120"/>
    </row>
    <row r="25" spans="1:8" ht="12.75">
      <c r="A25" s="136"/>
      <c r="B25" s="129"/>
      <c r="C25" s="124" t="s">
        <v>190</v>
      </c>
      <c r="D25" s="117"/>
      <c r="E25" s="117"/>
      <c r="F25" s="117"/>
      <c r="G25" s="117"/>
      <c r="H25" s="120"/>
    </row>
    <row r="26" spans="1:8" ht="12.75">
      <c r="A26" s="136"/>
      <c r="B26" s="129"/>
      <c r="C26" s="124" t="s">
        <v>191</v>
      </c>
      <c r="D26" s="117"/>
      <c r="E26" s="117"/>
      <c r="F26" s="117"/>
      <c r="G26" s="117"/>
      <c r="H26" s="120"/>
    </row>
    <row r="27" spans="1:8" ht="12.75">
      <c r="A27" s="136"/>
      <c r="B27" s="129"/>
      <c r="C27" s="124" t="s">
        <v>192</v>
      </c>
      <c r="D27" s="117"/>
      <c r="E27" s="117"/>
      <c r="F27" s="117"/>
      <c r="G27" s="117"/>
      <c r="H27" s="120"/>
    </row>
    <row r="28" spans="1:8" ht="12.75">
      <c r="A28" s="136"/>
      <c r="B28" s="129"/>
      <c r="C28" s="124" t="s">
        <v>193</v>
      </c>
      <c r="D28" s="117"/>
      <c r="E28" s="117"/>
      <c r="F28" s="117"/>
      <c r="G28" s="117"/>
      <c r="H28" s="120"/>
    </row>
    <row r="29" spans="1:8" ht="12.75">
      <c r="A29" s="136"/>
      <c r="B29" s="129"/>
      <c r="C29" s="124" t="s">
        <v>194</v>
      </c>
      <c r="D29" s="117"/>
      <c r="E29" s="117"/>
      <c r="F29" s="117"/>
      <c r="G29" s="117"/>
      <c r="H29" s="120"/>
    </row>
    <row r="30" spans="1:8" ht="12.75">
      <c r="A30" s="6"/>
      <c r="B30" s="117"/>
      <c r="C30" s="129"/>
      <c r="D30" s="124" t="s">
        <v>194</v>
      </c>
      <c r="E30" s="117"/>
      <c r="F30" s="117"/>
      <c r="G30" s="117"/>
      <c r="H30" s="120"/>
    </row>
    <row r="31" spans="1:8" ht="12.75">
      <c r="A31" s="6"/>
      <c r="B31" s="1"/>
      <c r="C31" s="1"/>
      <c r="D31" s="1"/>
      <c r="E31" s="1"/>
      <c r="F31" s="1"/>
      <c r="G31" s="1"/>
      <c r="H31" s="7"/>
    </row>
    <row r="32" spans="1:8" ht="12.75">
      <c r="A32" s="6"/>
      <c r="B32" s="133"/>
      <c r="C32" s="1"/>
      <c r="D32" s="1"/>
      <c r="E32" s="1"/>
      <c r="F32" s="1"/>
      <c r="G32" s="1"/>
      <c r="H32" s="7"/>
    </row>
    <row r="33" spans="1:14" ht="17.25">
      <c r="A33" s="6"/>
      <c r="B33" s="133" t="s">
        <v>237</v>
      </c>
      <c r="C33" s="1"/>
      <c r="D33" s="1"/>
      <c r="E33" s="1"/>
      <c r="F33" s="1"/>
      <c r="G33" s="1"/>
      <c r="H33" s="7"/>
      <c r="J33" s="134"/>
      <c r="K33" s="134"/>
      <c r="L33" s="134"/>
      <c r="M33" s="134"/>
      <c r="N33" s="134"/>
    </row>
    <row r="34" spans="1:14" ht="17.25">
      <c r="A34" s="6"/>
      <c r="B34" s="1"/>
      <c r="C34" s="1"/>
      <c r="D34" s="1"/>
      <c r="E34" s="1"/>
      <c r="F34" s="1"/>
      <c r="G34" s="1"/>
      <c r="H34" s="7"/>
      <c r="J34" s="134"/>
      <c r="K34" s="134"/>
      <c r="L34" s="134"/>
      <c r="M34" s="134"/>
      <c r="N34" s="134"/>
    </row>
    <row r="35" spans="1:14" ht="17.25">
      <c r="A35" s="6"/>
      <c r="B35" s="1"/>
      <c r="C35" s="145"/>
      <c r="D35" s="1"/>
      <c r="E35" s="1"/>
      <c r="F35" s="1"/>
      <c r="G35" s="1"/>
      <c r="H35" s="7"/>
      <c r="J35" s="134"/>
      <c r="K35" s="134"/>
      <c r="L35" s="134"/>
      <c r="M35" s="134"/>
      <c r="N35" s="134"/>
    </row>
    <row r="36" spans="1:14" ht="17.25">
      <c r="A36" s="6"/>
      <c r="B36" s="1"/>
      <c r="C36" s="145"/>
      <c r="D36" s="1"/>
      <c r="E36" s="1"/>
      <c r="F36" s="1"/>
      <c r="G36" s="1"/>
      <c r="H36" s="7"/>
      <c r="J36" s="134"/>
      <c r="K36" s="134"/>
      <c r="L36" s="134"/>
      <c r="M36" s="134"/>
      <c r="N36" s="134"/>
    </row>
    <row r="37" spans="1:14" ht="17.25">
      <c r="A37" s="137"/>
      <c r="B37" s="134"/>
      <c r="C37" s="134" t="s">
        <v>195</v>
      </c>
      <c r="D37" s="134"/>
      <c r="E37" s="134"/>
      <c r="F37" s="134"/>
      <c r="G37" s="134" t="s">
        <v>200</v>
      </c>
      <c r="H37" s="139"/>
      <c r="I37" s="138"/>
      <c r="J37" s="134"/>
      <c r="K37" s="134"/>
      <c r="L37" s="134"/>
      <c r="M37" s="134"/>
      <c r="N37" s="134"/>
    </row>
    <row r="38" spans="1:9" ht="17.25">
      <c r="A38" s="137"/>
      <c r="B38" s="134"/>
      <c r="C38" s="134"/>
      <c r="D38" s="134"/>
      <c r="E38" s="134"/>
      <c r="F38" s="134"/>
      <c r="G38" s="134"/>
      <c r="H38" s="139"/>
      <c r="I38" s="138"/>
    </row>
    <row r="39" spans="1:9" ht="17.25">
      <c r="A39" s="137"/>
      <c r="B39" s="134"/>
      <c r="C39" s="134" t="s">
        <v>196</v>
      </c>
      <c r="D39" s="134"/>
      <c r="E39" s="134"/>
      <c r="F39" s="134" t="s">
        <v>197</v>
      </c>
      <c r="G39" s="134" t="s">
        <v>201</v>
      </c>
      <c r="H39" s="139"/>
      <c r="I39" s="138"/>
    </row>
    <row r="40" spans="1:9" ht="17.25">
      <c r="A40" s="137"/>
      <c r="B40" s="134"/>
      <c r="C40" s="134"/>
      <c r="D40" s="134"/>
      <c r="E40" s="134"/>
      <c r="F40" s="134"/>
      <c r="G40" s="134"/>
      <c r="H40" s="139" t="s">
        <v>202</v>
      </c>
      <c r="I40" s="138"/>
    </row>
    <row r="41" spans="1:9" ht="17.25">
      <c r="A41" s="137"/>
      <c r="B41" s="134"/>
      <c r="C41" s="134"/>
      <c r="D41" s="134"/>
      <c r="E41" s="134"/>
      <c r="F41" s="134"/>
      <c r="G41" s="134"/>
      <c r="H41" s="139" t="s">
        <v>203</v>
      </c>
      <c r="I41" s="138"/>
    </row>
    <row r="42" spans="1:8" ht="12.75">
      <c r="A42" s="6"/>
      <c r="B42" s="1"/>
      <c r="C42" s="1"/>
      <c r="D42" s="1"/>
      <c r="E42" s="1"/>
      <c r="F42" s="1"/>
      <c r="G42" s="1"/>
      <c r="H42" s="7"/>
    </row>
    <row r="43" spans="1:8" ht="12.75">
      <c r="A43" s="6"/>
      <c r="B43" s="1"/>
      <c r="C43" s="1"/>
      <c r="D43" s="1"/>
      <c r="E43" s="1"/>
      <c r="F43" s="1"/>
      <c r="G43" s="1"/>
      <c r="H43" s="7"/>
    </row>
    <row r="44" spans="1:8" ht="12.75">
      <c r="A44" s="6"/>
      <c r="B44" s="1"/>
      <c r="C44" s="1"/>
      <c r="D44" s="1"/>
      <c r="E44" s="1"/>
      <c r="F44" s="1"/>
      <c r="G44" s="1"/>
      <c r="H44" s="7"/>
    </row>
    <row r="45" spans="1:8" ht="12.75">
      <c r="A45" s="6"/>
      <c r="B45" s="1"/>
      <c r="C45" s="1"/>
      <c r="D45" s="1"/>
      <c r="E45" s="1"/>
      <c r="F45" s="1"/>
      <c r="G45" s="1"/>
      <c r="H45" s="7"/>
    </row>
    <row r="46" spans="1:8" ht="12.75">
      <c r="A46" s="6"/>
      <c r="B46" s="1"/>
      <c r="C46" s="1"/>
      <c r="D46" s="1"/>
      <c r="E46" s="1"/>
      <c r="F46" s="1"/>
      <c r="G46" s="1"/>
      <c r="H46" s="7"/>
    </row>
    <row r="47" spans="1:8" ht="12.75">
      <c r="A47" s="6"/>
      <c r="B47" s="1"/>
      <c r="C47" s="1"/>
      <c r="D47" s="1"/>
      <c r="E47" s="1"/>
      <c r="F47" s="1"/>
      <c r="G47" s="1"/>
      <c r="H47" s="7"/>
    </row>
    <row r="48" spans="1:8" ht="12.75">
      <c r="A48" s="6"/>
      <c r="B48" s="1"/>
      <c r="C48" s="1"/>
      <c r="D48" s="1"/>
      <c r="E48" s="1"/>
      <c r="F48" s="1"/>
      <c r="G48" s="1"/>
      <c r="H48" s="7"/>
    </row>
    <row r="49" spans="1:8" ht="12.75">
      <c r="A49" s="6"/>
      <c r="B49" s="1"/>
      <c r="C49" s="1"/>
      <c r="D49" s="1"/>
      <c r="E49" s="1"/>
      <c r="F49" s="1"/>
      <c r="G49" s="1"/>
      <c r="H49" s="7"/>
    </row>
    <row r="50" spans="1:8" ht="12.75">
      <c r="A50" s="6"/>
      <c r="B50" s="1"/>
      <c r="C50" s="1"/>
      <c r="D50" s="1"/>
      <c r="E50" s="1"/>
      <c r="F50" s="1"/>
      <c r="G50" s="1"/>
      <c r="H50" s="7"/>
    </row>
    <row r="51" spans="1:8" ht="12.75">
      <c r="A51" s="6"/>
      <c r="B51" s="1"/>
      <c r="C51" s="1"/>
      <c r="D51" s="1"/>
      <c r="E51" s="1"/>
      <c r="F51" s="1"/>
      <c r="G51" s="1"/>
      <c r="H51" s="7"/>
    </row>
    <row r="52" spans="1:8" ht="12.75">
      <c r="A52" s="6"/>
      <c r="B52" s="1"/>
      <c r="C52" s="1"/>
      <c r="D52" s="1"/>
      <c r="E52" s="1"/>
      <c r="F52" s="1"/>
      <c r="G52" s="1"/>
      <c r="H52" s="7"/>
    </row>
    <row r="53" spans="1:8" ht="12.75">
      <c r="A53" s="6"/>
      <c r="B53" s="1"/>
      <c r="C53" s="1"/>
      <c r="D53" s="1"/>
      <c r="E53" s="1"/>
      <c r="F53" s="1"/>
      <c r="G53" s="1"/>
      <c r="H53" s="7"/>
    </row>
    <row r="54" spans="1:8" ht="12.75">
      <c r="A54" s="6"/>
      <c r="B54" s="1"/>
      <c r="C54" s="1"/>
      <c r="D54" s="1"/>
      <c r="E54" s="1"/>
      <c r="F54" s="1"/>
      <c r="G54" s="1"/>
      <c r="H54" s="7"/>
    </row>
    <row r="55" spans="1:8" ht="12.75">
      <c r="A55" s="6"/>
      <c r="B55" s="1"/>
      <c r="C55" s="1"/>
      <c r="D55" s="1"/>
      <c r="E55" s="1"/>
      <c r="F55" s="1"/>
      <c r="G55" s="1"/>
      <c r="H55" s="7"/>
    </row>
    <row r="56" spans="1:8" ht="13.5" thickBot="1">
      <c r="A56" s="8"/>
      <c r="B56" s="9"/>
      <c r="C56" s="9"/>
      <c r="D56" s="9"/>
      <c r="E56" s="9"/>
      <c r="F56" s="9"/>
      <c r="G56" s="9"/>
      <c r="H56" s="10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</sheetData>
  <sheetProtection/>
  <printOptions/>
  <pageMargins left="0.25" right="0.25" top="0.25" bottom="0.25" header="0.25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perdorues</cp:lastModifiedBy>
  <cp:lastPrinted>2013-03-25T18:52:03Z</cp:lastPrinted>
  <dcterms:created xsi:type="dcterms:W3CDTF">2008-12-07T08:59:09Z</dcterms:created>
  <dcterms:modified xsi:type="dcterms:W3CDTF">2013-07-19T09:54:14Z</dcterms:modified>
  <cp:category/>
  <cp:version/>
  <cp:contentType/>
  <cp:contentStatus/>
</cp:coreProperties>
</file>