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5330" windowHeight="4365" tabRatio="823" activeTab="3"/>
  </bookViews>
  <sheets>
    <sheet name="Cover" sheetId="1" r:id="rId1"/>
    <sheet name="Assets " sheetId="2" r:id="rId2"/>
    <sheet name="Liabilities " sheetId="3" r:id="rId3"/>
    <sheet name="IS" sheetId="4" r:id="rId4"/>
    <sheet name="Cash Flow " sheetId="5" r:id="rId5"/>
    <sheet name="Equity" sheetId="6" r:id="rId6"/>
    <sheet name="Aneks Statistikor" sheetId="7" r:id="rId7"/>
    <sheet name="aktivitet per BM" sheetId="8" r:id="rId8"/>
    <sheet name="AAM" sheetId="9" r:id="rId9"/>
    <sheet name="Notes" sheetId="10" r:id="rId10"/>
  </sheets>
  <externalReferences>
    <externalReference r:id="rId13"/>
    <externalReference r:id="rId14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6">'Aneks Statistikor'!$A$1:$J$96</definedName>
  </definedNames>
  <calcPr fullCalcOnLoad="1"/>
</workbook>
</file>

<file path=xl/sharedStrings.xml><?xml version="1.0" encoding="utf-8"?>
<sst xmlns="http://schemas.openxmlformats.org/spreadsheetml/2006/main" count="597" uniqueCount="374">
  <si>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</si>
  <si>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</si>
  <si>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</si>
  <si>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</si>
  <si>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</si>
  <si>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</si>
  <si>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</si>
  <si>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</si>
  <si>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</si>
  <si>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</si>
  <si>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</si>
  <si>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</si>
  <si>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</si>
  <si>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</si>
  <si>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</si>
  <si>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</si>
  <si>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</si>
  <si>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</si>
  <si>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</si>
  <si>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</si>
  <si>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</si>
  <si>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</si>
  <si>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</si>
  <si>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</si>
  <si>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</si>
  <si>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</si>
  <si>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</si>
  <si>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</si>
  <si>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</si>
  <si>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</si>
  <si>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</si>
  <si>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</si>
  <si>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</si>
  <si>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</si>
  <si>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</si>
  <si>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</si>
  <si>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</si>
  <si>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</si>
  <si>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</si>
  <si>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</si>
  <si>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</si>
  <si>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</si>
  <si>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</si>
  <si>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</si>
  <si>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</si>
  <si>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</si>
  <si>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</si>
  <si>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</si>
  <si>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</si>
  <si>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</si>
  <si>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</si>
  <si>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</si>
  <si>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</si>
  <si>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</si>
  <si>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</si>
  <si>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</si>
  <si>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 dhe shpenzime te tjera financiare</t>
  </si>
  <si>
    <t>Totali i te Ardhurave dhe Shpenzimeve financiare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</si>
  <si>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</si>
  <si>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</si>
  <si>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</si>
  <si>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</si>
  <si>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</si>
  <si>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</si>
  <si>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</si>
  <si>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</si>
  <si>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</si>
  <si>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</si>
  <si>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</si>
  <si>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</si>
  <si>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</si>
  <si>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</si>
  <si>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</si>
  <si>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</si>
  <si>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</si>
  <si>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</si>
  <si>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</si>
  <si>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</si>
  <si>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</si>
  <si>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</si>
  <si>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</si>
  <si>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</si>
  <si>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</si>
  <si>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</si>
  <si>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</si>
  <si>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</si>
  <si>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</si>
  <si>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</si>
  <si>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</si>
  <si>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</si>
  <si>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</si>
  <si>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</si>
  <si>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</si>
  <si>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</si>
  <si>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</si>
  <si>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</si>
  <si>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</si>
  <si>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</si>
  <si>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</si>
  <si>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</si>
  <si>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</si>
  <si>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</si>
  <si>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</si>
  <si>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</si>
  <si>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</si>
  <si>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</si>
  <si>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</si>
  <si>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</si>
  <si>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</si>
  <si>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</si>
  <si>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</si>
  <si>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</si>
  <si>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</si>
  <si>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</si>
  <si>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</si>
  <si>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</si>
  <si>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</si>
  <si>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</si>
  <si>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</si>
  <si>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</si>
  <si>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</si>
  <si>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</si>
  <si>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</si>
  <si>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Pagat e personelit</t>
  </si>
  <si>
    <t>Shpenzimet per sigurime shoqerore e shendetesore</t>
  </si>
  <si>
    <t>Totali shpenzimeve  (  shumat  4 - 7 )</t>
  </si>
  <si>
    <t>Fitimi (humbja) nga veprimtarite e kryesore (1+2+/-3-8)</t>
  </si>
  <si>
    <t>Te ardhurat dhe shpenzimet financiare nga pjesemarrjet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</si>
  <si>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</si>
  <si>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</si>
  <si>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</si>
  <si>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</si>
  <si>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</si>
  <si>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</si>
  <si>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</si>
  <si>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</si>
  <si>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</si>
  <si>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</si>
  <si>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</si>
  <si>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</si>
  <si>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</si>
  <si>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</si>
  <si>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</si>
  <si>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</si>
  <si>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</si>
  <si>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</si>
  <si>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</si>
  <si>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</si>
  <si>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</si>
  <si>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Pagesat e detyrimeve te qerase financiare</t>
  </si>
  <si>
    <t>MM neto e perdorura ne veprimtarite Financiare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</si>
  <si>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</si>
  <si>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</si>
  <si>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</si>
  <si>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</si>
  <si>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</si>
  <si>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</si>
  <si>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</si>
  <si>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</si>
  <si>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</si>
  <si>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</si>
  <si>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</si>
  <si>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</si>
  <si>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</si>
  <si>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La Petrolifera Italo - Albanese</t>
  </si>
  <si>
    <t>K71906007R</t>
  </si>
  <si>
    <t>Perpunim,transportim,nafte,gazi e te nenprodukteve te tyre</t>
  </si>
  <si>
    <t>Pozicioni me 31 dhjetor 2010</t>
  </si>
  <si>
    <t>Pozicioni me 31 dhjetor 2011</t>
  </si>
  <si>
    <t>Akciza</t>
  </si>
  <si>
    <t>Viti   2012</t>
  </si>
  <si>
    <t>01.01.2012</t>
  </si>
  <si>
    <t>31.12.2012</t>
  </si>
  <si>
    <t>Pasqyrat    Financiare    te    Vitit   2012</t>
  </si>
  <si>
    <t>Pasqyra   e   te   Ardhurave   dhe   Shpenzimeve     2012</t>
  </si>
  <si>
    <t>Pasqyra   e   Fluksit   Monetar  -  Metoda  Direkte   2012</t>
  </si>
  <si>
    <t>Pasqyra  e  Ndryshimeve  ne  Kapital  2012</t>
  </si>
  <si>
    <t>Pozicioni me 31 dhjetor 2012</t>
  </si>
  <si>
    <t>Shitjet neto                                                                         (15)</t>
  </si>
  <si>
    <t>Te ardhura te tjera nga veprimtaria e shfrytezimit                    (16)</t>
  </si>
  <si>
    <t>Kosto e punes                                                                     (17)</t>
  </si>
  <si>
    <t>Amortizimet dhe zhvleresimet                                                 (8)</t>
  </si>
  <si>
    <t>Shpenzime te tjera                                                            (5)+(18)</t>
  </si>
  <si>
    <t>Fitimet (Humbjet) nga kursi kembimit                            (19)</t>
  </si>
  <si>
    <t>Te ardhurat dhe shpenzimet nga interesat                      (20)</t>
  </si>
  <si>
    <t>Shpenzimet e tatimit mbi fitimin                                              (21)</t>
  </si>
  <si>
    <r>
      <t>SHOQERIA</t>
    </r>
    <r>
      <rPr>
        <b/>
        <i/>
        <u val="single"/>
        <sz val="10"/>
        <rFont val="Arial"/>
        <family val="2"/>
      </rPr>
      <t xml:space="preserve"> La Petrolifera Italo Albanese sha</t>
    </r>
  </si>
  <si>
    <r>
      <t>NIPT</t>
    </r>
    <r>
      <rPr>
        <b/>
        <i/>
        <u val="single"/>
        <sz val="10"/>
        <rFont val="Arial"/>
        <family val="2"/>
      </rPr>
      <t xml:space="preserve"> K71906007R</t>
    </r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</si>
  <si>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</si>
  <si>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</si>
  <si>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</si>
  <si>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</si>
  <si>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</si>
  <si>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</si>
  <si>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2012</t>
  </si>
  <si>
    <t>Viti 2011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</si>
  <si>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</si>
  <si>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</si>
  <si>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</si>
  <si>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</si>
  <si>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</si>
  <si>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</si>
  <si>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</si>
  <si>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</si>
  <si>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</si>
  <si>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</si>
  <si>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</si>
  <si>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</si>
  <si>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</si>
  <si>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</si>
  <si>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</si>
  <si>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</si>
  <si>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</si>
  <si>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</si>
  <si>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</si>
  <si>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</si>
  <si>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</si>
  <si>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</si>
  <si>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</si>
  <si>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</si>
  <si>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</si>
  <si>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r>
      <t xml:space="preserve">SHOQERIA </t>
    </r>
    <r>
      <rPr>
        <b/>
        <i/>
        <u val="single"/>
        <sz val="10"/>
        <rFont val="Arial"/>
        <family val="2"/>
      </rPr>
      <t>La Petrolifera Italo Albanese sha</t>
    </r>
  </si>
  <si>
    <r>
      <t xml:space="preserve">NIPT </t>
    </r>
    <r>
      <rPr>
        <b/>
        <i/>
        <u val="single"/>
        <sz val="10"/>
        <rFont val="Arial"/>
        <family val="2"/>
      </rPr>
      <t>K71906007R</t>
    </r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</si>
  <si>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</si>
  <si>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</si>
  <si>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</si>
  <si>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</si>
  <si>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</si>
  <si>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</si>
  <si>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</si>
  <si>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</si>
  <si>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</si>
  <si>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</si>
  <si>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</si>
  <si>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</si>
  <si>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</si>
  <si>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</si>
  <si>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</si>
  <si>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</si>
  <si>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</si>
  <si>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</si>
  <si>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</si>
  <si>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</si>
  <si>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</si>
  <si>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</si>
  <si>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</si>
  <si>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</si>
  <si>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</si>
  <si>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</si>
  <si>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</si>
  <si>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</si>
  <si>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</si>
  <si>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</si>
  <si>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</si>
  <si>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</si>
  <si>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</si>
  <si>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</si>
  <si>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</si>
  <si>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</si>
  <si>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</si>
  <si>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</si>
  <si>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</si>
  <si>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</si>
  <si>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</si>
  <si>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</si>
  <si>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</si>
  <si>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materiale, udhetime</t>
  </si>
  <si>
    <t xml:space="preserve">   per Karburant</t>
  </si>
  <si>
    <t>m)</t>
  </si>
  <si>
    <t>Shpenzime per sherbime bankare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</si>
  <si>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</si>
  <si>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</si>
  <si>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</si>
  <si>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</si>
  <si>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</si>
  <si>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</si>
  <si>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</si>
  <si>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</si>
  <si>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</si>
  <si>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</si>
  <si>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</si>
  <si>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</si>
  <si>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</si>
  <si>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</si>
  <si>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</si>
  <si>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</si>
  <si>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</si>
  <si>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</si>
  <si>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r>
      <t xml:space="preserve">NIPTI </t>
    </r>
    <r>
      <rPr>
        <b/>
        <i/>
        <u val="single"/>
        <sz val="10"/>
        <rFont val="Arial"/>
        <family val="2"/>
      </rPr>
      <t>K71906007R</t>
    </r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</si>
  <si>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</si>
  <si>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</si>
  <si>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</si>
  <si>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</si>
  <si>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</si>
  <si>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</si>
  <si>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</si>
  <si>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</si>
  <si>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</si>
  <si>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</si>
  <si>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</si>
  <si>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</si>
  <si>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</si>
  <si>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</si>
  <si>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</si>
  <si>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Tregti te tjera(Depozitim I produkteve te naftes)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</si>
  <si>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</si>
  <si>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</si>
  <si>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</si>
  <si>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</si>
  <si>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</si>
  <si>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</si>
  <si>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</si>
  <si>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</si>
  <si>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</si>
  <si>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</si>
  <si>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</si>
  <si>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</si>
  <si>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</si>
  <si>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</si>
  <si>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</si>
  <si>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</si>
  <si>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</si>
  <si>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</si>
  <si>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</si>
  <si>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</si>
  <si>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</si>
  <si>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</si>
  <si>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</si>
  <si>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</si>
  <si>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</si>
  <si>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</si>
  <si>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</si>
  <si>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</si>
  <si>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</si>
  <si>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</si>
  <si>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</si>
  <si>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</si>
  <si>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</si>
  <si>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</si>
  <si>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</si>
  <si>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</si>
  <si>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</si>
  <si>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</si>
  <si>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</si>
  <si>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</si>
  <si>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</si>
  <si>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</si>
  <si>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</si>
  <si>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</si>
  <si>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</si>
  <si>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</si>
  <si>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</si>
  <si>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</si>
  <si>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r>
      <t xml:space="preserve">Shoqeria </t>
    </r>
    <r>
      <rPr>
        <b/>
        <i/>
        <u val="single"/>
        <sz val="12"/>
        <rFont val="Arial"/>
        <family val="2"/>
      </rPr>
      <t>La Petrolifera Italo Albanese sha</t>
    </r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</si>
  <si>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</si>
  <si>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</si>
  <si>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</si>
  <si>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</si>
  <si>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</si>
  <si>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</si>
  <si>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</si>
  <si>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</si>
  <si>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</si>
  <si>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</si>
  <si>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>AAGJ jomateriale</t>
  </si>
  <si>
    <t xml:space="preserve">             TOTALI</t>
  </si>
  <si>
    <t>Makineri,paisje,vegla</t>
  </si>
  <si>
    <t>Te tjera</t>
  </si>
  <si>
    <t>Aktivet Afatgjata Materiale  me vlere fillestare   2012</t>
  </si>
  <si>
    <t>Amortizimi A.A.Materiale   2012</t>
  </si>
  <si>
    <t>Vlera Kontabel Neto e A.A.Materiale  2012</t>
  </si>
  <si>
    <t>Te punesuar mesatarisht per vitin 2012:</t>
  </si>
  <si>
    <t>Me page nga 66.501 deri ne 91.475 leke</t>
  </si>
  <si>
    <t>Me page me te larte se 91.475 leke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</si>
</sst>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.0_L_e_k_-;\-* #,##0.0_L_e_k_-;_-* &quot;-&quot;??_L_e_k_-;_-@_-"/>
    <numFmt numFmtId="182" formatCode="_-* #,##0_L_e_k_-;\-* #,##0_L_e_k_-;_-* &quot;-&quot;??_L_e_k_-;_-@_-"/>
    <numFmt numFmtId="183" formatCode="#,##0.0000"/>
    <numFmt numFmtId="184" formatCode="#,##0.000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_(* #,##0.0_);_(* \(#,##0.0\);_(* &quot;-&quot;?_);_(@_)"/>
    <numFmt numFmtId="189" formatCode="#,##0.0000000000"/>
    <numFmt numFmtId="190" formatCode="#,##0.000000"/>
    <numFmt numFmtId="191" formatCode="#,##0.00000"/>
    <numFmt numFmtId="192" formatCode="#,##0.00_);\-#,##0.00"/>
    <numFmt numFmtId="193" formatCode="dd/mm/yyyy"/>
    <numFmt numFmtId="194" formatCode="#,##0.000_);\-#,##0.000"/>
    <numFmt numFmtId="195" formatCode="0.0000"/>
    <numFmt numFmtId="196" formatCode="General_)"/>
    <numFmt numFmtId="197" formatCode="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General_);[Red]\-General_)"/>
    <numFmt numFmtId="204" formatCode="#,##0.00000000"/>
    <numFmt numFmtId="205" formatCode="#,##0.0000000"/>
    <numFmt numFmtId="206" formatCode="#,##0.0000000000000000"/>
    <numFmt numFmtId="207" formatCode="0.00000000"/>
    <numFmt numFmtId="208" formatCode="0.0000000"/>
    <numFmt numFmtId="209" formatCode="0.000000"/>
    <numFmt numFmtId="210" formatCode="0.00000"/>
    <numFmt numFmtId="211" formatCode="#,##0.00_ ;\-#,##0.00\ "/>
  </numFmts>
  <fonts count="49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3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6" fillId="0" borderId="31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180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29" xfId="0" applyFont="1" applyBorder="1" applyAlignment="1">
      <alignment vertical="center"/>
    </xf>
    <xf numFmtId="3" fontId="15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13" fillId="0" borderId="39" xfId="0" applyFont="1" applyBorder="1" applyAlignment="1">
      <alignment horizont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vertical="center"/>
    </xf>
    <xf numFmtId="186" fontId="15" fillId="0" borderId="20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86" fontId="0" fillId="0" borderId="20" xfId="0" applyNumberFormat="1" applyFont="1" applyBorder="1" applyAlignment="1">
      <alignment horizontal="right" vertical="center"/>
    </xf>
    <xf numFmtId="14" fontId="6" fillId="0" borderId="16" xfId="0" applyNumberFormat="1" applyFont="1" applyBorder="1" applyAlignment="1">
      <alignment/>
    </xf>
    <xf numFmtId="3" fontId="15" fillId="0" borderId="20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186" fontId="15" fillId="0" borderId="20" xfId="0" applyNumberFormat="1" applyFont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3" fontId="0" fillId="0" borderId="20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182" fontId="0" fillId="0" borderId="20" xfId="42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29" xfId="0" applyFont="1" applyBorder="1" applyAlignment="1">
      <alignment vertical="center"/>
    </xf>
    <xf numFmtId="182" fontId="0" fillId="0" borderId="20" xfId="42" applyNumberFormat="1" applyFont="1" applyFill="1" applyBorder="1" applyAlignment="1">
      <alignment vertical="center"/>
    </xf>
    <xf numFmtId="186" fontId="0" fillId="0" borderId="20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vertical="center"/>
    </xf>
    <xf numFmtId="0" fontId="6" fillId="0" borderId="16" xfId="0" applyFont="1" applyBorder="1" applyAlignment="1">
      <alignment/>
    </xf>
    <xf numFmtId="0" fontId="16" fillId="0" borderId="31" xfId="0" applyFont="1" applyBorder="1" applyAlignment="1">
      <alignment vertical="center"/>
    </xf>
    <xf numFmtId="1" fontId="0" fillId="0" borderId="0" xfId="0" applyNumberFormat="1" applyFont="1" applyAlignment="1">
      <alignment/>
    </xf>
    <xf numFmtId="3" fontId="0" fillId="0" borderId="2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vertical="center"/>
    </xf>
    <xf numFmtId="3" fontId="48" fillId="0" borderId="20" xfId="0" applyNumberFormat="1" applyFont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2" fontId="40" fillId="0" borderId="0" xfId="64" applyNumberFormat="1" applyFont="1" applyBorder="1" applyAlignment="1">
      <alignment wrapText="1"/>
      <protection/>
    </xf>
    <xf numFmtId="0" fontId="15" fillId="0" borderId="22" xfId="64" applyFont="1" applyBorder="1" applyAlignment="1">
      <alignment horizontal="center"/>
      <protection/>
    </xf>
    <xf numFmtId="2" fontId="41" fillId="0" borderId="14" xfId="64" applyNumberFormat="1" applyFont="1" applyBorder="1" applyAlignment="1">
      <alignment horizontal="center" wrapText="1"/>
      <protection/>
    </xf>
    <xf numFmtId="0" fontId="42" fillId="0" borderId="41" xfId="64" applyFont="1" applyBorder="1" applyAlignment="1">
      <alignment horizontal="center" vertical="center" wrapText="1"/>
      <protection/>
    </xf>
    <xf numFmtId="0" fontId="15" fillId="0" borderId="42" xfId="64" applyFont="1" applyBorder="1" applyAlignment="1">
      <alignment horizontal="center"/>
      <protection/>
    </xf>
    <xf numFmtId="0" fontId="15" fillId="0" borderId="43" xfId="64" applyFont="1" applyBorder="1" applyAlignment="1">
      <alignment horizontal="left" wrapText="1"/>
      <protection/>
    </xf>
    <xf numFmtId="0" fontId="15" fillId="0" borderId="43" xfId="64" applyFont="1" applyBorder="1" applyAlignment="1">
      <alignment horizontal="left"/>
      <protection/>
    </xf>
    <xf numFmtId="182" fontId="15" fillId="0" borderId="44" xfId="46" applyNumberFormat="1" applyFont="1" applyBorder="1" applyAlignment="1">
      <alignment horizontal="left"/>
    </xf>
    <xf numFmtId="0" fontId="0" fillId="0" borderId="45" xfId="64" applyFont="1" applyBorder="1" applyAlignment="1">
      <alignment horizontal="center"/>
      <protection/>
    </xf>
    <xf numFmtId="0" fontId="0" fillId="0" borderId="31" xfId="64" applyFont="1" applyBorder="1" applyAlignment="1">
      <alignment horizontal="left" wrapText="1"/>
      <protection/>
    </xf>
    <xf numFmtId="0" fontId="15" fillId="0" borderId="20" xfId="64" applyFont="1" applyBorder="1" applyAlignment="1">
      <alignment horizontal="left"/>
      <protection/>
    </xf>
    <xf numFmtId="182" fontId="15" fillId="0" borderId="46" xfId="46" applyNumberFormat="1" applyFont="1" applyBorder="1" applyAlignment="1">
      <alignment horizontal="left"/>
    </xf>
    <xf numFmtId="0" fontId="0" fillId="0" borderId="47" xfId="64" applyFont="1" applyBorder="1" applyAlignment="1">
      <alignment horizontal="center"/>
      <protection/>
    </xf>
    <xf numFmtId="186" fontId="15" fillId="0" borderId="20" xfId="48" applyNumberFormat="1" applyFont="1" applyBorder="1" applyAlignment="1">
      <alignment horizontal="left"/>
    </xf>
    <xf numFmtId="0" fontId="16" fillId="0" borderId="31" xfId="64" applyFont="1" applyBorder="1" applyAlignment="1">
      <alignment horizontal="left" wrapText="1"/>
      <protection/>
    </xf>
    <xf numFmtId="0" fontId="15" fillId="0" borderId="48" xfId="64" applyFont="1" applyBorder="1" applyAlignment="1">
      <alignment horizontal="center"/>
      <protection/>
    </xf>
    <xf numFmtId="0" fontId="15" fillId="0" borderId="31" xfId="64" applyFont="1" applyBorder="1" applyAlignment="1">
      <alignment horizontal="left" wrapText="1"/>
      <protection/>
    </xf>
    <xf numFmtId="0" fontId="0" fillId="0" borderId="30" xfId="64" applyFont="1" applyBorder="1" applyAlignment="1">
      <alignment horizontal="left" wrapText="1"/>
      <protection/>
    </xf>
    <xf numFmtId="0" fontId="0" fillId="0" borderId="49" xfId="64" applyFont="1" applyBorder="1" applyAlignment="1">
      <alignment horizontal="center"/>
      <protection/>
    </xf>
    <xf numFmtId="0" fontId="0" fillId="0" borderId="17" xfId="64" applyFont="1" applyBorder="1" applyAlignment="1">
      <alignment horizontal="left" wrapText="1"/>
      <protection/>
    </xf>
    <xf numFmtId="3" fontId="15" fillId="0" borderId="20" xfId="64" applyNumberFormat="1" applyFont="1" applyBorder="1" applyAlignment="1">
      <alignment horizontal="right"/>
      <protection/>
    </xf>
    <xf numFmtId="0" fontId="15" fillId="0" borderId="48" xfId="64" applyFont="1" applyBorder="1" applyAlignment="1">
      <alignment horizontal="center" vertical="center"/>
      <protection/>
    </xf>
    <xf numFmtId="0" fontId="15" fillId="0" borderId="47" xfId="64" applyFont="1" applyBorder="1" applyAlignment="1">
      <alignment horizontal="center" vertical="center"/>
      <protection/>
    </xf>
    <xf numFmtId="0" fontId="0" fillId="0" borderId="31" xfId="64" applyFont="1" applyBorder="1" applyAlignment="1">
      <alignment horizontal="center" wrapText="1"/>
      <protection/>
    </xf>
    <xf numFmtId="0" fontId="15" fillId="0" borderId="45" xfId="64" applyFont="1" applyBorder="1" applyAlignment="1">
      <alignment horizontal="center"/>
      <protection/>
    </xf>
    <xf numFmtId="0" fontId="37" fillId="0" borderId="20" xfId="64" applyFont="1" applyBorder="1" applyAlignment="1">
      <alignment horizontal="left" wrapText="1"/>
      <protection/>
    </xf>
    <xf numFmtId="0" fontId="15" fillId="0" borderId="20" xfId="0" applyFont="1" applyBorder="1" applyAlignment="1">
      <alignment horizontal="left"/>
    </xf>
    <xf numFmtId="0" fontId="15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5" fillId="0" borderId="47" xfId="64" applyFont="1" applyBorder="1" applyAlignment="1">
      <alignment horizontal="center"/>
      <protection/>
    </xf>
    <xf numFmtId="0" fontId="15" fillId="0" borderId="20" xfId="64" applyFont="1" applyBorder="1" applyAlignment="1">
      <alignment horizontal="left" wrapText="1"/>
      <protection/>
    </xf>
    <xf numFmtId="0" fontId="15" fillId="0" borderId="49" xfId="64" applyFont="1" applyBorder="1" applyAlignment="1">
      <alignment horizontal="center"/>
      <protection/>
    </xf>
    <xf numFmtId="0" fontId="15" fillId="0" borderId="30" xfId="64" applyFont="1" applyBorder="1" applyAlignment="1">
      <alignment horizontal="left" wrapText="1"/>
      <protection/>
    </xf>
    <xf numFmtId="0" fontId="15" fillId="0" borderId="50" xfId="64" applyFont="1" applyBorder="1" applyAlignment="1">
      <alignment horizontal="center"/>
      <protection/>
    </xf>
    <xf numFmtId="0" fontId="15" fillId="0" borderId="51" xfId="64" applyFont="1" applyBorder="1" applyAlignment="1">
      <alignment horizontal="left" wrapText="1"/>
      <protection/>
    </xf>
    <xf numFmtId="3" fontId="15" fillId="0" borderId="51" xfId="64" applyNumberFormat="1" applyFont="1" applyBorder="1" applyAlignment="1">
      <alignment horizontal="right"/>
      <protection/>
    </xf>
    <xf numFmtId="182" fontId="15" fillId="0" borderId="52" xfId="46" applyNumberFormat="1" applyFont="1" applyBorder="1" applyAlignment="1">
      <alignment horizontal="left"/>
    </xf>
    <xf numFmtId="0" fontId="15" fillId="0" borderId="0" xfId="64" applyFont="1" applyBorder="1" applyAlignment="1">
      <alignment horizontal="center"/>
      <protection/>
    </xf>
    <xf numFmtId="0" fontId="15" fillId="0" borderId="0" xfId="64" applyFont="1" applyBorder="1" applyAlignment="1">
      <alignment horizontal="left" wrapText="1"/>
      <protection/>
    </xf>
    <xf numFmtId="0" fontId="15" fillId="0" borderId="0" xfId="64" applyFont="1" applyBorder="1" applyAlignment="1">
      <alignment horizontal="left"/>
      <protection/>
    </xf>
    <xf numFmtId="0" fontId="5" fillId="0" borderId="22" xfId="64" applyFont="1" applyBorder="1">
      <alignment/>
      <protection/>
    </xf>
    <xf numFmtId="2" fontId="41" fillId="0" borderId="22" xfId="64" applyNumberFormat="1" applyFont="1" applyBorder="1" applyAlignment="1">
      <alignment horizontal="center" wrapText="1"/>
      <protection/>
    </xf>
    <xf numFmtId="0" fontId="42" fillId="0" borderId="22" xfId="64" applyFont="1" applyBorder="1" applyAlignment="1">
      <alignment horizontal="center" vertical="center" wrapText="1"/>
      <protection/>
    </xf>
    <xf numFmtId="0" fontId="42" fillId="0" borderId="53" xfId="64" applyFont="1" applyBorder="1" applyAlignment="1">
      <alignment horizontal="center"/>
      <protection/>
    </xf>
    <xf numFmtId="0" fontId="42" fillId="0" borderId="43" xfId="64" applyFont="1" applyBorder="1" applyAlignment="1">
      <alignment horizontal="left" wrapText="1"/>
      <protection/>
    </xf>
    <xf numFmtId="186" fontId="42" fillId="0" borderId="43" xfId="64" applyNumberFormat="1" applyFont="1" applyBorder="1" applyAlignment="1">
      <alignment horizontal="left"/>
      <protection/>
    </xf>
    <xf numFmtId="182" fontId="42" fillId="0" borderId="44" xfId="46" applyNumberFormat="1" applyFont="1" applyBorder="1" applyAlignment="1">
      <alignment horizontal="left"/>
    </xf>
    <xf numFmtId="0" fontId="5" fillId="0" borderId="48" xfId="64" applyFont="1" applyBorder="1" applyAlignment="1">
      <alignment horizontal="left"/>
      <protection/>
    </xf>
    <xf numFmtId="0" fontId="5" fillId="0" borderId="20" xfId="65" applyFont="1" applyFill="1" applyBorder="1" applyAlignment="1">
      <alignment horizontal="left" wrapText="1"/>
      <protection/>
    </xf>
    <xf numFmtId="0" fontId="42" fillId="0" borderId="20" xfId="64" applyFont="1" applyBorder="1" applyAlignment="1">
      <alignment horizontal="left"/>
      <protection/>
    </xf>
    <xf numFmtId="182" fontId="42" fillId="0" borderId="46" xfId="46" applyNumberFormat="1" applyFont="1" applyBorder="1" applyAlignment="1">
      <alignment horizontal="left"/>
    </xf>
    <xf numFmtId="0" fontId="5" fillId="0" borderId="20" xfId="64" applyFont="1" applyBorder="1" applyAlignment="1">
      <alignment horizontal="left" wrapText="1"/>
      <protection/>
    </xf>
    <xf numFmtId="186" fontId="42" fillId="0" borderId="20" xfId="48" applyNumberFormat="1" applyFont="1" applyBorder="1" applyAlignment="1">
      <alignment horizontal="right"/>
    </xf>
    <xf numFmtId="0" fontId="42" fillId="0" borderId="48" xfId="64" applyFont="1" applyBorder="1" applyAlignment="1">
      <alignment horizontal="center"/>
      <protection/>
    </xf>
    <xf numFmtId="0" fontId="42" fillId="0" borderId="20" xfId="64" applyFont="1" applyBorder="1" applyAlignment="1">
      <alignment horizontal="left" wrapText="1"/>
      <protection/>
    </xf>
    <xf numFmtId="186" fontId="42" fillId="0" borderId="20" xfId="64" applyNumberFormat="1" applyFont="1" applyBorder="1" applyAlignment="1">
      <alignment horizontal="left"/>
      <protection/>
    </xf>
    <xf numFmtId="0" fontId="5" fillId="0" borderId="48" xfId="64" applyFont="1" applyBorder="1" applyAlignment="1">
      <alignment horizontal="center"/>
      <protection/>
    </xf>
    <xf numFmtId="186" fontId="42" fillId="0" borderId="20" xfId="48" applyNumberFormat="1" applyFont="1" applyBorder="1" applyAlignment="1">
      <alignment horizontal="left"/>
    </xf>
    <xf numFmtId="0" fontId="5" fillId="0" borderId="20" xfId="64" applyFont="1" applyBorder="1" applyAlignment="1">
      <alignment horizontal="left"/>
      <protection/>
    </xf>
    <xf numFmtId="1" fontId="42" fillId="0" borderId="20" xfId="64" applyNumberFormat="1" applyFont="1" applyBorder="1" applyAlignment="1">
      <alignment horizontal="right"/>
      <protection/>
    </xf>
    <xf numFmtId="186" fontId="42" fillId="0" borderId="20" xfId="48" applyNumberFormat="1" applyFont="1" applyBorder="1" applyAlignment="1">
      <alignment horizontal="left" wrapText="1"/>
    </xf>
    <xf numFmtId="182" fontId="42" fillId="0" borderId="46" xfId="46" applyNumberFormat="1" applyFont="1" applyBorder="1" applyAlignment="1">
      <alignment horizontal="left" wrapText="1"/>
    </xf>
    <xf numFmtId="0" fontId="5" fillId="0" borderId="48" xfId="64" applyFont="1" applyFill="1" applyBorder="1" applyAlignment="1">
      <alignment horizontal="center"/>
      <protection/>
    </xf>
    <xf numFmtId="0" fontId="42" fillId="0" borderId="20" xfId="64" applyFont="1" applyBorder="1" applyAlignment="1">
      <alignment horizontal="right"/>
      <protection/>
    </xf>
    <xf numFmtId="0" fontId="5" fillId="0" borderId="5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30" xfId="64" applyFont="1" applyBorder="1" applyAlignment="1">
      <alignment horizontal="center" vertical="center" wrapText="1"/>
      <protection/>
    </xf>
    <xf numFmtId="0" fontId="42" fillId="0" borderId="55" xfId="64" applyFont="1" applyBorder="1" applyAlignment="1">
      <alignment horizontal="center" vertical="center" wrapText="1"/>
      <protection/>
    </xf>
    <xf numFmtId="0" fontId="42" fillId="0" borderId="48" xfId="64" applyFont="1" applyBorder="1">
      <alignment/>
      <protection/>
    </xf>
    <xf numFmtId="0" fontId="42" fillId="0" borderId="46" xfId="64" applyFont="1" applyBorder="1" applyAlignment="1">
      <alignment horizontal="left"/>
      <protection/>
    </xf>
    <xf numFmtId="0" fontId="5" fillId="0" borderId="48" xfId="0" applyFont="1" applyBorder="1" applyAlignment="1">
      <alignment/>
    </xf>
    <xf numFmtId="3" fontId="42" fillId="0" borderId="20" xfId="64" applyNumberFormat="1" applyFont="1" applyBorder="1" applyAlignment="1">
      <alignment horizontal="right"/>
      <protection/>
    </xf>
    <xf numFmtId="0" fontId="5" fillId="0" borderId="48" xfId="64" applyFont="1" applyBorder="1">
      <alignment/>
      <protection/>
    </xf>
    <xf numFmtId="0" fontId="5" fillId="0" borderId="50" xfId="64" applyFont="1" applyBorder="1">
      <alignment/>
      <protection/>
    </xf>
    <xf numFmtId="0" fontId="42" fillId="0" borderId="51" xfId="64" applyFont="1" applyBorder="1" applyAlignment="1">
      <alignment horizontal="left"/>
      <protection/>
    </xf>
    <xf numFmtId="0" fontId="5" fillId="0" borderId="51" xfId="64" applyFont="1" applyBorder="1" applyAlignment="1">
      <alignment horizontal="left"/>
      <protection/>
    </xf>
    <xf numFmtId="0" fontId="42" fillId="0" borderId="52" xfId="64" applyFont="1" applyBorder="1" applyAlignment="1">
      <alignment horizontal="left"/>
      <protection/>
    </xf>
    <xf numFmtId="0" fontId="42" fillId="0" borderId="0" xfId="64" applyFont="1" applyBorder="1" applyAlignment="1">
      <alignment horizontal="left"/>
      <protection/>
    </xf>
    <xf numFmtId="0" fontId="8" fillId="0" borderId="0" xfId="64" applyFont="1" applyBorder="1" applyAlignment="1">
      <alignment horizontal="left"/>
      <protection/>
    </xf>
    <xf numFmtId="0" fontId="0" fillId="0" borderId="0" xfId="64" applyFont="1">
      <alignment/>
      <protection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186" fontId="0" fillId="0" borderId="20" xfId="49" applyNumberForma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0" xfId="0" applyFill="1" applyBorder="1" applyAlignment="1">
      <alignment/>
    </xf>
    <xf numFmtId="3" fontId="15" fillId="0" borderId="20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22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31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2" fillId="0" borderId="20" xfId="0" applyFont="1" applyBorder="1" applyAlignment="1">
      <alignment/>
    </xf>
    <xf numFmtId="3" fontId="15" fillId="0" borderId="20" xfId="47" applyNumberFormat="1" applyFont="1" applyBorder="1" applyAlignment="1">
      <alignment/>
    </xf>
    <xf numFmtId="0" fontId="15" fillId="0" borderId="0" xfId="0" applyFont="1" applyBorder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20" xfId="47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3" fontId="0" fillId="0" borderId="22" xfId="47" applyNumberFormat="1" applyBorder="1" applyAlignment="1">
      <alignment/>
    </xf>
    <xf numFmtId="0" fontId="0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57" xfId="0" applyFont="1" applyBorder="1" applyAlignment="1">
      <alignment horizontal="center" vertical="center"/>
    </xf>
    <xf numFmtId="3" fontId="16" fillId="0" borderId="57" xfId="47" applyNumberFormat="1" applyFont="1" applyBorder="1" applyAlignment="1">
      <alignment vertical="center"/>
    </xf>
    <xf numFmtId="3" fontId="0" fillId="0" borderId="0" xfId="0" applyNumberFormat="1" applyAlignment="1">
      <alignment/>
    </xf>
    <xf numFmtId="182" fontId="0" fillId="0" borderId="0" xfId="46" applyNumberFormat="1" applyFont="1" applyAlignment="1">
      <alignment/>
    </xf>
    <xf numFmtId="0" fontId="0" fillId="0" borderId="20" xfId="0" applyBorder="1" applyAlignment="1">
      <alignment horizontal="center"/>
    </xf>
    <xf numFmtId="0" fontId="5" fillId="0" borderId="20" xfId="0" applyFont="1" applyBorder="1" applyAlignment="1">
      <alignment/>
    </xf>
    <xf numFmtId="3" fontId="0" fillId="0" borderId="20" xfId="47" applyNumberFormat="1" applyBorder="1" applyAlignment="1">
      <alignment/>
    </xf>
    <xf numFmtId="3" fontId="0" fillId="0" borderId="20" xfId="47" applyNumberFormat="1" applyBorder="1" applyAlignment="1">
      <alignment horizontal="right"/>
    </xf>
    <xf numFmtId="3" fontId="16" fillId="0" borderId="58" xfId="47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47" applyNumberForma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0" fillId="0" borderId="20" xfId="47" applyNumberFormat="1" applyFont="1" applyBorder="1" applyAlignment="1">
      <alignment/>
    </xf>
    <xf numFmtId="3" fontId="0" fillId="0" borderId="20" xfId="47" applyNumberFormat="1" applyFont="1" applyFill="1" applyBorder="1" applyAlignment="1">
      <alignment/>
    </xf>
    <xf numFmtId="3" fontId="42" fillId="0" borderId="20" xfId="64" applyNumberFormat="1" applyFont="1" applyBorder="1" applyAlignment="1">
      <alignment horizontal="left"/>
      <protection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 vertical="center"/>
    </xf>
    <xf numFmtId="182" fontId="15" fillId="0" borderId="0" xfId="0" applyNumberFormat="1" applyFont="1" applyAlignment="1">
      <alignment/>
    </xf>
    <xf numFmtId="186" fontId="15" fillId="0" borderId="0" xfId="0" applyNumberFormat="1" applyFont="1" applyFill="1" applyAlignment="1">
      <alignment vertical="center"/>
    </xf>
    <xf numFmtId="179" fontId="15" fillId="0" borderId="0" xfId="42" applyFont="1" applyAlignment="1">
      <alignment vertical="center"/>
    </xf>
    <xf numFmtId="3" fontId="15" fillId="0" borderId="0" xfId="0" applyNumberFormat="1" applyFont="1" applyFill="1" applyAlignment="1">
      <alignment vertical="center"/>
    </xf>
    <xf numFmtId="182" fontId="0" fillId="0" borderId="0" xfId="42" applyNumberFormat="1" applyFont="1" applyFill="1" applyAlignment="1">
      <alignment vertical="center"/>
    </xf>
    <xf numFmtId="3" fontId="10" fillId="0" borderId="59" xfId="0" applyNumberFormat="1" applyFont="1" applyBorder="1" applyAlignment="1">
      <alignment vertical="center"/>
    </xf>
    <xf numFmtId="3" fontId="10" fillId="0" borderId="60" xfId="0" applyNumberFormat="1" applyFont="1" applyBorder="1" applyAlignment="1">
      <alignment vertical="center"/>
    </xf>
    <xf numFmtId="186" fontId="15" fillId="0" borderId="20" xfId="0" applyNumberFormat="1" applyFont="1" applyFill="1" applyBorder="1" applyAlignment="1">
      <alignment vertical="center"/>
    </xf>
    <xf numFmtId="179" fontId="0" fillId="0" borderId="0" xfId="42" applyFont="1" applyAlignment="1">
      <alignment vertical="center"/>
    </xf>
    <xf numFmtId="41" fontId="0" fillId="0" borderId="0" xfId="42" applyNumberFormat="1" applyFont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5" fillId="0" borderId="19" xfId="64" applyNumberFormat="1" applyFont="1" applyBorder="1" applyAlignment="1">
      <alignment horizontal="center" wrapText="1"/>
      <protection/>
    </xf>
    <xf numFmtId="2" fontId="15" fillId="0" borderId="29" xfId="64" applyNumberFormat="1" applyFont="1" applyBorder="1" applyAlignment="1">
      <alignment horizontal="center" wrapText="1"/>
      <protection/>
    </xf>
    <xf numFmtId="2" fontId="15" fillId="0" borderId="31" xfId="64" applyNumberFormat="1" applyFont="1" applyBorder="1" applyAlignment="1">
      <alignment horizontal="center" wrapText="1"/>
      <protection/>
    </xf>
    <xf numFmtId="2" fontId="41" fillId="0" borderId="0" xfId="64" applyNumberFormat="1" applyFont="1" applyBorder="1" applyAlignment="1">
      <alignment horizontal="center" wrapText="1"/>
      <protection/>
    </xf>
    <xf numFmtId="2" fontId="41" fillId="0" borderId="14" xfId="64" applyNumberFormat="1" applyFont="1" applyBorder="1" applyAlignment="1">
      <alignment horizontal="center" wrapText="1"/>
      <protection/>
    </xf>
    <xf numFmtId="0" fontId="15" fillId="0" borderId="61" xfId="64" applyFont="1" applyBorder="1" applyAlignment="1">
      <alignment horizontal="left" wrapText="1"/>
      <protection/>
    </xf>
    <xf numFmtId="0" fontId="15" fillId="0" borderId="43" xfId="64" applyFont="1" applyBorder="1" applyAlignment="1">
      <alignment horizontal="left" wrapText="1"/>
      <protection/>
    </xf>
    <xf numFmtId="0" fontId="0" fillId="0" borderId="29" xfId="64" applyFont="1" applyBorder="1" applyAlignment="1">
      <alignment horizontal="left" wrapText="1"/>
      <protection/>
    </xf>
    <xf numFmtId="0" fontId="0" fillId="0" borderId="31" xfId="64" applyFont="1" applyBorder="1" applyAlignment="1">
      <alignment horizontal="left" wrapText="1"/>
      <protection/>
    </xf>
    <xf numFmtId="0" fontId="15" fillId="0" borderId="29" xfId="64" applyFont="1" applyBorder="1" applyAlignment="1">
      <alignment horizontal="left" wrapText="1"/>
      <protection/>
    </xf>
    <xf numFmtId="0" fontId="15" fillId="0" borderId="31" xfId="64" applyFont="1" applyBorder="1" applyAlignment="1">
      <alignment horizontal="left" wrapText="1"/>
      <protection/>
    </xf>
    <xf numFmtId="0" fontId="0" fillId="0" borderId="29" xfId="64" applyFont="1" applyBorder="1" applyAlignment="1">
      <alignment horizontal="center" wrapText="1"/>
      <protection/>
    </xf>
    <xf numFmtId="0" fontId="0" fillId="0" borderId="31" xfId="64" applyFont="1" applyBorder="1" applyAlignment="1">
      <alignment horizontal="center" wrapText="1"/>
      <protection/>
    </xf>
    <xf numFmtId="0" fontId="16" fillId="0" borderId="31" xfId="64" applyFont="1" applyBorder="1" applyAlignment="1">
      <alignment horizontal="left" wrapText="1"/>
      <protection/>
    </xf>
    <xf numFmtId="0" fontId="16" fillId="0" borderId="20" xfId="64" applyFont="1" applyBorder="1" applyAlignment="1">
      <alignment horizontal="left" wrapText="1"/>
      <protection/>
    </xf>
    <xf numFmtId="0" fontId="15" fillId="0" borderId="20" xfId="64" applyFont="1" applyBorder="1" applyAlignment="1">
      <alignment horizontal="left" wrapText="1"/>
      <protection/>
    </xf>
    <xf numFmtId="0" fontId="15" fillId="0" borderId="51" xfId="64" applyFont="1" applyBorder="1" applyAlignment="1">
      <alignment horizontal="left" wrapText="1"/>
      <protection/>
    </xf>
    <xf numFmtId="0" fontId="41" fillId="0" borderId="10" xfId="64" applyFont="1" applyBorder="1" applyAlignment="1">
      <alignment horizontal="center" wrapText="1"/>
      <protection/>
    </xf>
    <xf numFmtId="0" fontId="41" fillId="0" borderId="11" xfId="64" applyFont="1" applyBorder="1" applyAlignment="1">
      <alignment horizontal="center" wrapText="1"/>
      <protection/>
    </xf>
    <xf numFmtId="0" fontId="41" fillId="0" borderId="12" xfId="64" applyFont="1" applyBorder="1" applyAlignment="1">
      <alignment horizontal="center" wrapText="1"/>
      <protection/>
    </xf>
    <xf numFmtId="0" fontId="42" fillId="0" borderId="61" xfId="64" applyFont="1" applyBorder="1" applyAlignment="1">
      <alignment horizontal="left" wrapText="1"/>
      <protection/>
    </xf>
    <xf numFmtId="0" fontId="42" fillId="0" borderId="43" xfId="64" applyFont="1" applyBorder="1" applyAlignment="1">
      <alignment horizontal="left" wrapText="1"/>
      <protection/>
    </xf>
    <xf numFmtId="0" fontId="5" fillId="0" borderId="20" xfId="65" applyFont="1" applyFill="1" applyBorder="1" applyAlignment="1">
      <alignment horizontal="left" wrapText="1"/>
      <protection/>
    </xf>
    <xf numFmtId="0" fontId="42" fillId="0" borderId="20" xfId="65" applyFont="1" applyFill="1" applyBorder="1" applyAlignment="1">
      <alignment horizontal="left" wrapText="1"/>
      <protection/>
    </xf>
    <xf numFmtId="0" fontId="42" fillId="0" borderId="20" xfId="64" applyFont="1" applyBorder="1" applyAlignment="1">
      <alignment horizontal="left" wrapText="1"/>
      <protection/>
    </xf>
    <xf numFmtId="0" fontId="5" fillId="0" borderId="20" xfId="64" applyFont="1" applyBorder="1" applyAlignment="1">
      <alignment horizontal="left" wrapText="1"/>
      <protection/>
    </xf>
    <xf numFmtId="0" fontId="5" fillId="0" borderId="20" xfId="64" applyFont="1" applyBorder="1" applyAlignment="1">
      <alignment horizontal="left"/>
      <protection/>
    </xf>
    <xf numFmtId="0" fontId="42" fillId="0" borderId="20" xfId="64" applyFont="1" applyBorder="1" applyAlignment="1">
      <alignment horizontal="left"/>
      <protection/>
    </xf>
    <xf numFmtId="0" fontId="43" fillId="0" borderId="20" xfId="65" applyFont="1" applyFill="1" applyBorder="1" applyAlignment="1">
      <alignment horizontal="left" wrapText="1"/>
      <protection/>
    </xf>
    <xf numFmtId="0" fontId="43" fillId="0" borderId="20" xfId="64" applyFont="1" applyBorder="1" applyAlignment="1">
      <alignment horizontal="left"/>
      <protection/>
    </xf>
    <xf numFmtId="0" fontId="43" fillId="0" borderId="51" xfId="64" applyFont="1" applyBorder="1" applyAlignment="1">
      <alignment horizontal="left"/>
      <protection/>
    </xf>
    <xf numFmtId="0" fontId="46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_21.Aktivet Afatgjata Materiale  09" xfId="47"/>
    <cellStyle name="Comma_Pasqyra 1 dhe 2 PIA (Aneks Statistikor)" xfId="48"/>
    <cellStyle name="Comma_Pasqyre Nr.3  PIA (Ndarja sipas aktivitetit)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_asn_2009 Propozimet" xfId="64"/>
    <cellStyle name="Normal_Sheet2" xfId="65"/>
    <cellStyle name="Normale_2012 02 22_bilancio di verifica al 31 12 2011_finale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22\eriona\Bilance%202012\PIA\FINALS\Bilan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ount statement"/>
      <sheetName val="Cover"/>
      <sheetName val="Assets "/>
      <sheetName val="Liabilities "/>
      <sheetName val="IS"/>
      <sheetName val="Cash Flow "/>
      <sheetName val="Equity"/>
      <sheetName val="Notes"/>
      <sheetName val="Aneks Statistikor"/>
      <sheetName val="aktivitet per BM"/>
      <sheetName val="AAM"/>
    </sheetNames>
    <sheetDataSet>
      <sheetData sheetId="0">
        <row r="389">
          <cell r="D389">
            <v>322361.39</v>
          </cell>
        </row>
        <row r="390">
          <cell r="D390">
            <v>250693.5</v>
          </cell>
        </row>
        <row r="391">
          <cell r="D391">
            <v>65420</v>
          </cell>
        </row>
        <row r="392">
          <cell r="D392">
            <v>43000</v>
          </cell>
        </row>
        <row r="393">
          <cell r="D393">
            <v>818140</v>
          </cell>
        </row>
        <row r="394">
          <cell r="D394">
            <v>47800</v>
          </cell>
        </row>
        <row r="395">
          <cell r="D395">
            <v>1662583.8564999998</v>
          </cell>
        </row>
        <row r="396">
          <cell r="D396">
            <v>15169362.326000001</v>
          </cell>
        </row>
        <row r="397">
          <cell r="D397">
            <v>470788.57399999996</v>
          </cell>
        </row>
        <row r="398">
          <cell r="D398">
            <v>52915307.6</v>
          </cell>
        </row>
        <row r="399">
          <cell r="D399">
            <v>2097285</v>
          </cell>
        </row>
        <row r="440">
          <cell r="D440">
            <v>42183649</v>
          </cell>
        </row>
        <row r="441">
          <cell r="D441">
            <v>5234641</v>
          </cell>
        </row>
        <row r="477">
          <cell r="D477">
            <v>6750</v>
          </cell>
        </row>
        <row r="478">
          <cell r="D478">
            <v>490454.9</v>
          </cell>
        </row>
        <row r="479">
          <cell r="D479">
            <v>82177008.4</v>
          </cell>
        </row>
        <row r="480">
          <cell r="D480">
            <v>86486504.57</v>
          </cell>
        </row>
        <row r="481">
          <cell r="D481">
            <v>48469104.44</v>
          </cell>
        </row>
        <row r="482">
          <cell r="D482">
            <v>41162059.17</v>
          </cell>
        </row>
        <row r="483">
          <cell r="D483">
            <v>75523473.75</v>
          </cell>
        </row>
        <row r="484">
          <cell r="D484">
            <v>70809.98</v>
          </cell>
        </row>
        <row r="485">
          <cell r="D485">
            <v>1281452.9</v>
          </cell>
        </row>
        <row r="486">
          <cell r="D486">
            <v>1520710.84</v>
          </cell>
        </row>
        <row r="487">
          <cell r="D487">
            <v>840394.77</v>
          </cell>
        </row>
        <row r="488">
          <cell r="D488">
            <v>580437.08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C27" sqref="C27:J27"/>
    </sheetView>
  </sheetViews>
  <sheetFormatPr defaultColWidth="9.140625" defaultRowHeight="12.75"/>
  <cols>
    <col min="1" max="1" width="16.140625" style="38" customWidth="1"/>
    <col min="2" max="3" width="9.140625" style="38" customWidth="1"/>
    <col min="4" max="4" width="9.28125" style="38" customWidth="1"/>
    <col min="5" max="5" width="11.421875" style="38" customWidth="1"/>
    <col min="6" max="6" width="12.8515625" style="38" customWidth="1"/>
    <col min="7" max="7" width="5.421875" style="38" customWidth="1"/>
    <col min="8" max="9" width="9.140625" style="38" customWidth="1"/>
    <col min="10" max="10" width="3.140625" style="38" customWidth="1"/>
    <col min="11" max="11" width="9.140625" style="38" customWidth="1"/>
    <col min="12" max="12" width="1.8515625" style="38" customWidth="1"/>
    <col min="13" max="16384" width="9.140625" style="38" customWidth="1"/>
  </cols>
  <sheetData>
    <row r="1" s="34" customFormat="1" ht="6.75" customHeight="1"/>
    <row r="2" spans="2:11" s="34" customFormat="1" ht="12.75">
      <c r="B2" s="39"/>
      <c r="C2" s="40"/>
      <c r="D2" s="40"/>
      <c r="E2" s="40"/>
      <c r="F2" s="40"/>
      <c r="G2" s="40"/>
      <c r="H2" s="40"/>
      <c r="I2" s="40"/>
      <c r="J2" s="40"/>
      <c r="K2" s="41"/>
    </row>
    <row r="3" spans="2:11" s="35" customFormat="1" ht="13.5" customHeight="1">
      <c r="B3" s="42"/>
      <c r="C3" s="43" t="s">
        <v>156</v>
      </c>
      <c r="D3" s="43"/>
      <c r="E3" s="43"/>
      <c r="F3" s="44" t="s">
        <v>164</v>
      </c>
      <c r="G3" s="45"/>
      <c r="H3" s="46"/>
      <c r="I3" s="44"/>
      <c r="J3" s="43"/>
      <c r="K3" s="47"/>
    </row>
    <row r="4" spans="2:11" s="35" customFormat="1" ht="13.5" customHeight="1">
      <c r="B4" s="42"/>
      <c r="C4" s="43" t="s">
        <v>96</v>
      </c>
      <c r="D4" s="43"/>
      <c r="E4" s="43"/>
      <c r="F4" s="44" t="s">
        <v>165</v>
      </c>
      <c r="G4" s="48"/>
      <c r="H4" s="49"/>
      <c r="I4" s="50"/>
      <c r="J4" s="50"/>
      <c r="K4" s="47"/>
    </row>
    <row r="5" spans="2:11" s="35" customFormat="1" ht="13.5" customHeight="1">
      <c r="B5" s="42"/>
      <c r="C5" s="43" t="s">
        <v>6</v>
      </c>
      <c r="D5" s="43"/>
      <c r="E5" s="43"/>
      <c r="F5" s="51"/>
      <c r="G5" s="44"/>
      <c r="H5" s="44"/>
      <c r="I5" s="44"/>
      <c r="J5" s="44"/>
      <c r="K5" s="47"/>
    </row>
    <row r="6" spans="2:11" s="35" customFormat="1" ht="13.5" customHeight="1">
      <c r="B6" s="42"/>
      <c r="C6" s="43"/>
      <c r="D6" s="43"/>
      <c r="E6" s="43"/>
      <c r="F6" s="43"/>
      <c r="G6" s="43"/>
      <c r="H6" s="52"/>
      <c r="I6" s="52"/>
      <c r="J6" s="50"/>
      <c r="K6" s="47"/>
    </row>
    <row r="7" spans="2:11" s="35" customFormat="1" ht="13.5" customHeight="1">
      <c r="B7" s="42"/>
      <c r="C7" s="43" t="s">
        <v>0</v>
      </c>
      <c r="D7" s="43"/>
      <c r="E7" s="43"/>
      <c r="F7" s="133">
        <v>37467</v>
      </c>
      <c r="G7" s="53"/>
      <c r="H7" s="43"/>
      <c r="I7" s="43"/>
      <c r="J7" s="43"/>
      <c r="K7" s="47"/>
    </row>
    <row r="8" spans="2:11" s="35" customFormat="1" ht="13.5" customHeight="1">
      <c r="B8" s="42"/>
      <c r="C8" s="43" t="s">
        <v>1</v>
      </c>
      <c r="D8" s="43"/>
      <c r="E8" s="43"/>
      <c r="F8" s="51">
        <v>28113</v>
      </c>
      <c r="G8" s="54"/>
      <c r="H8" s="43"/>
      <c r="I8" s="43"/>
      <c r="J8" s="43"/>
      <c r="K8" s="47"/>
    </row>
    <row r="9" spans="2:11" s="35" customFormat="1" ht="13.5" customHeight="1">
      <c r="B9" s="42"/>
      <c r="C9" s="43"/>
      <c r="D9" s="43"/>
      <c r="E9" s="43"/>
      <c r="F9" s="43"/>
      <c r="G9" s="43"/>
      <c r="H9" s="43"/>
      <c r="I9" s="43"/>
      <c r="J9" s="43"/>
      <c r="K9" s="47"/>
    </row>
    <row r="10" spans="2:11" s="35" customFormat="1" ht="13.5" customHeight="1">
      <c r="B10" s="42"/>
      <c r="C10" s="43" t="s">
        <v>32</v>
      </c>
      <c r="D10" s="43"/>
      <c r="E10" s="43"/>
      <c r="F10" s="44" t="s">
        <v>166</v>
      </c>
      <c r="G10" s="44"/>
      <c r="H10" s="44"/>
      <c r="I10" s="44"/>
      <c r="J10" s="44"/>
      <c r="K10" s="47"/>
    </row>
    <row r="11" spans="2:11" s="35" customFormat="1" ht="13.5" customHeight="1">
      <c r="B11" s="42"/>
      <c r="C11" s="43"/>
      <c r="D11" s="43"/>
      <c r="E11" s="43"/>
      <c r="F11" s="51"/>
      <c r="G11" s="51"/>
      <c r="H11" s="51"/>
      <c r="I11" s="51"/>
      <c r="J11" s="51"/>
      <c r="K11" s="47"/>
    </row>
    <row r="12" spans="2:11" s="35" customFormat="1" ht="13.5" customHeight="1">
      <c r="B12" s="42"/>
      <c r="C12" s="43"/>
      <c r="D12" s="43"/>
      <c r="E12" s="43"/>
      <c r="F12" s="51"/>
      <c r="G12" s="51"/>
      <c r="H12" s="51"/>
      <c r="I12" s="51"/>
      <c r="J12" s="51"/>
      <c r="K12" s="47"/>
    </row>
    <row r="13" spans="2:11" s="36" customFormat="1" ht="12.75">
      <c r="B13" s="55"/>
      <c r="C13" s="56"/>
      <c r="D13" s="56"/>
      <c r="E13" s="56"/>
      <c r="F13" s="56"/>
      <c r="G13" s="56"/>
      <c r="H13" s="56"/>
      <c r="I13" s="56"/>
      <c r="J13" s="56"/>
      <c r="K13" s="57"/>
    </row>
    <row r="14" spans="2:11" s="36" customFormat="1" ht="12.75">
      <c r="B14" s="55"/>
      <c r="C14" s="56"/>
      <c r="D14" s="56"/>
      <c r="E14" s="56"/>
      <c r="F14" s="56"/>
      <c r="G14" s="56"/>
      <c r="H14" s="56"/>
      <c r="I14" s="56"/>
      <c r="J14" s="56"/>
      <c r="K14" s="57"/>
    </row>
    <row r="15" spans="2:11" s="36" customFormat="1" ht="12.75">
      <c r="B15" s="55"/>
      <c r="C15" s="56"/>
      <c r="D15" s="56"/>
      <c r="E15" s="56"/>
      <c r="F15" s="56"/>
      <c r="G15" s="56"/>
      <c r="H15" s="56"/>
      <c r="I15" s="56"/>
      <c r="J15" s="56"/>
      <c r="K15" s="57"/>
    </row>
    <row r="16" spans="2:11" s="36" customFormat="1" ht="12.75">
      <c r="B16" s="55"/>
      <c r="C16" s="56"/>
      <c r="D16" s="56"/>
      <c r="E16" s="56"/>
      <c r="F16" s="56"/>
      <c r="G16" s="56"/>
      <c r="H16" s="56"/>
      <c r="I16" s="56"/>
      <c r="J16" s="56"/>
      <c r="K16" s="57"/>
    </row>
    <row r="17" spans="2:11" s="36" customFormat="1" ht="12.75">
      <c r="B17" s="55"/>
      <c r="C17" s="56"/>
      <c r="D17" s="56"/>
      <c r="E17" s="56"/>
      <c r="F17" s="56"/>
      <c r="G17" s="56"/>
      <c r="H17" s="56"/>
      <c r="I17" s="56"/>
      <c r="J17" s="56"/>
      <c r="K17" s="57"/>
    </row>
    <row r="18" spans="2:11" s="36" customFormat="1" ht="12.75">
      <c r="B18" s="55"/>
      <c r="C18" s="56"/>
      <c r="D18" s="56"/>
      <c r="E18" s="56"/>
      <c r="F18" s="56"/>
      <c r="G18" s="56"/>
      <c r="H18" s="56"/>
      <c r="I18" s="56"/>
      <c r="J18" s="56"/>
      <c r="K18" s="57"/>
    </row>
    <row r="19" spans="2:11" s="36" customFormat="1" ht="12.75">
      <c r="B19" s="55"/>
      <c r="C19" s="56"/>
      <c r="D19" s="56"/>
      <c r="E19" s="56"/>
      <c r="F19" s="56"/>
      <c r="G19" s="56"/>
      <c r="H19" s="56"/>
      <c r="I19" s="56"/>
      <c r="J19" s="56"/>
      <c r="K19" s="57"/>
    </row>
    <row r="20" spans="2:11" s="36" customFormat="1" ht="12.75">
      <c r="B20" s="55"/>
      <c r="C20" s="56"/>
      <c r="D20" s="56"/>
      <c r="E20" s="56"/>
      <c r="F20" s="56"/>
      <c r="G20" s="56"/>
      <c r="H20" s="56"/>
      <c r="I20" s="56"/>
      <c r="J20" s="56"/>
      <c r="K20" s="57"/>
    </row>
    <row r="21" spans="2:11" s="36" customFormat="1" ht="12.75">
      <c r="B21" s="55"/>
      <c r="D21" s="56"/>
      <c r="E21" s="56"/>
      <c r="F21" s="56"/>
      <c r="G21" s="56"/>
      <c r="H21" s="56"/>
      <c r="I21" s="56"/>
      <c r="J21" s="56"/>
      <c r="K21" s="57"/>
    </row>
    <row r="22" spans="2:11" s="36" customFormat="1" ht="12.75">
      <c r="B22" s="55"/>
      <c r="C22" s="56"/>
      <c r="D22" s="56"/>
      <c r="E22" s="56"/>
      <c r="F22" s="56"/>
      <c r="G22" s="56"/>
      <c r="H22" s="56"/>
      <c r="I22" s="56"/>
      <c r="J22" s="56"/>
      <c r="K22" s="57"/>
    </row>
    <row r="23" spans="2:11" s="36" customFormat="1" ht="12.75">
      <c r="B23" s="55"/>
      <c r="C23" s="56"/>
      <c r="D23" s="56"/>
      <c r="E23" s="56"/>
      <c r="F23" s="56"/>
      <c r="G23" s="56"/>
      <c r="H23" s="56"/>
      <c r="I23" s="56"/>
      <c r="J23" s="56"/>
      <c r="K23" s="57"/>
    </row>
    <row r="24" spans="2:11" s="36" customFormat="1" ht="12.75">
      <c r="B24" s="55"/>
      <c r="C24" s="56"/>
      <c r="D24" s="56"/>
      <c r="E24" s="56"/>
      <c r="F24" s="56"/>
      <c r="G24" s="56"/>
      <c r="H24" s="56"/>
      <c r="I24" s="56"/>
      <c r="J24" s="56"/>
      <c r="K24" s="57"/>
    </row>
    <row r="25" spans="1:11" s="58" customFormat="1" ht="33.75">
      <c r="A25" s="36"/>
      <c r="B25" s="334" t="s">
        <v>7</v>
      </c>
      <c r="C25" s="335"/>
      <c r="D25" s="335"/>
      <c r="E25" s="335"/>
      <c r="F25" s="335"/>
      <c r="G25" s="335"/>
      <c r="H25" s="335"/>
      <c r="I25" s="335"/>
      <c r="J25" s="335"/>
      <c r="K25" s="336"/>
    </row>
    <row r="26" spans="1:11" s="36" customFormat="1" ht="12.75">
      <c r="A26" s="58"/>
      <c r="B26" s="59"/>
      <c r="C26" s="337" t="s">
        <v>73</v>
      </c>
      <c r="D26" s="337"/>
      <c r="E26" s="337"/>
      <c r="F26" s="337"/>
      <c r="G26" s="337"/>
      <c r="H26" s="337"/>
      <c r="I26" s="337"/>
      <c r="J26" s="337"/>
      <c r="K26" s="57"/>
    </row>
    <row r="27" spans="2:11" s="36" customFormat="1" ht="12.75">
      <c r="B27" s="55"/>
      <c r="C27" s="337" t="s">
        <v>74</v>
      </c>
      <c r="D27" s="337"/>
      <c r="E27" s="337"/>
      <c r="F27" s="337"/>
      <c r="G27" s="337"/>
      <c r="H27" s="337"/>
      <c r="I27" s="337"/>
      <c r="J27" s="337"/>
      <c r="K27" s="57"/>
    </row>
    <row r="28" spans="2:11" s="36" customFormat="1" ht="12.75">
      <c r="B28" s="55"/>
      <c r="C28" s="56"/>
      <c r="D28" s="56"/>
      <c r="E28" s="56"/>
      <c r="F28" s="56"/>
      <c r="G28" s="56"/>
      <c r="H28" s="56"/>
      <c r="I28" s="56"/>
      <c r="J28" s="56"/>
      <c r="K28" s="57"/>
    </row>
    <row r="29" spans="2:11" s="36" customFormat="1" ht="12.75">
      <c r="B29" s="55"/>
      <c r="C29" s="56"/>
      <c r="D29" s="56"/>
      <c r="E29" s="56"/>
      <c r="F29" s="56"/>
      <c r="G29" s="56"/>
      <c r="H29" s="56"/>
      <c r="I29" s="56"/>
      <c r="J29" s="56"/>
      <c r="K29" s="57"/>
    </row>
    <row r="30" spans="1:11" s="63" customFormat="1" ht="33.75">
      <c r="A30" s="36"/>
      <c r="B30" s="55"/>
      <c r="C30" s="56"/>
      <c r="D30" s="56"/>
      <c r="E30" s="56"/>
      <c r="F30" s="60" t="s">
        <v>170</v>
      </c>
      <c r="G30" s="61"/>
      <c r="H30" s="61"/>
      <c r="I30" s="61"/>
      <c r="J30" s="61"/>
      <c r="K30" s="62"/>
    </row>
    <row r="31" spans="2:11" s="63" customFormat="1" ht="12.75">
      <c r="B31" s="64"/>
      <c r="C31" s="61"/>
      <c r="D31" s="61"/>
      <c r="E31" s="61"/>
      <c r="F31" s="61"/>
      <c r="G31" s="61"/>
      <c r="H31" s="61"/>
      <c r="I31" s="61"/>
      <c r="J31" s="61"/>
      <c r="K31" s="62"/>
    </row>
    <row r="32" spans="2:11" s="63" customFormat="1" ht="12.75">
      <c r="B32" s="64"/>
      <c r="C32" s="61"/>
      <c r="D32" s="61"/>
      <c r="E32" s="61"/>
      <c r="F32" s="61"/>
      <c r="G32" s="61"/>
      <c r="H32" s="61"/>
      <c r="I32" s="61"/>
      <c r="J32" s="61"/>
      <c r="K32" s="62"/>
    </row>
    <row r="33" spans="2:11" s="63" customFormat="1" ht="12.75">
      <c r="B33" s="64"/>
      <c r="C33" s="61"/>
      <c r="D33" s="61"/>
      <c r="E33" s="61"/>
      <c r="F33" s="61"/>
      <c r="G33" s="61"/>
      <c r="H33" s="61"/>
      <c r="I33" s="61"/>
      <c r="J33" s="61"/>
      <c r="K33" s="62"/>
    </row>
    <row r="34" spans="2:11" s="63" customFormat="1" ht="12.75">
      <c r="B34" s="64"/>
      <c r="C34" s="61"/>
      <c r="D34" s="61"/>
      <c r="E34" s="61"/>
      <c r="F34" s="61"/>
      <c r="G34" s="61"/>
      <c r="H34" s="61"/>
      <c r="I34" s="61"/>
      <c r="J34" s="61"/>
      <c r="K34" s="62"/>
    </row>
    <row r="35" spans="2:11" s="63" customFormat="1" ht="12.75">
      <c r="B35" s="64"/>
      <c r="C35" s="61"/>
      <c r="D35" s="61"/>
      <c r="E35" s="61"/>
      <c r="F35" s="61"/>
      <c r="G35" s="61"/>
      <c r="H35" s="61"/>
      <c r="I35" s="61"/>
      <c r="J35" s="61"/>
      <c r="K35" s="62"/>
    </row>
    <row r="36" spans="2:11" s="63" customFormat="1" ht="12.75">
      <c r="B36" s="64"/>
      <c r="C36" s="61"/>
      <c r="D36" s="61"/>
      <c r="E36" s="61"/>
      <c r="F36" s="61"/>
      <c r="G36" s="61"/>
      <c r="H36" s="61"/>
      <c r="I36" s="61"/>
      <c r="J36" s="61"/>
      <c r="K36" s="62"/>
    </row>
    <row r="37" spans="2:11" s="63" customFormat="1" ht="12.75">
      <c r="B37" s="64"/>
      <c r="C37" s="61"/>
      <c r="D37" s="61"/>
      <c r="E37" s="61"/>
      <c r="F37" s="61"/>
      <c r="G37" s="61"/>
      <c r="H37" s="61"/>
      <c r="I37" s="61"/>
      <c r="J37" s="61"/>
      <c r="K37" s="62"/>
    </row>
    <row r="38" spans="2:11" s="63" customFormat="1" ht="12.75">
      <c r="B38" s="64"/>
      <c r="C38" s="61"/>
      <c r="D38" s="61"/>
      <c r="E38" s="61"/>
      <c r="F38" s="61"/>
      <c r="G38" s="61"/>
      <c r="H38" s="61"/>
      <c r="I38" s="61"/>
      <c r="J38" s="61"/>
      <c r="K38" s="62"/>
    </row>
    <row r="39" spans="2:11" s="63" customFormat="1" ht="12.75">
      <c r="B39" s="64"/>
      <c r="C39" s="61"/>
      <c r="D39" s="61"/>
      <c r="E39" s="61"/>
      <c r="F39" s="61"/>
      <c r="G39" s="61"/>
      <c r="H39" s="61"/>
      <c r="I39" s="61"/>
      <c r="J39" s="61"/>
      <c r="K39" s="62"/>
    </row>
    <row r="40" spans="2:11" s="63" customFormat="1" ht="12.75">
      <c r="B40" s="64"/>
      <c r="C40" s="61"/>
      <c r="D40" s="61"/>
      <c r="E40" s="61"/>
      <c r="F40" s="61"/>
      <c r="G40" s="61"/>
      <c r="H40" s="61"/>
      <c r="I40" s="61"/>
      <c r="J40" s="61"/>
      <c r="K40" s="62"/>
    </row>
    <row r="41" spans="2:11" s="63" customFormat="1" ht="12.75">
      <c r="B41" s="64"/>
      <c r="C41" s="61"/>
      <c r="D41" s="61"/>
      <c r="E41" s="61"/>
      <c r="F41" s="61"/>
      <c r="G41" s="61"/>
      <c r="H41" s="61"/>
      <c r="I41" s="61"/>
      <c r="J41" s="61"/>
      <c r="K41" s="62"/>
    </row>
    <row r="42" spans="2:11" s="63" customFormat="1" ht="12.75">
      <c r="B42" s="64"/>
      <c r="C42" s="61"/>
      <c r="D42" s="61"/>
      <c r="E42" s="61"/>
      <c r="F42" s="61"/>
      <c r="G42" s="61"/>
      <c r="H42" s="61"/>
      <c r="I42" s="61"/>
      <c r="J42" s="61"/>
      <c r="K42" s="62"/>
    </row>
    <row r="43" spans="2:11" s="63" customFormat="1" ht="12.75">
      <c r="B43" s="64"/>
      <c r="C43" s="61"/>
      <c r="D43" s="61"/>
      <c r="E43" s="61"/>
      <c r="F43" s="61"/>
      <c r="G43" s="61"/>
      <c r="H43" s="61"/>
      <c r="I43" s="61"/>
      <c r="J43" s="61"/>
      <c r="K43" s="62"/>
    </row>
    <row r="44" spans="2:11" s="63" customFormat="1" ht="12.75">
      <c r="B44" s="64"/>
      <c r="C44" s="61"/>
      <c r="D44" s="61"/>
      <c r="E44" s="61"/>
      <c r="F44" s="61"/>
      <c r="G44" s="61"/>
      <c r="H44" s="61"/>
      <c r="I44" s="61"/>
      <c r="J44" s="61"/>
      <c r="K44" s="62"/>
    </row>
    <row r="45" spans="2:11" s="63" customFormat="1" ht="9" customHeight="1">
      <c r="B45" s="64"/>
      <c r="C45" s="61"/>
      <c r="D45" s="61"/>
      <c r="E45" s="61"/>
      <c r="F45" s="61"/>
      <c r="G45" s="61"/>
      <c r="H45" s="61"/>
      <c r="I45" s="61"/>
      <c r="J45" s="61"/>
      <c r="K45" s="62"/>
    </row>
    <row r="46" spans="2:11" s="63" customFormat="1" ht="12.75">
      <c r="B46" s="64"/>
      <c r="C46" s="61"/>
      <c r="D46" s="61"/>
      <c r="E46" s="61"/>
      <c r="F46" s="61"/>
      <c r="G46" s="61"/>
      <c r="H46" s="61"/>
      <c r="I46" s="61"/>
      <c r="J46" s="61"/>
      <c r="K46" s="62"/>
    </row>
    <row r="47" spans="2:11" s="63" customFormat="1" ht="12.75">
      <c r="B47" s="64"/>
      <c r="C47" s="61"/>
      <c r="D47" s="61"/>
      <c r="E47" s="61"/>
      <c r="F47" s="61"/>
      <c r="G47" s="61"/>
      <c r="H47" s="61"/>
      <c r="I47" s="61"/>
      <c r="J47" s="61"/>
      <c r="K47" s="62"/>
    </row>
    <row r="48" spans="2:11" s="35" customFormat="1" ht="12.75" customHeight="1">
      <c r="B48" s="42"/>
      <c r="C48" s="43" t="s">
        <v>102</v>
      </c>
      <c r="D48" s="43"/>
      <c r="E48" s="43"/>
      <c r="F48" s="43"/>
      <c r="G48" s="43"/>
      <c r="H48" s="338"/>
      <c r="I48" s="338"/>
      <c r="J48" s="43"/>
      <c r="K48" s="47"/>
    </row>
    <row r="49" spans="2:11" s="35" customFormat="1" ht="12.75" customHeight="1">
      <c r="B49" s="42"/>
      <c r="C49" s="43" t="s">
        <v>103</v>
      </c>
      <c r="D49" s="43"/>
      <c r="E49" s="43"/>
      <c r="F49" s="43"/>
      <c r="G49" s="43"/>
      <c r="H49" s="340"/>
      <c r="I49" s="340"/>
      <c r="J49" s="43"/>
      <c r="K49" s="47"/>
    </row>
    <row r="50" spans="2:11" s="35" customFormat="1" ht="12.75" customHeight="1">
      <c r="B50" s="42"/>
      <c r="C50" s="43" t="s">
        <v>97</v>
      </c>
      <c r="D50" s="43"/>
      <c r="E50" s="43"/>
      <c r="F50" s="43"/>
      <c r="G50" s="43"/>
      <c r="H50" s="340"/>
      <c r="I50" s="340"/>
      <c r="J50" s="43"/>
      <c r="K50" s="47"/>
    </row>
    <row r="51" spans="2:11" s="35" customFormat="1" ht="12.75" customHeight="1">
      <c r="B51" s="42"/>
      <c r="C51" s="43" t="s">
        <v>98</v>
      </c>
      <c r="D51" s="43"/>
      <c r="E51" s="43"/>
      <c r="F51" s="43"/>
      <c r="G51" s="43"/>
      <c r="H51" s="340"/>
      <c r="I51" s="340"/>
      <c r="J51" s="43"/>
      <c r="K51" s="47"/>
    </row>
    <row r="52" spans="2:11" s="36" customFormat="1" ht="12.75">
      <c r="B52" s="55"/>
      <c r="C52" s="56"/>
      <c r="D52" s="56"/>
      <c r="E52" s="56"/>
      <c r="F52" s="56"/>
      <c r="G52" s="56"/>
      <c r="H52" s="56"/>
      <c r="I52" s="56"/>
      <c r="J52" s="56"/>
      <c r="K52" s="57"/>
    </row>
    <row r="53" spans="2:11" s="37" customFormat="1" ht="12.75" customHeight="1">
      <c r="B53" s="65"/>
      <c r="C53" s="43" t="s">
        <v>104</v>
      </c>
      <c r="D53" s="43"/>
      <c r="E53" s="43"/>
      <c r="F53" s="43"/>
      <c r="G53" s="54" t="s">
        <v>99</v>
      </c>
      <c r="H53" s="341" t="s">
        <v>171</v>
      </c>
      <c r="I53" s="337"/>
      <c r="J53" s="66"/>
      <c r="K53" s="67"/>
    </row>
    <row r="54" spans="2:11" s="37" customFormat="1" ht="12.75" customHeight="1">
      <c r="B54" s="65"/>
      <c r="C54" s="43"/>
      <c r="D54" s="43"/>
      <c r="E54" s="43"/>
      <c r="F54" s="43"/>
      <c r="G54" s="54" t="s">
        <v>100</v>
      </c>
      <c r="H54" s="339" t="s">
        <v>172</v>
      </c>
      <c r="I54" s="337"/>
      <c r="J54" s="66"/>
      <c r="K54" s="67"/>
    </row>
    <row r="55" spans="2:11" s="37" customFormat="1" ht="7.5" customHeight="1">
      <c r="B55" s="65"/>
      <c r="C55" s="43"/>
      <c r="D55" s="43"/>
      <c r="E55" s="43"/>
      <c r="F55" s="43"/>
      <c r="G55" s="54"/>
      <c r="H55" s="54"/>
      <c r="I55" s="54"/>
      <c r="J55" s="66"/>
      <c r="K55" s="67"/>
    </row>
    <row r="56" spans="2:11" s="37" customFormat="1" ht="12.75" customHeight="1">
      <c r="B56" s="65"/>
      <c r="C56" s="43" t="s">
        <v>101</v>
      </c>
      <c r="D56" s="43"/>
      <c r="E56" s="43"/>
      <c r="F56" s="54"/>
      <c r="G56" s="43"/>
      <c r="H56" s="177" t="s">
        <v>172</v>
      </c>
      <c r="I56" s="44"/>
      <c r="J56" s="66"/>
      <c r="K56" s="67"/>
    </row>
    <row r="57" spans="2:11" ht="22.5" customHeight="1">
      <c r="B57" s="68"/>
      <c r="C57" s="69"/>
      <c r="D57" s="69"/>
      <c r="E57" s="69"/>
      <c r="F57" s="69"/>
      <c r="G57" s="69"/>
      <c r="H57" s="69"/>
      <c r="I57" s="69"/>
      <c r="J57" s="69"/>
      <c r="K57" s="70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7">
      <selection activeCell="L35" sqref="L35"/>
    </sheetView>
  </sheetViews>
  <sheetFormatPr defaultColWidth="4.7109375" defaultRowHeight="12.75"/>
  <cols>
    <col min="1" max="1" width="11.57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417" t="s">
        <v>71</v>
      </c>
      <c r="C4" s="418"/>
      <c r="D4" s="418"/>
      <c r="E4" s="418"/>
      <c r="F4" s="418"/>
      <c r="G4" s="418"/>
      <c r="H4" s="418"/>
      <c r="I4" s="418"/>
      <c r="J4" s="419"/>
    </row>
    <row r="5" spans="2:10" s="114" customFormat="1" ht="12.75">
      <c r="B5" s="109"/>
      <c r="C5" s="123" t="s">
        <v>157</v>
      </c>
      <c r="D5" s="110"/>
      <c r="E5" s="110"/>
      <c r="F5" s="110"/>
      <c r="G5" s="111"/>
      <c r="H5" s="111"/>
      <c r="I5" s="112"/>
      <c r="J5" s="113"/>
    </row>
    <row r="6" spans="2:10" s="114" customFormat="1" ht="11.25">
      <c r="B6" s="109"/>
      <c r="C6" s="115"/>
      <c r="D6" s="108" t="s">
        <v>158</v>
      </c>
      <c r="E6" s="108"/>
      <c r="F6" s="108"/>
      <c r="G6" s="108"/>
      <c r="H6" s="108"/>
      <c r="I6" s="116"/>
      <c r="J6" s="113"/>
    </row>
    <row r="7" spans="2:10" s="114" customFormat="1" ht="11.25">
      <c r="B7" s="109"/>
      <c r="C7" s="115"/>
      <c r="D7" s="108" t="s">
        <v>160</v>
      </c>
      <c r="E7" s="108"/>
      <c r="F7" s="108"/>
      <c r="G7" s="108"/>
      <c r="H7" s="108"/>
      <c r="I7" s="116"/>
      <c r="J7" s="113"/>
    </row>
    <row r="8" spans="2:10" s="114" customFormat="1" ht="11.25">
      <c r="B8" s="109"/>
      <c r="C8" s="115" t="s">
        <v>161</v>
      </c>
      <c r="D8" s="117"/>
      <c r="E8" s="117"/>
      <c r="F8" s="117"/>
      <c r="G8" s="117"/>
      <c r="H8" s="117"/>
      <c r="I8" s="116"/>
      <c r="J8" s="113"/>
    </row>
    <row r="9" spans="2:10" s="114" customFormat="1" ht="11.25">
      <c r="B9" s="109"/>
      <c r="C9" s="115"/>
      <c r="D9" s="108"/>
      <c r="E9" s="108" t="s">
        <v>159</v>
      </c>
      <c r="F9" s="108"/>
      <c r="G9" s="117"/>
      <c r="H9" s="117"/>
      <c r="I9" s="116"/>
      <c r="J9" s="113"/>
    </row>
    <row r="10" spans="2:10" s="114" customFormat="1" ht="11.25">
      <c r="B10" s="109"/>
      <c r="C10" s="118"/>
      <c r="D10" s="119"/>
      <c r="E10" s="108" t="s">
        <v>162</v>
      </c>
      <c r="F10" s="108"/>
      <c r="G10" s="117"/>
      <c r="H10" s="117"/>
      <c r="I10" s="116"/>
      <c r="J10" s="113"/>
    </row>
    <row r="11" spans="2:10" s="114" customFormat="1" ht="11.25">
      <c r="B11" s="109"/>
      <c r="C11" s="120"/>
      <c r="D11" s="121"/>
      <c r="E11" s="121" t="s">
        <v>163</v>
      </c>
      <c r="F11" s="121"/>
      <c r="G11" s="121"/>
      <c r="H11" s="121"/>
      <c r="I11" s="122"/>
      <c r="J11" s="113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421"/>
      <c r="E14" s="421"/>
      <c r="F14" s="107"/>
      <c r="G14" s="420"/>
      <c r="H14" s="420"/>
      <c r="I14" s="420"/>
      <c r="J14" s="6"/>
    </row>
    <row r="15" spans="2:10" ht="12.75">
      <c r="B15" s="4"/>
      <c r="C15" s="5"/>
      <c r="D15" s="421"/>
      <c r="E15" s="421"/>
      <c r="F15" s="107"/>
      <c r="G15" s="107"/>
      <c r="H15" s="107"/>
      <c r="I15" s="107"/>
      <c r="J15" s="6"/>
    </row>
    <row r="16" spans="2:10" ht="12.75">
      <c r="B16" s="4"/>
      <c r="C16" s="5"/>
      <c r="D16" s="108"/>
      <c r="E16" s="108"/>
      <c r="F16" s="108"/>
      <c r="G16" s="108"/>
      <c r="H16" s="108"/>
      <c r="I16" s="108"/>
      <c r="J16" s="6"/>
    </row>
    <row r="17" spans="2:10" ht="12.75">
      <c r="B17" s="4"/>
      <c r="C17" s="5"/>
      <c r="D17" s="108"/>
      <c r="E17" s="108"/>
      <c r="F17" s="108"/>
      <c r="G17" s="108"/>
      <c r="H17" s="108"/>
      <c r="I17" s="108"/>
      <c r="J17" s="6"/>
    </row>
    <row r="18" spans="2:10" ht="12.75">
      <c r="B18" s="4"/>
      <c r="C18" s="5"/>
      <c r="D18" s="108"/>
      <c r="E18" s="108"/>
      <c r="F18" s="108"/>
      <c r="G18" s="108"/>
      <c r="H18" s="108"/>
      <c r="I18" s="108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25" customFormat="1" ht="12.75">
      <c r="B49" s="22"/>
      <c r="C49" s="23"/>
      <c r="D49" s="23"/>
      <c r="E49" s="23"/>
      <c r="F49" s="23"/>
      <c r="G49" s="23"/>
      <c r="H49" s="23"/>
      <c r="I49" s="23"/>
      <c r="J49" s="24"/>
    </row>
    <row r="50" spans="2:10" s="25" customFormat="1" ht="15">
      <c r="B50" s="22"/>
      <c r="C50" s="23"/>
      <c r="D50" s="23"/>
      <c r="E50" s="10"/>
      <c r="F50" s="10"/>
      <c r="G50" s="10"/>
      <c r="H50" s="10"/>
      <c r="I50" s="10"/>
      <c r="J50" s="24"/>
    </row>
    <row r="51" spans="2:10" s="25" customFormat="1" ht="15">
      <c r="B51" s="22"/>
      <c r="C51" s="23"/>
      <c r="D51" s="23"/>
      <c r="E51" s="10"/>
      <c r="F51" s="10"/>
      <c r="G51" s="10"/>
      <c r="H51" s="10"/>
      <c r="I51" s="10"/>
      <c r="J51" s="24"/>
    </row>
    <row r="52" spans="2:10" s="25" customFormat="1" ht="15">
      <c r="B52" s="22"/>
      <c r="C52" s="23"/>
      <c r="D52" s="23"/>
      <c r="E52" s="10"/>
      <c r="F52" s="10"/>
      <c r="G52" s="10"/>
      <c r="H52" s="10"/>
      <c r="I52" s="10"/>
      <c r="J52" s="24"/>
    </row>
    <row r="53" spans="2:10" s="25" customFormat="1" ht="15">
      <c r="B53" s="22"/>
      <c r="C53" s="23"/>
      <c r="D53" s="23"/>
      <c r="E53" s="10"/>
      <c r="F53" s="10"/>
      <c r="G53" s="10"/>
      <c r="H53" s="10"/>
      <c r="I53" s="10"/>
      <c r="J53" s="24"/>
    </row>
    <row r="54" spans="2:10" s="25" customFormat="1" ht="15">
      <c r="B54" s="22"/>
      <c r="C54" s="23"/>
      <c r="D54" s="23"/>
      <c r="E54" s="10"/>
      <c r="F54" s="10"/>
      <c r="G54" s="415" t="s">
        <v>72</v>
      </c>
      <c r="H54" s="415"/>
      <c r="I54" s="415"/>
      <c r="J54" s="24"/>
    </row>
    <row r="55" spans="2:10" ht="15.75">
      <c r="B55" s="4"/>
      <c r="C55" s="5"/>
      <c r="D55" s="5"/>
      <c r="E55" s="26"/>
      <c r="F55" s="26"/>
      <c r="G55" s="416" t="s">
        <v>70</v>
      </c>
      <c r="H55" s="416"/>
      <c r="I55" s="416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9"/>
  <sheetViews>
    <sheetView zoomScalePageLayoutView="0" workbookViewId="0" topLeftCell="A1">
      <selection activeCell="G8" sqref="G8:H45"/>
    </sheetView>
  </sheetViews>
  <sheetFormatPr defaultColWidth="9.140625" defaultRowHeight="12.75"/>
  <cols>
    <col min="1" max="1" width="0.42578125" style="34" customWidth="1"/>
    <col min="2" max="2" width="3.7109375" style="71" customWidth="1"/>
    <col min="3" max="3" width="2.7109375" style="71" customWidth="1"/>
    <col min="4" max="4" width="4.00390625" style="71" customWidth="1"/>
    <col min="5" max="5" width="40.57421875" style="34" customWidth="1"/>
    <col min="6" max="6" width="8.28125" style="34" customWidth="1"/>
    <col min="7" max="7" width="18.140625" style="72" bestFit="1" customWidth="1"/>
    <col min="8" max="8" width="16.57421875" style="72" customWidth="1"/>
    <col min="9" max="9" width="1.421875" style="34" customWidth="1"/>
    <col min="10" max="10" width="40.421875" style="34" customWidth="1"/>
    <col min="11" max="11" width="11.7109375" style="34" bestFit="1" customWidth="1"/>
    <col min="12" max="16384" width="9.140625" style="34" customWidth="1"/>
  </cols>
  <sheetData>
    <row r="1" ht="17.25" customHeight="1"/>
    <row r="2" spans="2:8" s="142" customFormat="1" ht="18">
      <c r="B2" s="73"/>
      <c r="C2" s="74"/>
      <c r="D2" s="74"/>
      <c r="E2" s="75"/>
      <c r="G2" s="342"/>
      <c r="H2" s="342"/>
    </row>
    <row r="3" spans="2:8" s="142" customFormat="1" ht="9" customHeight="1">
      <c r="B3" s="73"/>
      <c r="C3" s="74"/>
      <c r="D3" s="74"/>
      <c r="E3" s="75"/>
      <c r="G3" s="141"/>
      <c r="H3" s="141"/>
    </row>
    <row r="4" spans="2:8" s="142" customFormat="1" ht="18" customHeight="1">
      <c r="B4" s="343" t="s">
        <v>173</v>
      </c>
      <c r="C4" s="344"/>
      <c r="D4" s="344"/>
      <c r="E4" s="344"/>
      <c r="F4" s="344"/>
      <c r="G4" s="344"/>
      <c r="H4" s="344"/>
    </row>
    <row r="5" ht="6.75" customHeight="1"/>
    <row r="6" spans="2:8" ht="12" customHeight="1">
      <c r="B6" s="348" t="s">
        <v>2</v>
      </c>
      <c r="C6" s="350" t="s">
        <v>8</v>
      </c>
      <c r="D6" s="351"/>
      <c r="E6" s="352"/>
      <c r="F6" s="348" t="s">
        <v>9</v>
      </c>
      <c r="G6" s="143" t="s">
        <v>133</v>
      </c>
      <c r="H6" s="143" t="s">
        <v>133</v>
      </c>
    </row>
    <row r="7" spans="2:8" ht="12" customHeight="1">
      <c r="B7" s="349"/>
      <c r="C7" s="353"/>
      <c r="D7" s="354"/>
      <c r="E7" s="355"/>
      <c r="F7" s="349"/>
      <c r="G7" s="144" t="s">
        <v>134</v>
      </c>
      <c r="H7" s="145" t="s">
        <v>154</v>
      </c>
    </row>
    <row r="8" spans="2:8" s="142" customFormat="1" ht="24.75" customHeight="1">
      <c r="B8" s="78" t="s">
        <v>3</v>
      </c>
      <c r="C8" s="345" t="s">
        <v>155</v>
      </c>
      <c r="D8" s="346"/>
      <c r="E8" s="347"/>
      <c r="F8" s="167"/>
      <c r="G8" s="128">
        <v>612789286.7349006</v>
      </c>
      <c r="H8" s="128">
        <v>874165641.9165003</v>
      </c>
    </row>
    <row r="9" spans="2:8" s="142" customFormat="1" ht="16.5" customHeight="1">
      <c r="B9" s="147"/>
      <c r="C9" s="79">
        <v>1</v>
      </c>
      <c r="D9" s="80" t="s">
        <v>10</v>
      </c>
      <c r="E9" s="148"/>
      <c r="F9" s="146"/>
      <c r="G9" s="134">
        <v>272382209.5589006</v>
      </c>
      <c r="H9" s="134">
        <v>262277310.91660032</v>
      </c>
    </row>
    <row r="10" spans="2:10" s="142" customFormat="1" ht="16.5" customHeight="1">
      <c r="B10" s="147"/>
      <c r="C10" s="79"/>
      <c r="D10" s="152" t="s">
        <v>105</v>
      </c>
      <c r="E10" s="81" t="s">
        <v>29</v>
      </c>
      <c r="F10" s="146">
        <v>4</v>
      </c>
      <c r="G10" s="153">
        <v>272265890.8589006</v>
      </c>
      <c r="H10" s="150">
        <v>262215216.71660033</v>
      </c>
      <c r="J10" s="157"/>
    </row>
    <row r="11" spans="2:10" s="142" customFormat="1" ht="16.5" customHeight="1">
      <c r="B11" s="147"/>
      <c r="C11" s="79"/>
      <c r="D11" s="152" t="s">
        <v>105</v>
      </c>
      <c r="E11" s="81" t="s">
        <v>30</v>
      </c>
      <c r="F11" s="146">
        <v>4</v>
      </c>
      <c r="G11" s="153">
        <v>116318.7</v>
      </c>
      <c r="H11" s="150">
        <v>62094.2</v>
      </c>
      <c r="J11" s="157"/>
    </row>
    <row r="12" spans="2:8" s="142" customFormat="1" ht="16.5" customHeight="1">
      <c r="B12" s="147"/>
      <c r="C12" s="79">
        <v>2</v>
      </c>
      <c r="D12" s="80" t="s">
        <v>137</v>
      </c>
      <c r="E12" s="148"/>
      <c r="F12" s="146"/>
      <c r="G12" s="146"/>
      <c r="H12" s="150"/>
    </row>
    <row r="13" spans="2:10" s="142" customFormat="1" ht="16.5" customHeight="1">
      <c r="B13" s="147"/>
      <c r="C13" s="79">
        <v>3</v>
      </c>
      <c r="D13" s="80" t="s">
        <v>138</v>
      </c>
      <c r="E13" s="148"/>
      <c r="F13" s="146"/>
      <c r="G13" s="128">
        <v>293089457.8172</v>
      </c>
      <c r="H13" s="128">
        <v>567711577.1929</v>
      </c>
      <c r="J13" s="157"/>
    </row>
    <row r="14" spans="2:10" s="142" customFormat="1" ht="16.5" customHeight="1">
      <c r="B14" s="147"/>
      <c r="C14" s="151"/>
      <c r="D14" s="152" t="s">
        <v>105</v>
      </c>
      <c r="E14" s="81" t="s">
        <v>139</v>
      </c>
      <c r="F14" s="146">
        <v>5</v>
      </c>
      <c r="G14" s="180">
        <v>153224288.8668999</v>
      </c>
      <c r="H14" s="180">
        <v>111114740.43259996</v>
      </c>
      <c r="J14" s="181"/>
    </row>
    <row r="15" spans="2:10" s="142" customFormat="1" ht="16.5" customHeight="1">
      <c r="B15" s="147"/>
      <c r="C15" s="151"/>
      <c r="D15" s="152" t="s">
        <v>105</v>
      </c>
      <c r="E15" s="81" t="s">
        <v>106</v>
      </c>
      <c r="F15" s="146">
        <v>5</v>
      </c>
      <c r="G15" s="150">
        <v>9454317.5249</v>
      </c>
      <c r="H15" s="150">
        <v>2260992.83</v>
      </c>
      <c r="J15" s="181"/>
    </row>
    <row r="16" spans="2:10" s="142" customFormat="1" ht="16.5" customHeight="1">
      <c r="B16" s="147"/>
      <c r="C16" s="151"/>
      <c r="D16" s="152" t="s">
        <v>105</v>
      </c>
      <c r="E16" s="81" t="s">
        <v>107</v>
      </c>
      <c r="F16" s="146">
        <v>5</v>
      </c>
      <c r="G16" s="150">
        <v>2069784</v>
      </c>
      <c r="H16" s="150">
        <v>0</v>
      </c>
      <c r="J16" s="181"/>
    </row>
    <row r="17" spans="2:10" s="142" customFormat="1" ht="16.5" customHeight="1">
      <c r="B17" s="147"/>
      <c r="C17" s="151"/>
      <c r="D17" s="152" t="s">
        <v>105</v>
      </c>
      <c r="E17" s="81" t="s">
        <v>108</v>
      </c>
      <c r="F17" s="146">
        <v>5</v>
      </c>
      <c r="G17" s="150">
        <v>128341067.4254001</v>
      </c>
      <c r="H17" s="150">
        <v>454335843.9303</v>
      </c>
      <c r="J17" s="181"/>
    </row>
    <row r="18" spans="2:8" s="142" customFormat="1" ht="16.5" customHeight="1">
      <c r="B18" s="147"/>
      <c r="C18" s="151"/>
      <c r="D18" s="152" t="s">
        <v>105</v>
      </c>
      <c r="E18" s="81" t="s">
        <v>111</v>
      </c>
      <c r="F18" s="146"/>
      <c r="G18" s="146"/>
      <c r="H18" s="150"/>
    </row>
    <row r="19" spans="2:8" s="142" customFormat="1" ht="16.5" customHeight="1">
      <c r="B19" s="147"/>
      <c r="C19" s="151"/>
      <c r="D19" s="152" t="s">
        <v>105</v>
      </c>
      <c r="E19" s="81"/>
      <c r="F19" s="146"/>
      <c r="G19" s="146"/>
      <c r="H19" s="150"/>
    </row>
    <row r="20" spans="2:8" s="142" customFormat="1" ht="16.5" customHeight="1">
      <c r="B20" s="147"/>
      <c r="C20" s="151"/>
      <c r="D20" s="152" t="s">
        <v>105</v>
      </c>
      <c r="E20" s="81"/>
      <c r="F20" s="146"/>
      <c r="G20" s="146"/>
      <c r="H20" s="150"/>
    </row>
    <row r="21" spans="2:10" s="142" customFormat="1" ht="16.5" customHeight="1">
      <c r="B21" s="147"/>
      <c r="C21" s="79">
        <v>4</v>
      </c>
      <c r="D21" s="80" t="s">
        <v>11</v>
      </c>
      <c r="E21" s="148"/>
      <c r="F21" s="146"/>
      <c r="G21" s="128">
        <v>34291868.208399996</v>
      </c>
      <c r="H21" s="128">
        <v>30541319.187000003</v>
      </c>
      <c r="J21" s="157"/>
    </row>
    <row r="22" spans="2:8" s="142" customFormat="1" ht="16.5" customHeight="1">
      <c r="B22" s="147"/>
      <c r="C22" s="151"/>
      <c r="D22" s="152" t="s">
        <v>105</v>
      </c>
      <c r="E22" s="81" t="s">
        <v>12</v>
      </c>
      <c r="F22" s="146"/>
      <c r="G22" s="146"/>
      <c r="H22" s="150"/>
    </row>
    <row r="23" spans="2:10" s="142" customFormat="1" ht="16.5" customHeight="1">
      <c r="B23" s="147"/>
      <c r="C23" s="151"/>
      <c r="D23" s="152" t="s">
        <v>105</v>
      </c>
      <c r="E23" s="81" t="s">
        <v>110</v>
      </c>
      <c r="F23" s="146">
        <v>6</v>
      </c>
      <c r="G23" s="153">
        <v>34291868.208399996</v>
      </c>
      <c r="H23" s="153">
        <v>30541319.187000003</v>
      </c>
      <c r="J23" s="157"/>
    </row>
    <row r="24" spans="2:8" s="142" customFormat="1" ht="16.5" customHeight="1">
      <c r="B24" s="147"/>
      <c r="C24" s="151"/>
      <c r="D24" s="152" t="s">
        <v>105</v>
      </c>
      <c r="E24" s="81" t="s">
        <v>13</v>
      </c>
      <c r="F24" s="146"/>
      <c r="G24" s="146"/>
      <c r="H24" s="150"/>
    </row>
    <row r="25" spans="2:8" s="142" customFormat="1" ht="16.5" customHeight="1">
      <c r="B25" s="147"/>
      <c r="C25" s="151"/>
      <c r="D25" s="152" t="s">
        <v>105</v>
      </c>
      <c r="E25" s="81" t="s">
        <v>140</v>
      </c>
      <c r="F25" s="146"/>
      <c r="G25" s="146"/>
      <c r="H25" s="150"/>
    </row>
    <row r="26" spans="2:8" s="142" customFormat="1" ht="16.5" customHeight="1">
      <c r="B26" s="147"/>
      <c r="C26" s="151"/>
      <c r="D26" s="152" t="s">
        <v>105</v>
      </c>
      <c r="E26" s="81" t="s">
        <v>14</v>
      </c>
      <c r="F26" s="146"/>
      <c r="G26" s="146"/>
      <c r="H26" s="150"/>
    </row>
    <row r="27" spans="2:8" s="142" customFormat="1" ht="16.5" customHeight="1">
      <c r="B27" s="147"/>
      <c r="C27" s="151"/>
      <c r="D27" s="152" t="s">
        <v>105</v>
      </c>
      <c r="E27" s="81" t="s">
        <v>15</v>
      </c>
      <c r="F27" s="146"/>
      <c r="G27" s="146"/>
      <c r="H27" s="150"/>
    </row>
    <row r="28" spans="2:8" s="142" customFormat="1" ht="16.5" customHeight="1">
      <c r="B28" s="147"/>
      <c r="C28" s="151"/>
      <c r="D28" s="152" t="s">
        <v>105</v>
      </c>
      <c r="E28" s="81"/>
      <c r="F28" s="146"/>
      <c r="G28" s="146"/>
      <c r="H28" s="150"/>
    </row>
    <row r="29" spans="2:8" s="142" customFormat="1" ht="16.5" customHeight="1">
      <c r="B29" s="147"/>
      <c r="C29" s="79">
        <v>5</v>
      </c>
      <c r="D29" s="80" t="s">
        <v>141</v>
      </c>
      <c r="E29" s="148"/>
      <c r="F29" s="146"/>
      <c r="G29" s="146"/>
      <c r="H29" s="150"/>
    </row>
    <row r="30" spans="2:8" s="142" customFormat="1" ht="16.5" customHeight="1">
      <c r="B30" s="147"/>
      <c r="C30" s="79">
        <v>6</v>
      </c>
      <c r="D30" s="80" t="s">
        <v>142</v>
      </c>
      <c r="E30" s="148"/>
      <c r="F30" s="146"/>
      <c r="G30" s="146"/>
      <c r="H30" s="150"/>
    </row>
    <row r="31" spans="2:10" s="142" customFormat="1" ht="16.5" customHeight="1">
      <c r="B31" s="147"/>
      <c r="C31" s="79">
        <v>7</v>
      </c>
      <c r="D31" s="80" t="s">
        <v>16</v>
      </c>
      <c r="E31" s="148"/>
      <c r="F31" s="146"/>
      <c r="G31" s="128">
        <v>13025751.150400005</v>
      </c>
      <c r="H31" s="128">
        <v>13635434.62</v>
      </c>
      <c r="J31" s="157"/>
    </row>
    <row r="32" spans="2:10" s="142" customFormat="1" ht="16.5" customHeight="1">
      <c r="B32" s="147"/>
      <c r="C32" s="79"/>
      <c r="D32" s="152" t="s">
        <v>105</v>
      </c>
      <c r="E32" s="148" t="s">
        <v>143</v>
      </c>
      <c r="F32" s="146">
        <v>7</v>
      </c>
      <c r="G32" s="153">
        <v>13025751.150400005</v>
      </c>
      <c r="H32" s="153">
        <v>13635434.62</v>
      </c>
      <c r="I32" s="166"/>
      <c r="J32" s="157"/>
    </row>
    <row r="33" spans="2:8" s="142" customFormat="1" ht="16.5" customHeight="1">
      <c r="B33" s="147"/>
      <c r="C33" s="79"/>
      <c r="D33" s="152" t="s">
        <v>105</v>
      </c>
      <c r="E33" s="148"/>
      <c r="F33" s="146"/>
      <c r="G33" s="146"/>
      <c r="H33" s="150"/>
    </row>
    <row r="34" spans="2:9" s="142" customFormat="1" ht="24.75" customHeight="1">
      <c r="B34" s="82" t="s">
        <v>4</v>
      </c>
      <c r="C34" s="345" t="s">
        <v>17</v>
      </c>
      <c r="D34" s="346"/>
      <c r="E34" s="347"/>
      <c r="F34" s="146"/>
      <c r="G34" s="129">
        <v>6801525776.0143</v>
      </c>
      <c r="H34" s="129">
        <v>7105141932.5579</v>
      </c>
      <c r="I34" s="129">
        <f>I35+I36+I41+I42+I43+I44</f>
        <v>0</v>
      </c>
    </row>
    <row r="35" spans="2:8" s="142" customFormat="1" ht="16.5" customHeight="1">
      <c r="B35" s="147"/>
      <c r="C35" s="79">
        <v>1</v>
      </c>
      <c r="D35" s="80" t="s">
        <v>18</v>
      </c>
      <c r="E35" s="148"/>
      <c r="F35" s="146"/>
      <c r="G35" s="146"/>
      <c r="H35" s="150"/>
    </row>
    <row r="36" spans="2:10" s="142" customFormat="1" ht="16.5" customHeight="1">
      <c r="B36" s="147"/>
      <c r="C36" s="79">
        <v>2</v>
      </c>
      <c r="D36" s="80" t="s">
        <v>19</v>
      </c>
      <c r="E36" s="83"/>
      <c r="F36" s="146"/>
      <c r="G36" s="129">
        <v>6801283429.8443</v>
      </c>
      <c r="H36" s="129">
        <v>7104402381.487901</v>
      </c>
      <c r="J36" s="172"/>
    </row>
    <row r="37" spans="2:10" s="142" customFormat="1" ht="16.5" customHeight="1">
      <c r="B37" s="147"/>
      <c r="C37" s="151"/>
      <c r="D37" s="152" t="s">
        <v>105</v>
      </c>
      <c r="E37" s="81" t="s">
        <v>24</v>
      </c>
      <c r="F37" s="146">
        <v>8</v>
      </c>
      <c r="G37" s="153">
        <v>121.83</v>
      </c>
      <c r="H37" s="153">
        <v>121.83</v>
      </c>
      <c r="I37" s="166"/>
      <c r="J37" s="327"/>
    </row>
    <row r="38" spans="2:10" s="142" customFormat="1" ht="16.5" customHeight="1">
      <c r="B38" s="147"/>
      <c r="C38" s="151"/>
      <c r="D38" s="152" t="s">
        <v>105</v>
      </c>
      <c r="E38" s="178" t="s">
        <v>5</v>
      </c>
      <c r="F38" s="146">
        <v>8</v>
      </c>
      <c r="G38" s="153">
        <v>3720135128.7200003</v>
      </c>
      <c r="H38" s="153">
        <v>3855090737.7300005</v>
      </c>
      <c r="I38" s="166"/>
      <c r="J38" s="327"/>
    </row>
    <row r="39" spans="2:10" s="142" customFormat="1" ht="16.5" customHeight="1">
      <c r="B39" s="147"/>
      <c r="C39" s="151"/>
      <c r="D39" s="152" t="s">
        <v>105</v>
      </c>
      <c r="E39" s="178" t="s">
        <v>109</v>
      </c>
      <c r="F39" s="146">
        <v>8</v>
      </c>
      <c r="G39" s="153">
        <v>3048911917.0964</v>
      </c>
      <c r="H39" s="153">
        <v>3216847497.5</v>
      </c>
      <c r="I39" s="166"/>
      <c r="J39" s="327"/>
    </row>
    <row r="40" spans="2:10" s="142" customFormat="1" ht="16.5" customHeight="1">
      <c r="B40" s="147"/>
      <c r="C40" s="151"/>
      <c r="D40" s="152" t="s">
        <v>105</v>
      </c>
      <c r="E40" s="178" t="s">
        <v>118</v>
      </c>
      <c r="F40" s="146">
        <v>8</v>
      </c>
      <c r="G40" s="153">
        <v>32236262.1979</v>
      </c>
      <c r="H40" s="153">
        <v>32464024.427899998</v>
      </c>
      <c r="I40" s="166"/>
      <c r="J40" s="327"/>
    </row>
    <row r="41" spans="2:10" s="142" customFormat="1" ht="16.5" customHeight="1">
      <c r="B41" s="147"/>
      <c r="C41" s="79">
        <v>3</v>
      </c>
      <c r="D41" s="80" t="s">
        <v>20</v>
      </c>
      <c r="E41" s="148"/>
      <c r="F41" s="146"/>
      <c r="G41" s="168"/>
      <c r="H41" s="153"/>
      <c r="I41" s="166"/>
      <c r="J41" s="327"/>
    </row>
    <row r="42" spans="2:10" s="142" customFormat="1" ht="16.5" customHeight="1">
      <c r="B42" s="147"/>
      <c r="C42" s="79">
        <v>4</v>
      </c>
      <c r="D42" s="80" t="s">
        <v>21</v>
      </c>
      <c r="E42" s="148"/>
      <c r="F42" s="146">
        <v>8</v>
      </c>
      <c r="G42" s="134">
        <v>242346.17000000016</v>
      </c>
      <c r="H42" s="134">
        <v>739551.07</v>
      </c>
      <c r="I42" s="166"/>
      <c r="J42" s="327"/>
    </row>
    <row r="43" spans="2:10" s="142" customFormat="1" ht="16.5" customHeight="1">
      <c r="B43" s="147"/>
      <c r="C43" s="79">
        <v>5</v>
      </c>
      <c r="D43" s="80" t="s">
        <v>22</v>
      </c>
      <c r="E43" s="148"/>
      <c r="F43" s="146"/>
      <c r="G43" s="168"/>
      <c r="H43" s="153"/>
      <c r="I43" s="166"/>
      <c r="J43" s="327"/>
    </row>
    <row r="44" spans="2:10" s="142" customFormat="1" ht="16.5" customHeight="1">
      <c r="B44" s="147"/>
      <c r="C44" s="79">
        <v>6</v>
      </c>
      <c r="D44" s="80" t="s">
        <v>23</v>
      </c>
      <c r="E44" s="148"/>
      <c r="F44" s="146"/>
      <c r="G44" s="174"/>
      <c r="H44" s="153"/>
      <c r="I44" s="166"/>
      <c r="J44" s="166"/>
    </row>
    <row r="45" spans="2:11" s="142" customFormat="1" ht="18" customHeight="1">
      <c r="B45" s="146"/>
      <c r="C45" s="345" t="s">
        <v>52</v>
      </c>
      <c r="D45" s="346"/>
      <c r="E45" s="347"/>
      <c r="F45" s="146"/>
      <c r="G45" s="330">
        <v>7414315062.749201</v>
      </c>
      <c r="H45" s="330">
        <v>7979307574.4744005</v>
      </c>
      <c r="I45" s="166"/>
      <c r="J45" s="157"/>
      <c r="K45" s="157"/>
    </row>
    <row r="46" spans="2:8" s="142" customFormat="1" ht="9.75" customHeight="1">
      <c r="B46" s="158"/>
      <c r="C46" s="158"/>
      <c r="D46" s="158"/>
      <c r="E46" s="158"/>
      <c r="F46" s="160"/>
      <c r="G46" s="161"/>
      <c r="H46" s="161"/>
    </row>
    <row r="47" spans="2:11" s="142" customFormat="1" ht="15.75" customHeight="1">
      <c r="B47" s="158"/>
      <c r="C47" s="158"/>
      <c r="D47" s="158"/>
      <c r="E47" s="158"/>
      <c r="F47" s="160"/>
      <c r="G47" s="161"/>
      <c r="H47" s="161"/>
      <c r="J47" s="325"/>
      <c r="K47" s="157"/>
    </row>
    <row r="48" ht="12.75">
      <c r="J48" s="179"/>
    </row>
    <row r="49" ht="12.75">
      <c r="J49" s="323"/>
    </row>
  </sheetData>
  <sheetProtection/>
  <mergeCells count="8">
    <mergeCell ref="G2:H2"/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.16" right="0" top="0" bottom="0" header="0.26" footer="0.21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">
      <selection activeCell="G8" sqref="G8:H45"/>
    </sheetView>
  </sheetViews>
  <sheetFormatPr defaultColWidth="9.140625" defaultRowHeight="12.75"/>
  <cols>
    <col min="1" max="1" width="4.421875" style="34" customWidth="1"/>
    <col min="2" max="2" width="3.7109375" style="71" customWidth="1"/>
    <col min="3" max="3" width="2.7109375" style="71" customWidth="1"/>
    <col min="4" max="4" width="4.00390625" style="71" customWidth="1"/>
    <col min="5" max="5" width="40.57421875" style="34" customWidth="1"/>
    <col min="6" max="6" width="8.28125" style="34" customWidth="1"/>
    <col min="7" max="7" width="16.8515625" style="72" customWidth="1"/>
    <col min="8" max="8" width="15.7109375" style="72" customWidth="1"/>
    <col min="9" max="9" width="1.421875" style="34" customWidth="1"/>
    <col min="10" max="10" width="17.8515625" style="321" customWidth="1"/>
    <col min="11" max="11" width="17.00390625" style="34" bestFit="1" customWidth="1"/>
    <col min="12" max="16384" width="9.140625" style="34" customWidth="1"/>
  </cols>
  <sheetData>
    <row r="2" spans="2:10" s="142" customFormat="1" ht="18">
      <c r="B2" s="73"/>
      <c r="C2" s="74"/>
      <c r="D2" s="74"/>
      <c r="E2" s="75"/>
      <c r="G2" s="342"/>
      <c r="H2" s="342"/>
      <c r="J2" s="166"/>
    </row>
    <row r="3" spans="2:10" s="142" customFormat="1" ht="6" customHeight="1">
      <c r="B3" s="73"/>
      <c r="C3" s="74"/>
      <c r="D3" s="74"/>
      <c r="E3" s="75"/>
      <c r="G3" s="141"/>
      <c r="H3" s="141"/>
      <c r="J3" s="166"/>
    </row>
    <row r="4" spans="2:10" s="142" customFormat="1" ht="18" customHeight="1">
      <c r="B4" s="343" t="s">
        <v>173</v>
      </c>
      <c r="C4" s="344"/>
      <c r="D4" s="344"/>
      <c r="E4" s="344"/>
      <c r="F4" s="344"/>
      <c r="G4" s="344"/>
      <c r="H4" s="344"/>
      <c r="J4" s="166"/>
    </row>
    <row r="5" ht="6.75" customHeight="1"/>
    <row r="6" spans="2:10" s="142" customFormat="1" ht="15.75" customHeight="1">
      <c r="B6" s="348" t="s">
        <v>2</v>
      </c>
      <c r="C6" s="350" t="s">
        <v>48</v>
      </c>
      <c r="D6" s="351"/>
      <c r="E6" s="352"/>
      <c r="F6" s="348" t="s">
        <v>9</v>
      </c>
      <c r="G6" s="143" t="s">
        <v>133</v>
      </c>
      <c r="H6" s="143" t="s">
        <v>133</v>
      </c>
      <c r="J6" s="166"/>
    </row>
    <row r="7" spans="2:10" s="142" customFormat="1" ht="15.75" customHeight="1">
      <c r="B7" s="349"/>
      <c r="C7" s="353"/>
      <c r="D7" s="354"/>
      <c r="E7" s="355"/>
      <c r="F7" s="349"/>
      <c r="G7" s="144" t="s">
        <v>134</v>
      </c>
      <c r="H7" s="145" t="s">
        <v>154</v>
      </c>
      <c r="J7" s="166"/>
    </row>
    <row r="8" spans="2:10" s="142" customFormat="1" ht="24.75" customHeight="1">
      <c r="B8" s="82" t="s">
        <v>3</v>
      </c>
      <c r="C8" s="345" t="s">
        <v>135</v>
      </c>
      <c r="D8" s="346"/>
      <c r="E8" s="347"/>
      <c r="F8" s="146"/>
      <c r="G8" s="130">
        <v>558831699.3381937</v>
      </c>
      <c r="H8" s="130">
        <v>644665955.7694001</v>
      </c>
      <c r="J8" s="166"/>
    </row>
    <row r="9" spans="2:10" s="142" customFormat="1" ht="15.75" customHeight="1">
      <c r="B9" s="147"/>
      <c r="C9" s="79">
        <v>1</v>
      </c>
      <c r="D9" s="80" t="s">
        <v>25</v>
      </c>
      <c r="E9" s="148"/>
      <c r="F9" s="146"/>
      <c r="G9" s="149"/>
      <c r="H9" s="150"/>
      <c r="J9" s="166"/>
    </row>
    <row r="10" spans="2:10" s="142" customFormat="1" ht="15.75" customHeight="1">
      <c r="B10" s="147"/>
      <c r="C10" s="79">
        <v>2</v>
      </c>
      <c r="D10" s="80" t="s">
        <v>26</v>
      </c>
      <c r="E10" s="148"/>
      <c r="F10" s="146"/>
      <c r="G10" s="184">
        <v>259051512.24</v>
      </c>
      <c r="H10" s="184">
        <v>246243261</v>
      </c>
      <c r="J10" s="166"/>
    </row>
    <row r="11" spans="2:10" s="142" customFormat="1" ht="15.75" customHeight="1">
      <c r="B11" s="147"/>
      <c r="C11" s="151"/>
      <c r="D11" s="152" t="s">
        <v>105</v>
      </c>
      <c r="E11" s="81" t="s">
        <v>112</v>
      </c>
      <c r="F11" s="146"/>
      <c r="G11" s="149"/>
      <c r="H11" s="150"/>
      <c r="J11" s="166"/>
    </row>
    <row r="12" spans="2:11" s="142" customFormat="1" ht="15.75" customHeight="1">
      <c r="B12" s="147"/>
      <c r="C12" s="151"/>
      <c r="D12" s="152" t="s">
        <v>105</v>
      </c>
      <c r="E12" s="81" t="s">
        <v>136</v>
      </c>
      <c r="F12" s="146">
        <v>11</v>
      </c>
      <c r="G12" s="153">
        <v>259051512.24</v>
      </c>
      <c r="H12" s="150">
        <v>246243261</v>
      </c>
      <c r="J12" s="181"/>
      <c r="K12" s="331"/>
    </row>
    <row r="13" spans="2:10" s="142" customFormat="1" ht="15.75" customHeight="1">
      <c r="B13" s="147"/>
      <c r="C13" s="79">
        <v>3</v>
      </c>
      <c r="D13" s="80" t="s">
        <v>27</v>
      </c>
      <c r="E13" s="148"/>
      <c r="F13" s="146"/>
      <c r="G13" s="130">
        <v>219074323.46170002</v>
      </c>
      <c r="H13" s="130">
        <v>319842575.76390004</v>
      </c>
      <c r="J13" s="166"/>
    </row>
    <row r="14" spans="2:10" s="142" customFormat="1" ht="15.75" customHeight="1">
      <c r="B14" s="147"/>
      <c r="C14" s="151"/>
      <c r="D14" s="152" t="s">
        <v>105</v>
      </c>
      <c r="E14" s="81" t="s">
        <v>144</v>
      </c>
      <c r="F14" s="146">
        <v>13</v>
      </c>
      <c r="G14" s="153">
        <v>28538960.155400004</v>
      </c>
      <c r="H14" s="153">
        <v>105620518.9392</v>
      </c>
      <c r="J14" s="181"/>
    </row>
    <row r="15" spans="2:10" s="142" customFormat="1" ht="15.75" customHeight="1">
      <c r="B15" s="147"/>
      <c r="C15" s="151"/>
      <c r="D15" s="152" t="s">
        <v>105</v>
      </c>
      <c r="E15" s="81" t="s">
        <v>145</v>
      </c>
      <c r="F15" s="146"/>
      <c r="G15" s="154"/>
      <c r="H15" s="153"/>
      <c r="J15" s="181"/>
    </row>
    <row r="16" spans="2:10" s="142" customFormat="1" ht="15.75" customHeight="1">
      <c r="B16" s="147"/>
      <c r="C16" s="151"/>
      <c r="D16" s="152" t="s">
        <v>105</v>
      </c>
      <c r="E16" s="81" t="s">
        <v>113</v>
      </c>
      <c r="F16" s="146">
        <v>10</v>
      </c>
      <c r="G16" s="186">
        <v>725968.0007000006</v>
      </c>
      <c r="H16" s="153">
        <v>696782.0007000006</v>
      </c>
      <c r="J16" s="181"/>
    </row>
    <row r="17" spans="2:10" s="142" customFormat="1" ht="15.75" customHeight="1">
      <c r="B17" s="147"/>
      <c r="C17" s="151"/>
      <c r="D17" s="152" t="s">
        <v>105</v>
      </c>
      <c r="E17" s="81" t="s">
        <v>114</v>
      </c>
      <c r="F17" s="146">
        <v>10</v>
      </c>
      <c r="G17" s="186">
        <v>495493.99850000086</v>
      </c>
      <c r="H17" s="153">
        <v>682262.998499999</v>
      </c>
      <c r="J17" s="181"/>
    </row>
    <row r="18" spans="2:10" s="142" customFormat="1" ht="15.75" customHeight="1">
      <c r="B18" s="147"/>
      <c r="C18" s="151"/>
      <c r="D18" s="152" t="s">
        <v>105</v>
      </c>
      <c r="E18" s="81" t="s">
        <v>115</v>
      </c>
      <c r="F18" s="146"/>
      <c r="G18" s="150">
        <v>3207756</v>
      </c>
      <c r="H18" s="150">
        <v>15542503</v>
      </c>
      <c r="J18" s="181"/>
    </row>
    <row r="19" spans="2:10" s="142" customFormat="1" ht="15.75" customHeight="1">
      <c r="B19" s="147"/>
      <c r="C19" s="151"/>
      <c r="D19" s="152" t="s">
        <v>105</v>
      </c>
      <c r="E19" s="81" t="s">
        <v>116</v>
      </c>
      <c r="F19" s="146">
        <v>10</v>
      </c>
      <c r="G19" s="183">
        <v>21954557</v>
      </c>
      <c r="H19" s="150"/>
      <c r="J19" s="181"/>
    </row>
    <row r="20" spans="2:10" s="142" customFormat="1" ht="15.75" customHeight="1">
      <c r="B20" s="147"/>
      <c r="C20" s="151"/>
      <c r="D20" s="152" t="s">
        <v>105</v>
      </c>
      <c r="E20" s="81" t="s">
        <v>117</v>
      </c>
      <c r="F20" s="146">
        <v>10</v>
      </c>
      <c r="G20" s="187">
        <v>444320</v>
      </c>
      <c r="H20" s="150">
        <v>444320.6358</v>
      </c>
      <c r="J20" s="181"/>
    </row>
    <row r="21" spans="2:10" s="142" customFormat="1" ht="15.75" customHeight="1">
      <c r="B21" s="147"/>
      <c r="C21" s="151"/>
      <c r="D21" s="152" t="s">
        <v>105</v>
      </c>
      <c r="E21" s="81" t="s">
        <v>111</v>
      </c>
      <c r="F21" s="146">
        <v>11</v>
      </c>
      <c r="G21" s="150">
        <v>136729728.3071</v>
      </c>
      <c r="H21" s="153">
        <v>152195428.1897</v>
      </c>
      <c r="J21" s="181"/>
    </row>
    <row r="22" spans="2:10" s="142" customFormat="1" ht="15.75" customHeight="1">
      <c r="B22" s="147"/>
      <c r="C22" s="151"/>
      <c r="D22" s="152" t="s">
        <v>105</v>
      </c>
      <c r="E22" s="81" t="s">
        <v>120</v>
      </c>
      <c r="F22" s="146"/>
      <c r="G22" s="150"/>
      <c r="H22" s="153"/>
      <c r="J22" s="181"/>
    </row>
    <row r="23" spans="2:10" s="142" customFormat="1" ht="15.75" customHeight="1">
      <c r="B23" s="147"/>
      <c r="C23" s="151"/>
      <c r="D23" s="152" t="s">
        <v>105</v>
      </c>
      <c r="E23" s="81" t="s">
        <v>119</v>
      </c>
      <c r="F23" s="146">
        <v>10</v>
      </c>
      <c r="G23" s="187">
        <v>26977540</v>
      </c>
      <c r="H23" s="153">
        <v>44660760</v>
      </c>
      <c r="J23" s="181"/>
    </row>
    <row r="24" spans="2:11" s="142" customFormat="1" ht="15.75" customHeight="1">
      <c r="B24" s="147"/>
      <c r="C24" s="79">
        <v>4</v>
      </c>
      <c r="D24" s="80" t="s">
        <v>28</v>
      </c>
      <c r="E24" s="148"/>
      <c r="F24" s="146">
        <v>9</v>
      </c>
      <c r="G24" s="184">
        <v>80705863.63649356</v>
      </c>
      <c r="H24" s="184">
        <v>78580119.00550008</v>
      </c>
      <c r="J24" s="181"/>
      <c r="K24" s="157"/>
    </row>
    <row r="25" spans="2:10" s="142" customFormat="1" ht="15.75" customHeight="1">
      <c r="B25" s="147"/>
      <c r="C25" s="79">
        <v>5</v>
      </c>
      <c r="D25" s="80" t="s">
        <v>147</v>
      </c>
      <c r="E25" s="148"/>
      <c r="F25" s="146"/>
      <c r="G25" s="149"/>
      <c r="H25" s="150"/>
      <c r="J25" s="166"/>
    </row>
    <row r="26" spans="2:10" s="142" customFormat="1" ht="24.75" customHeight="1">
      <c r="B26" s="82" t="s">
        <v>4</v>
      </c>
      <c r="C26" s="345" t="s">
        <v>49</v>
      </c>
      <c r="D26" s="346"/>
      <c r="E26" s="347"/>
      <c r="F26" s="146"/>
      <c r="G26" s="130">
        <v>4549884002.188107</v>
      </c>
      <c r="H26" s="130">
        <v>5206804294.6214</v>
      </c>
      <c r="I26" s="130">
        <f>I27+I31+I30</f>
        <v>0</v>
      </c>
      <c r="J26" s="166"/>
    </row>
    <row r="27" spans="2:10" s="142" customFormat="1" ht="15.75" customHeight="1">
      <c r="B27" s="147"/>
      <c r="C27" s="79">
        <v>1</v>
      </c>
      <c r="D27" s="80" t="s">
        <v>33</v>
      </c>
      <c r="E27" s="83"/>
      <c r="F27" s="146"/>
      <c r="G27" s="130">
        <v>4282478926.4901</v>
      </c>
      <c r="H27" s="130">
        <v>4936847481.1269</v>
      </c>
      <c r="J27" s="166"/>
    </row>
    <row r="28" spans="2:10" s="142" customFormat="1" ht="15.75" customHeight="1">
      <c r="B28" s="147"/>
      <c r="C28" s="151"/>
      <c r="D28" s="152" t="s">
        <v>105</v>
      </c>
      <c r="E28" s="81" t="s">
        <v>34</v>
      </c>
      <c r="F28" s="146">
        <v>12</v>
      </c>
      <c r="G28" s="153">
        <v>3165757929.65</v>
      </c>
      <c r="H28" s="153">
        <v>3825406489</v>
      </c>
      <c r="J28" s="326"/>
    </row>
    <row r="29" spans="2:10" s="142" customFormat="1" ht="15.75" customHeight="1">
      <c r="B29" s="147"/>
      <c r="C29" s="151"/>
      <c r="D29" s="152" t="s">
        <v>105</v>
      </c>
      <c r="E29" s="81" t="s">
        <v>31</v>
      </c>
      <c r="F29" s="146">
        <v>12</v>
      </c>
      <c r="G29" s="153">
        <v>1116720996.8401</v>
      </c>
      <c r="H29" s="153">
        <v>1111440992.1269</v>
      </c>
      <c r="J29" s="326"/>
    </row>
    <row r="30" spans="2:10" s="142" customFormat="1" ht="15.75" customHeight="1">
      <c r="B30" s="147"/>
      <c r="C30" s="79">
        <v>2</v>
      </c>
      <c r="D30" s="80" t="s">
        <v>35</v>
      </c>
      <c r="E30" s="148"/>
      <c r="F30" s="146"/>
      <c r="G30" s="155"/>
      <c r="H30" s="153"/>
      <c r="J30" s="166"/>
    </row>
    <row r="31" spans="2:10" s="142" customFormat="1" ht="15.75" customHeight="1">
      <c r="B31" s="147"/>
      <c r="C31" s="79">
        <v>3</v>
      </c>
      <c r="D31" s="80" t="s">
        <v>28</v>
      </c>
      <c r="E31" s="148"/>
      <c r="F31" s="146">
        <v>9</v>
      </c>
      <c r="G31" s="184">
        <v>267405075.6980064</v>
      </c>
      <c r="H31" s="184">
        <v>269956813.4944999</v>
      </c>
      <c r="J31" s="326"/>
    </row>
    <row r="32" spans="2:10" s="142" customFormat="1" ht="15.75" customHeight="1">
      <c r="B32" s="147"/>
      <c r="C32" s="79">
        <v>4</v>
      </c>
      <c r="D32" s="80" t="s">
        <v>36</v>
      </c>
      <c r="E32" s="148"/>
      <c r="F32" s="146"/>
      <c r="G32" s="149"/>
      <c r="H32" s="150"/>
      <c r="J32" s="166"/>
    </row>
    <row r="33" spans="2:10" s="142" customFormat="1" ht="24.75" customHeight="1">
      <c r="B33" s="147"/>
      <c r="C33" s="345" t="s">
        <v>51</v>
      </c>
      <c r="D33" s="346"/>
      <c r="E33" s="347"/>
      <c r="F33" s="146"/>
      <c r="G33" s="130">
        <v>5108715701.5263</v>
      </c>
      <c r="H33" s="130">
        <v>5851470250.3908</v>
      </c>
      <c r="J33" s="166"/>
    </row>
    <row r="34" spans="2:10" s="142" customFormat="1" ht="24.75" customHeight="1">
      <c r="B34" s="82" t="s">
        <v>37</v>
      </c>
      <c r="C34" s="345" t="s">
        <v>38</v>
      </c>
      <c r="D34" s="346"/>
      <c r="E34" s="347"/>
      <c r="F34" s="146"/>
      <c r="G34" s="130">
        <v>2305599361.4386</v>
      </c>
      <c r="H34" s="130">
        <v>2127837323.3200998</v>
      </c>
      <c r="J34" s="166"/>
    </row>
    <row r="35" spans="2:10" s="142" customFormat="1" ht="15.75" customHeight="1">
      <c r="B35" s="147"/>
      <c r="C35" s="79">
        <v>1</v>
      </c>
      <c r="D35" s="80" t="s">
        <v>39</v>
      </c>
      <c r="E35" s="148"/>
      <c r="F35" s="146"/>
      <c r="G35" s="149"/>
      <c r="H35" s="150"/>
      <c r="J35" s="166"/>
    </row>
    <row r="36" spans="2:10" s="142" customFormat="1" ht="15.75" customHeight="1">
      <c r="B36" s="147"/>
      <c r="C36" s="89">
        <v>2</v>
      </c>
      <c r="D36" s="80" t="s">
        <v>40</v>
      </c>
      <c r="E36" s="148"/>
      <c r="F36" s="146"/>
      <c r="G36" s="149"/>
      <c r="H36" s="150"/>
      <c r="J36" s="166"/>
    </row>
    <row r="37" spans="2:10" s="142" customFormat="1" ht="15.75" customHeight="1">
      <c r="B37" s="147"/>
      <c r="C37" s="79">
        <v>3</v>
      </c>
      <c r="D37" s="80" t="s">
        <v>41</v>
      </c>
      <c r="E37" s="148"/>
      <c r="F37" s="146">
        <v>14</v>
      </c>
      <c r="G37" s="156">
        <v>2165800000</v>
      </c>
      <c r="H37" s="150">
        <v>2165800000</v>
      </c>
      <c r="J37" s="181"/>
    </row>
    <row r="38" spans="2:10" s="142" customFormat="1" ht="15.75" customHeight="1">
      <c r="B38" s="147"/>
      <c r="C38" s="89">
        <v>4</v>
      </c>
      <c r="D38" s="80" t="s">
        <v>42</v>
      </c>
      <c r="E38" s="148"/>
      <c r="F38" s="146"/>
      <c r="G38" s="149"/>
      <c r="H38" s="150"/>
      <c r="J38" s="166"/>
    </row>
    <row r="39" spans="2:10" s="142" customFormat="1" ht="15.75" customHeight="1">
      <c r="B39" s="147"/>
      <c r="C39" s="79">
        <v>5</v>
      </c>
      <c r="D39" s="80" t="s">
        <v>121</v>
      </c>
      <c r="E39" s="148"/>
      <c r="F39" s="146"/>
      <c r="G39" s="149"/>
      <c r="H39" s="150"/>
      <c r="J39" s="166"/>
    </row>
    <row r="40" spans="2:10" s="142" customFormat="1" ht="15.75" customHeight="1">
      <c r="B40" s="147"/>
      <c r="C40" s="89">
        <v>6</v>
      </c>
      <c r="D40" s="80" t="s">
        <v>43</v>
      </c>
      <c r="E40" s="148"/>
      <c r="F40" s="146"/>
      <c r="G40" s="149"/>
      <c r="H40" s="150"/>
      <c r="J40" s="166"/>
    </row>
    <row r="41" spans="2:10" s="142" customFormat="1" ht="15.75" customHeight="1">
      <c r="B41" s="147"/>
      <c r="C41" s="79">
        <v>7</v>
      </c>
      <c r="D41" s="80" t="s">
        <v>44</v>
      </c>
      <c r="E41" s="148"/>
      <c r="F41" s="146"/>
      <c r="G41" s="149"/>
      <c r="H41" s="150"/>
      <c r="J41" s="166"/>
    </row>
    <row r="42" spans="2:10" s="142" customFormat="1" ht="15.75" customHeight="1">
      <c r="B42" s="147"/>
      <c r="C42" s="89">
        <v>8</v>
      </c>
      <c r="D42" s="80" t="s">
        <v>45</v>
      </c>
      <c r="E42" s="148"/>
      <c r="F42" s="146"/>
      <c r="G42" s="156">
        <v>20414309</v>
      </c>
      <c r="H42" s="150">
        <v>20414309</v>
      </c>
      <c r="J42" s="166"/>
    </row>
    <row r="43" spans="2:10" s="142" customFormat="1" ht="15.75" customHeight="1">
      <c r="B43" s="147"/>
      <c r="C43" s="79">
        <v>9</v>
      </c>
      <c r="D43" s="80" t="s">
        <v>46</v>
      </c>
      <c r="E43" s="148"/>
      <c r="F43" s="146"/>
      <c r="G43" s="156">
        <v>-58376985.6811</v>
      </c>
      <c r="H43" s="150">
        <v>-311091155.8341</v>
      </c>
      <c r="J43" s="166"/>
    </row>
    <row r="44" spans="2:10" s="142" customFormat="1" ht="15.75" customHeight="1">
      <c r="B44" s="147"/>
      <c r="C44" s="89">
        <v>10</v>
      </c>
      <c r="D44" s="80" t="s">
        <v>47</v>
      </c>
      <c r="E44" s="148"/>
      <c r="F44" s="146"/>
      <c r="G44" s="175">
        <v>177762038.11970007</v>
      </c>
      <c r="H44" s="150">
        <v>252714170.15419978</v>
      </c>
      <c r="J44" s="322"/>
    </row>
    <row r="45" spans="2:10" s="142" customFormat="1" ht="24.75" customHeight="1">
      <c r="B45" s="147"/>
      <c r="C45" s="345" t="s">
        <v>50</v>
      </c>
      <c r="D45" s="346"/>
      <c r="E45" s="347"/>
      <c r="F45" s="146"/>
      <c r="G45" s="130">
        <v>7414315062.964901</v>
      </c>
      <c r="H45" s="130">
        <v>7979307573.7109</v>
      </c>
      <c r="J45" s="166"/>
    </row>
    <row r="46" spans="2:11" s="142" customFormat="1" ht="15.75" customHeight="1">
      <c r="B46" s="158"/>
      <c r="C46" s="158"/>
      <c r="D46" s="159"/>
      <c r="E46" s="160"/>
      <c r="F46" s="160"/>
      <c r="G46" s="161"/>
      <c r="H46" s="161"/>
      <c r="J46" s="324"/>
      <c r="K46" s="157"/>
    </row>
    <row r="47" spans="2:10" s="142" customFormat="1" ht="15.75" customHeight="1">
      <c r="B47" s="158"/>
      <c r="C47" s="158"/>
      <c r="D47" s="159"/>
      <c r="E47" s="160"/>
      <c r="F47" s="160"/>
      <c r="G47" s="161"/>
      <c r="H47" s="161"/>
      <c r="J47" s="166"/>
    </row>
    <row r="48" spans="2:10" s="142" customFormat="1" ht="15.75" customHeight="1">
      <c r="B48" s="158"/>
      <c r="C48" s="158"/>
      <c r="D48" s="159"/>
      <c r="E48" s="160"/>
      <c r="F48" s="160"/>
      <c r="G48" s="161"/>
      <c r="H48" s="161"/>
      <c r="J48" s="166"/>
    </row>
    <row r="49" spans="2:10" s="142" customFormat="1" ht="15.75" customHeight="1">
      <c r="B49" s="158"/>
      <c r="C49" s="158"/>
      <c r="D49" s="159"/>
      <c r="E49" s="160"/>
      <c r="F49" s="160"/>
      <c r="G49" s="161"/>
      <c r="H49" s="161"/>
      <c r="J49" s="166"/>
    </row>
    <row r="50" spans="2:10" s="142" customFormat="1" ht="15.75" customHeight="1">
      <c r="B50" s="158"/>
      <c r="C50" s="158"/>
      <c r="D50" s="159"/>
      <c r="E50" s="160"/>
      <c r="F50" s="160"/>
      <c r="G50" s="161"/>
      <c r="H50" s="161"/>
      <c r="J50" s="166"/>
    </row>
    <row r="51" spans="2:10" s="142" customFormat="1" ht="15.75" customHeight="1">
      <c r="B51" s="158"/>
      <c r="C51" s="158"/>
      <c r="D51" s="159"/>
      <c r="E51" s="160"/>
      <c r="F51" s="160"/>
      <c r="G51" s="161"/>
      <c r="H51" s="161"/>
      <c r="J51" s="166"/>
    </row>
    <row r="52" spans="2:10" s="142" customFormat="1" ht="15.75" customHeight="1">
      <c r="B52" s="158"/>
      <c r="C52" s="158"/>
      <c r="D52" s="159"/>
      <c r="E52" s="160"/>
      <c r="F52" s="160"/>
      <c r="G52" s="161"/>
      <c r="H52" s="161"/>
      <c r="J52" s="166"/>
    </row>
    <row r="53" spans="2:10" s="142" customFormat="1" ht="15.75" customHeight="1">
      <c r="B53" s="158"/>
      <c r="C53" s="158"/>
      <c r="D53" s="159"/>
      <c r="E53" s="160"/>
      <c r="F53" s="160"/>
      <c r="G53" s="161"/>
      <c r="H53" s="161"/>
      <c r="J53" s="166"/>
    </row>
    <row r="54" spans="2:10" s="142" customFormat="1" ht="15.75" customHeight="1">
      <c r="B54" s="158"/>
      <c r="C54" s="158"/>
      <c r="D54" s="158"/>
      <c r="E54" s="158"/>
      <c r="F54" s="160"/>
      <c r="G54" s="161"/>
      <c r="H54" s="161"/>
      <c r="J54" s="166"/>
    </row>
    <row r="55" spans="2:8" ht="12.75">
      <c r="B55" s="162"/>
      <c r="C55" s="162"/>
      <c r="D55" s="163"/>
      <c r="E55" s="164"/>
      <c r="F55" s="164"/>
      <c r="G55" s="165"/>
      <c r="H55" s="165"/>
    </row>
  </sheetData>
  <sheetProtection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16" footer="0.18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9"/>
  <sheetViews>
    <sheetView tabSelected="1" zoomScalePageLayoutView="0" workbookViewId="0" topLeftCell="A1">
      <selection activeCell="C17" sqref="C17:E17"/>
    </sheetView>
  </sheetViews>
  <sheetFormatPr defaultColWidth="9.140625" defaultRowHeight="12.75"/>
  <cols>
    <col min="1" max="1" width="3.57421875" style="36" customWidth="1"/>
    <col min="2" max="2" width="3.7109375" style="86" customWidth="1"/>
    <col min="3" max="3" width="5.28125" style="86" customWidth="1"/>
    <col min="4" max="4" width="2.7109375" style="86" customWidth="1"/>
    <col min="5" max="5" width="50.8515625" style="36" customWidth="1"/>
    <col min="6" max="6" width="18.7109375" style="87" customWidth="1"/>
    <col min="7" max="7" width="18.00390625" style="87" customWidth="1"/>
    <col min="8" max="16384" width="9.140625" style="36" customWidth="1"/>
  </cols>
  <sheetData>
    <row r="2" spans="2:7" s="85" customFormat="1" ht="18">
      <c r="B2" s="73"/>
      <c r="C2" s="73"/>
      <c r="D2" s="74"/>
      <c r="E2" s="75"/>
      <c r="F2" s="76"/>
      <c r="G2" s="90"/>
    </row>
    <row r="3" spans="2:7" s="85" customFormat="1" ht="7.5" customHeight="1">
      <c r="B3" s="73"/>
      <c r="C3" s="73"/>
      <c r="D3" s="74"/>
      <c r="E3" s="75"/>
      <c r="F3" s="77"/>
      <c r="G3" s="90"/>
    </row>
    <row r="4" spans="2:7" s="85" customFormat="1" ht="29.25" customHeight="1">
      <c r="B4" s="356" t="s">
        <v>174</v>
      </c>
      <c r="C4" s="357"/>
      <c r="D4" s="357"/>
      <c r="E4" s="357"/>
      <c r="F4" s="357"/>
      <c r="G4" s="357"/>
    </row>
    <row r="5" spans="2:7" s="85" customFormat="1" ht="18.75" customHeight="1">
      <c r="B5" s="374" t="s">
        <v>131</v>
      </c>
      <c r="C5" s="374"/>
      <c r="D5" s="374"/>
      <c r="E5" s="374"/>
      <c r="F5" s="374"/>
      <c r="G5" s="374"/>
    </row>
    <row r="6" ht="7.5" customHeight="1"/>
    <row r="7" spans="2:7" s="85" customFormat="1" ht="15.75" customHeight="1">
      <c r="B7" s="367" t="s">
        <v>2</v>
      </c>
      <c r="C7" s="361" t="s">
        <v>132</v>
      </c>
      <c r="D7" s="362"/>
      <c r="E7" s="363"/>
      <c r="F7" s="93" t="s">
        <v>133</v>
      </c>
      <c r="G7" s="93" t="s">
        <v>133</v>
      </c>
    </row>
    <row r="8" spans="2:7" s="85" customFormat="1" ht="15.75" customHeight="1">
      <c r="B8" s="368"/>
      <c r="C8" s="364"/>
      <c r="D8" s="365"/>
      <c r="E8" s="366"/>
      <c r="F8" s="94" t="s">
        <v>134</v>
      </c>
      <c r="G8" s="95" t="s">
        <v>154</v>
      </c>
    </row>
    <row r="9" spans="2:7" s="85" customFormat="1" ht="24.75" customHeight="1">
      <c r="B9" s="96">
        <v>1</v>
      </c>
      <c r="C9" s="333" t="s">
        <v>178</v>
      </c>
      <c r="D9" s="369"/>
      <c r="E9" s="370"/>
      <c r="F9" s="188">
        <v>963558754.9183002</v>
      </c>
      <c r="G9" s="125">
        <v>944341239.4475998</v>
      </c>
    </row>
    <row r="10" spans="2:7" s="85" customFormat="1" ht="24.75" customHeight="1">
      <c r="B10" s="96">
        <v>2</v>
      </c>
      <c r="C10" s="333" t="s">
        <v>179</v>
      </c>
      <c r="D10" s="369"/>
      <c r="E10" s="370"/>
      <c r="F10" s="188">
        <v>106726443.9237</v>
      </c>
      <c r="G10" s="125">
        <v>179157908.98</v>
      </c>
    </row>
    <row r="11" spans="2:7" s="85" customFormat="1" ht="24.75" customHeight="1">
      <c r="B11" s="84">
        <v>3</v>
      </c>
      <c r="C11" s="371" t="s">
        <v>148</v>
      </c>
      <c r="D11" s="369"/>
      <c r="E11" s="370"/>
      <c r="F11" s="131"/>
      <c r="G11" s="88"/>
    </row>
    <row r="12" spans="2:7" s="85" customFormat="1" ht="24.75" customHeight="1">
      <c r="B12" s="84">
        <v>4</v>
      </c>
      <c r="C12" s="371" t="s">
        <v>122</v>
      </c>
      <c r="D12" s="369"/>
      <c r="E12" s="370"/>
      <c r="F12" s="131"/>
      <c r="G12" s="88"/>
    </row>
    <row r="13" spans="2:7" s="85" customFormat="1" ht="24.75" customHeight="1">
      <c r="B13" s="84">
        <v>5</v>
      </c>
      <c r="C13" s="333" t="s">
        <v>180</v>
      </c>
      <c r="D13" s="369"/>
      <c r="E13" s="370"/>
      <c r="F13" s="139">
        <v>47418290</v>
      </c>
      <c r="G13" s="139">
        <v>45408008</v>
      </c>
    </row>
    <row r="14" spans="2:7" s="85" customFormat="1" ht="24.75" customHeight="1">
      <c r="B14" s="84"/>
      <c r="C14" s="97"/>
      <c r="D14" s="372" t="s">
        <v>123</v>
      </c>
      <c r="E14" s="373"/>
      <c r="F14" s="124">
        <v>42183649</v>
      </c>
      <c r="G14" s="126">
        <v>40478999</v>
      </c>
    </row>
    <row r="15" spans="2:7" s="85" customFormat="1" ht="24.75" customHeight="1">
      <c r="B15" s="84"/>
      <c r="C15" s="97"/>
      <c r="D15" s="372" t="s">
        <v>124</v>
      </c>
      <c r="E15" s="373"/>
      <c r="F15" s="124">
        <v>5234641</v>
      </c>
      <c r="G15" s="126">
        <v>4929009</v>
      </c>
    </row>
    <row r="16" spans="2:7" s="85" customFormat="1" ht="24.75" customHeight="1">
      <c r="B16" s="96">
        <v>6</v>
      </c>
      <c r="C16" s="333" t="s">
        <v>181</v>
      </c>
      <c r="D16" s="369"/>
      <c r="E16" s="370"/>
      <c r="F16" s="124">
        <v>338609160.79999995</v>
      </c>
      <c r="G16" s="127">
        <v>350344106.74</v>
      </c>
    </row>
    <row r="17" spans="2:7" s="85" customFormat="1" ht="24.75" customHeight="1">
      <c r="B17" s="96">
        <v>7</v>
      </c>
      <c r="C17" s="333" t="s">
        <v>182</v>
      </c>
      <c r="D17" s="369"/>
      <c r="E17" s="370"/>
      <c r="F17" s="136">
        <v>194253582.8954</v>
      </c>
      <c r="G17" s="135">
        <v>131803290.68409999</v>
      </c>
    </row>
    <row r="18" spans="2:7" s="85" customFormat="1" ht="39.75" customHeight="1">
      <c r="B18" s="96">
        <v>8</v>
      </c>
      <c r="C18" s="345" t="s">
        <v>125</v>
      </c>
      <c r="D18" s="346"/>
      <c r="E18" s="347"/>
      <c r="F18" s="138">
        <v>580281033.6954</v>
      </c>
      <c r="G18" s="138">
        <v>527555405.4241</v>
      </c>
    </row>
    <row r="19" spans="2:7" s="85" customFormat="1" ht="39.75" customHeight="1">
      <c r="B19" s="96">
        <v>9</v>
      </c>
      <c r="C19" s="358" t="s">
        <v>126</v>
      </c>
      <c r="D19" s="359"/>
      <c r="E19" s="360"/>
      <c r="F19" s="138">
        <v>490004165.1466001</v>
      </c>
      <c r="G19" s="138">
        <v>595943743.0034997</v>
      </c>
    </row>
    <row r="20" spans="2:7" s="85" customFormat="1" ht="24.75" customHeight="1">
      <c r="B20" s="96">
        <v>10</v>
      </c>
      <c r="C20" s="371" t="s">
        <v>53</v>
      </c>
      <c r="D20" s="369"/>
      <c r="E20" s="370"/>
      <c r="F20" s="131"/>
      <c r="G20" s="125"/>
    </row>
    <row r="21" spans="2:7" s="85" customFormat="1" ht="24.75" customHeight="1">
      <c r="B21" s="96">
        <v>11</v>
      </c>
      <c r="C21" s="371" t="s">
        <v>127</v>
      </c>
      <c r="D21" s="369"/>
      <c r="E21" s="370"/>
      <c r="F21" s="131"/>
      <c r="G21" s="125"/>
    </row>
    <row r="22" spans="2:7" s="85" customFormat="1" ht="24.75" customHeight="1">
      <c r="B22" s="96">
        <v>12</v>
      </c>
      <c r="C22" s="371" t="s">
        <v>54</v>
      </c>
      <c r="D22" s="369"/>
      <c r="E22" s="370"/>
      <c r="F22" s="124">
        <v>-289622083.02690005</v>
      </c>
      <c r="G22" s="125">
        <v>-325887069.84929997</v>
      </c>
    </row>
    <row r="23" spans="2:7" s="85" customFormat="1" ht="24.75" customHeight="1">
      <c r="B23" s="96"/>
      <c r="C23" s="98">
        <v>121</v>
      </c>
      <c r="D23" s="372" t="s">
        <v>55</v>
      </c>
      <c r="E23" s="373"/>
      <c r="F23" s="131"/>
      <c r="G23" s="106"/>
    </row>
    <row r="24" spans="2:7" s="85" customFormat="1" ht="24.75" customHeight="1">
      <c r="B24" s="96"/>
      <c r="C24" s="97">
        <v>122</v>
      </c>
      <c r="D24" s="372" t="s">
        <v>184</v>
      </c>
      <c r="E24" s="373"/>
      <c r="F24" s="124">
        <v>-268715084.65000004</v>
      </c>
      <c r="G24" s="106">
        <v>-306000300.0925</v>
      </c>
    </row>
    <row r="25" spans="2:7" s="85" customFormat="1" ht="24.75" customHeight="1">
      <c r="B25" s="96"/>
      <c r="C25" s="97">
        <v>123</v>
      </c>
      <c r="D25" s="372" t="s">
        <v>183</v>
      </c>
      <c r="E25" s="373"/>
      <c r="F25" s="124">
        <v>-20906998.376899995</v>
      </c>
      <c r="G25" s="106">
        <v>-19886769.7568</v>
      </c>
    </row>
    <row r="26" spans="2:7" s="85" customFormat="1" ht="24.75" customHeight="1">
      <c r="B26" s="96"/>
      <c r="C26" s="97">
        <v>124</v>
      </c>
      <c r="D26" s="372" t="s">
        <v>56</v>
      </c>
      <c r="E26" s="373"/>
      <c r="F26" s="131"/>
      <c r="G26" s="106"/>
    </row>
    <row r="27" spans="2:7" s="85" customFormat="1" ht="39.75" customHeight="1">
      <c r="B27" s="96">
        <v>13</v>
      </c>
      <c r="C27" s="358" t="s">
        <v>57</v>
      </c>
      <c r="D27" s="359"/>
      <c r="E27" s="360"/>
      <c r="F27" s="130">
        <v>-289622083.02690005</v>
      </c>
      <c r="G27" s="130">
        <v>-325887069.84929997</v>
      </c>
    </row>
    <row r="28" spans="2:7" s="85" customFormat="1" ht="39.75" customHeight="1">
      <c r="B28" s="96">
        <v>14</v>
      </c>
      <c r="C28" s="358" t="s">
        <v>129</v>
      </c>
      <c r="D28" s="359"/>
      <c r="E28" s="360"/>
      <c r="F28" s="138">
        <v>200382082.11970007</v>
      </c>
      <c r="G28" s="138">
        <v>270056673.1541998</v>
      </c>
    </row>
    <row r="29" spans="2:7" s="85" customFormat="1" ht="24.75" customHeight="1">
      <c r="B29" s="96">
        <v>15</v>
      </c>
      <c r="C29" s="333" t="s">
        <v>185</v>
      </c>
      <c r="D29" s="369"/>
      <c r="E29" s="370"/>
      <c r="F29" s="132">
        <v>22620044</v>
      </c>
      <c r="G29" s="125">
        <v>17342503</v>
      </c>
    </row>
    <row r="30" spans="2:7" s="85" customFormat="1" ht="39.75" customHeight="1">
      <c r="B30" s="96">
        <v>16</v>
      </c>
      <c r="C30" s="358" t="s">
        <v>130</v>
      </c>
      <c r="D30" s="359"/>
      <c r="E30" s="360"/>
      <c r="F30" s="138">
        <v>177762038.11970007</v>
      </c>
      <c r="G30" s="138">
        <v>252714170.15419978</v>
      </c>
    </row>
    <row r="31" spans="2:7" s="85" customFormat="1" ht="24.75" customHeight="1">
      <c r="B31" s="96">
        <v>17</v>
      </c>
      <c r="C31" s="371" t="s">
        <v>128</v>
      </c>
      <c r="D31" s="369"/>
      <c r="E31" s="370"/>
      <c r="F31" s="131"/>
      <c r="G31" s="125"/>
    </row>
    <row r="32" spans="2:7" s="85" customFormat="1" ht="15.75" customHeight="1">
      <c r="B32" s="99"/>
      <c r="C32" s="99"/>
      <c r="D32" s="99"/>
      <c r="E32" s="100"/>
      <c r="F32" s="101"/>
      <c r="G32" s="101"/>
    </row>
    <row r="33" spans="2:7" s="85" customFormat="1" ht="15.75" customHeight="1">
      <c r="B33" s="99"/>
      <c r="C33" s="99"/>
      <c r="D33" s="99"/>
      <c r="E33" s="100"/>
      <c r="F33" s="101"/>
      <c r="G33" s="101"/>
    </row>
    <row r="34" spans="2:7" s="85" customFormat="1" ht="15.75" customHeight="1">
      <c r="B34" s="99"/>
      <c r="C34" s="99"/>
      <c r="D34" s="99"/>
      <c r="E34" s="100"/>
      <c r="F34" s="101"/>
      <c r="G34" s="101"/>
    </row>
    <row r="35" spans="2:7" s="85" customFormat="1" ht="15.75" customHeight="1">
      <c r="B35" s="99"/>
      <c r="C35" s="99"/>
      <c r="D35" s="99"/>
      <c r="E35" s="100"/>
      <c r="F35" s="101"/>
      <c r="G35" s="101"/>
    </row>
    <row r="36" spans="2:6" s="85" customFormat="1" ht="15.75" customHeight="1">
      <c r="B36" s="99"/>
      <c r="C36" s="99"/>
      <c r="D36" s="99"/>
      <c r="E36" s="100"/>
      <c r="F36" s="91"/>
    </row>
    <row r="37" spans="2:6" s="85" customFormat="1" ht="15.75" customHeight="1">
      <c r="B37" s="99"/>
      <c r="C37" s="99"/>
      <c r="D37" s="99"/>
      <c r="E37" s="100"/>
      <c r="F37" s="91"/>
    </row>
    <row r="38" spans="2:6" s="85" customFormat="1" ht="15.75" customHeight="1">
      <c r="B38" s="99"/>
      <c r="C38" s="99"/>
      <c r="D38" s="99"/>
      <c r="E38" s="100"/>
      <c r="F38" s="91"/>
    </row>
    <row r="39" spans="2:6" s="85" customFormat="1" ht="15.75" customHeight="1">
      <c r="B39" s="99"/>
      <c r="C39" s="99"/>
      <c r="D39" s="99"/>
      <c r="E39" s="100"/>
      <c r="F39" s="91"/>
    </row>
    <row r="40" spans="2:6" s="85" customFormat="1" ht="15.75" customHeight="1">
      <c r="B40" s="99"/>
      <c r="C40" s="99"/>
      <c r="D40" s="99"/>
      <c r="E40" s="100"/>
      <c r="F40" s="91"/>
    </row>
    <row r="41" spans="2:6" s="85" customFormat="1" ht="15.75" customHeight="1">
      <c r="B41" s="99"/>
      <c r="C41" s="99"/>
      <c r="D41" s="99"/>
      <c r="E41" s="99"/>
      <c r="F41" s="91"/>
    </row>
    <row r="42" spans="2:7" ht="12.75">
      <c r="B42" s="102"/>
      <c r="C42" s="102"/>
      <c r="D42" s="102"/>
      <c r="E42" s="56"/>
      <c r="F42" s="92"/>
      <c r="G42" s="36"/>
    </row>
    <row r="43" spans="6:7" ht="12.75">
      <c r="F43" s="92"/>
      <c r="G43" s="36"/>
    </row>
    <row r="44" spans="6:7" ht="12.75">
      <c r="F44" s="92"/>
      <c r="G44" s="36"/>
    </row>
    <row r="45" spans="6:7" ht="12.75">
      <c r="F45" s="92"/>
      <c r="G45" s="36"/>
    </row>
    <row r="46" spans="6:7" ht="12.75">
      <c r="F46" s="92"/>
      <c r="G46" s="36"/>
    </row>
    <row r="47" spans="6:7" ht="12.75">
      <c r="F47" s="92"/>
      <c r="G47" s="36"/>
    </row>
    <row r="48" spans="6:7" ht="12.75">
      <c r="F48" s="92"/>
      <c r="G48" s="36"/>
    </row>
    <row r="49" spans="6:7" ht="12.75">
      <c r="F49" s="92"/>
      <c r="G49" s="36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28" footer="0.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E9" sqref="E9:F31"/>
    </sheetView>
  </sheetViews>
  <sheetFormatPr defaultColWidth="9.140625" defaultRowHeight="12.75"/>
  <cols>
    <col min="1" max="1" width="4.7109375" style="34" customWidth="1"/>
    <col min="2" max="2" width="3.7109375" style="71" customWidth="1"/>
    <col min="3" max="3" width="5.7109375" style="71" customWidth="1"/>
    <col min="4" max="4" width="52.7109375" style="71" customWidth="1"/>
    <col min="5" max="5" width="21.7109375" style="72" customWidth="1"/>
    <col min="6" max="6" width="13.7109375" style="72" customWidth="1"/>
    <col min="7" max="7" width="1.421875" style="34" customWidth="1"/>
    <col min="8" max="8" width="6.8515625" style="34" customWidth="1"/>
    <col min="9" max="9" width="23.57421875" style="34" customWidth="1"/>
    <col min="10" max="16384" width="9.140625" style="34" customWidth="1"/>
  </cols>
  <sheetData>
    <row r="2" spans="2:6" s="142" customFormat="1" ht="15">
      <c r="B2" s="73"/>
      <c r="C2" s="73"/>
      <c r="D2" s="73"/>
      <c r="E2" s="169"/>
      <c r="F2" s="169"/>
    </row>
    <row r="3" spans="2:6" s="142" customFormat="1" ht="15">
      <c r="B3" s="73"/>
      <c r="C3" s="73"/>
      <c r="D3" s="73"/>
      <c r="E3" s="169"/>
      <c r="F3" s="170"/>
    </row>
    <row r="4" spans="2:6" s="142" customFormat="1" ht="8.25" customHeight="1">
      <c r="B4" s="73"/>
      <c r="C4" s="73"/>
      <c r="D4" s="73"/>
      <c r="E4" s="141"/>
      <c r="F4" s="157"/>
    </row>
    <row r="5" spans="2:6" s="142" customFormat="1" ht="18" customHeight="1">
      <c r="B5" s="356" t="s">
        <v>175</v>
      </c>
      <c r="C5" s="357"/>
      <c r="D5" s="357"/>
      <c r="E5" s="357"/>
      <c r="F5" s="357"/>
    </row>
    <row r="6" ht="28.5" customHeight="1"/>
    <row r="7" spans="2:6" s="105" customFormat="1" ht="21" customHeight="1">
      <c r="B7" s="367" t="s">
        <v>2</v>
      </c>
      <c r="C7" s="361" t="s">
        <v>80</v>
      </c>
      <c r="D7" s="363"/>
      <c r="E7" s="104" t="s">
        <v>133</v>
      </c>
      <c r="F7" s="93" t="s">
        <v>133</v>
      </c>
    </row>
    <row r="8" spans="2:6" s="105" customFormat="1" ht="21" customHeight="1">
      <c r="B8" s="368"/>
      <c r="C8" s="364"/>
      <c r="D8" s="366"/>
      <c r="E8" s="95" t="s">
        <v>134</v>
      </c>
      <c r="F8" s="95" t="s">
        <v>154</v>
      </c>
    </row>
    <row r="9" spans="2:6" s="142" customFormat="1" ht="34.5" customHeight="1">
      <c r="B9" s="147"/>
      <c r="C9" s="358" t="s">
        <v>75</v>
      </c>
      <c r="D9" s="360"/>
      <c r="E9" s="182">
        <v>997847603.5895002</v>
      </c>
      <c r="F9" s="128">
        <v>1252112308.8746986</v>
      </c>
    </row>
    <row r="10" spans="2:9" s="142" customFormat="1" ht="24.75" customHeight="1">
      <c r="B10" s="147"/>
      <c r="C10" s="152"/>
      <c r="D10" s="173" t="s">
        <v>94</v>
      </c>
      <c r="E10" s="150">
        <v>1028175650.4077001</v>
      </c>
      <c r="F10" s="171">
        <v>1332541910.8414986</v>
      </c>
      <c r="I10" s="157"/>
    </row>
    <row r="11" spans="2:9" s="142" customFormat="1" ht="24.75" customHeight="1">
      <c r="B11" s="147"/>
      <c r="C11" s="152"/>
      <c r="D11" s="173" t="s">
        <v>146</v>
      </c>
      <c r="E11" s="150">
        <v>-49737334.81819987</v>
      </c>
      <c r="F11" s="171">
        <v>-80429601.96680003</v>
      </c>
      <c r="I11" s="157"/>
    </row>
    <row r="12" spans="2:9" s="142" customFormat="1" ht="24.75" customHeight="1">
      <c r="B12" s="147"/>
      <c r="C12" s="152"/>
      <c r="D12" s="173" t="s">
        <v>76</v>
      </c>
      <c r="E12" s="150"/>
      <c r="F12" s="171"/>
      <c r="I12" s="157"/>
    </row>
    <row r="13" spans="2:6" s="142" customFormat="1" ht="24.75" customHeight="1">
      <c r="B13" s="147"/>
      <c r="C13" s="152"/>
      <c r="D13" s="173" t="s">
        <v>77</v>
      </c>
      <c r="E13" s="153"/>
      <c r="F13" s="171"/>
    </row>
    <row r="14" spans="2:9" s="142" customFormat="1" ht="24.75" customHeight="1">
      <c r="B14" s="147"/>
      <c r="C14" s="152"/>
      <c r="D14" s="173" t="s">
        <v>78</v>
      </c>
      <c r="E14" s="150">
        <v>19409288</v>
      </c>
      <c r="F14" s="171"/>
      <c r="I14" s="332"/>
    </row>
    <row r="15" spans="2:6" s="142" customFormat="1" ht="24.75" customHeight="1">
      <c r="B15" s="147"/>
      <c r="C15" s="152"/>
      <c r="D15" s="103" t="s">
        <v>79</v>
      </c>
      <c r="E15" s="150"/>
      <c r="F15" s="171"/>
    </row>
    <row r="16" spans="2:6" s="142" customFormat="1" ht="34.5" customHeight="1">
      <c r="B16" s="147"/>
      <c r="C16" s="358" t="s">
        <v>81</v>
      </c>
      <c r="D16" s="360"/>
      <c r="E16" s="128">
        <v>-33682737.943500005</v>
      </c>
      <c r="F16" s="128">
        <v>-56111899.58330089</v>
      </c>
    </row>
    <row r="17" spans="2:6" s="142" customFormat="1" ht="24.75" customHeight="1">
      <c r="B17" s="147"/>
      <c r="C17" s="152"/>
      <c r="D17" s="173" t="s">
        <v>95</v>
      </c>
      <c r="E17" s="150"/>
      <c r="F17" s="171"/>
    </row>
    <row r="18" spans="2:9" s="142" customFormat="1" ht="24.75" customHeight="1">
      <c r="B18" s="147"/>
      <c r="C18" s="152"/>
      <c r="D18" s="173" t="s">
        <v>82</v>
      </c>
      <c r="E18" s="153">
        <v>-33682737.943500005</v>
      </c>
      <c r="F18" s="171">
        <v>-56111899.58330089</v>
      </c>
      <c r="I18" s="332"/>
    </row>
    <row r="19" spans="2:9" s="142" customFormat="1" ht="24.75" customHeight="1">
      <c r="B19" s="147"/>
      <c r="C19" s="152"/>
      <c r="D19" s="173" t="s">
        <v>83</v>
      </c>
      <c r="E19" s="150"/>
      <c r="F19" s="171"/>
      <c r="I19" s="157"/>
    </row>
    <row r="20" spans="2:6" s="142" customFormat="1" ht="24.75" customHeight="1">
      <c r="B20" s="147"/>
      <c r="C20" s="152"/>
      <c r="D20" s="173" t="s">
        <v>84</v>
      </c>
      <c r="E20" s="150"/>
      <c r="F20" s="171"/>
    </row>
    <row r="21" spans="2:6" s="142" customFormat="1" ht="24.75" customHeight="1">
      <c r="B21" s="147"/>
      <c r="C21" s="152"/>
      <c r="D21" s="173" t="s">
        <v>85</v>
      </c>
      <c r="E21" s="150"/>
      <c r="F21" s="171"/>
    </row>
    <row r="22" spans="2:6" s="142" customFormat="1" ht="24.75" customHeight="1">
      <c r="B22" s="147"/>
      <c r="C22" s="152"/>
      <c r="D22" s="103" t="s">
        <v>86</v>
      </c>
      <c r="E22" s="150"/>
      <c r="F22" s="171"/>
    </row>
    <row r="23" spans="2:6" s="142" customFormat="1" ht="34.5" customHeight="1">
      <c r="B23" s="147"/>
      <c r="C23" s="358" t="s">
        <v>87</v>
      </c>
      <c r="D23" s="360"/>
      <c r="E23" s="128">
        <v>-954059966.9841001</v>
      </c>
      <c r="F23" s="128">
        <v>-952626763.3171</v>
      </c>
    </row>
    <row r="24" spans="2:6" s="142" customFormat="1" ht="24.75" customHeight="1">
      <c r="B24" s="147"/>
      <c r="C24" s="152"/>
      <c r="D24" s="173" t="s">
        <v>93</v>
      </c>
      <c r="E24" s="150"/>
      <c r="F24" s="171"/>
    </row>
    <row r="25" spans="2:9" s="142" customFormat="1" ht="24.75" customHeight="1">
      <c r="B25" s="147"/>
      <c r="C25" s="152"/>
      <c r="D25" s="173" t="s">
        <v>88</v>
      </c>
      <c r="E25" s="153">
        <v>-954059966.9841001</v>
      </c>
      <c r="F25" s="171">
        <v>-952626763.3171</v>
      </c>
      <c r="I25" s="332"/>
    </row>
    <row r="26" spans="2:6" s="142" customFormat="1" ht="24.75" customHeight="1">
      <c r="B26" s="147"/>
      <c r="C26" s="152"/>
      <c r="D26" s="173" t="s">
        <v>149</v>
      </c>
      <c r="E26" s="150"/>
      <c r="F26" s="171"/>
    </row>
    <row r="27" spans="2:6" s="142" customFormat="1" ht="24.75" customHeight="1">
      <c r="B27" s="147"/>
      <c r="C27" s="152"/>
      <c r="D27" s="173" t="s">
        <v>89</v>
      </c>
      <c r="E27" s="150"/>
      <c r="F27" s="171"/>
    </row>
    <row r="28" spans="2:6" s="142" customFormat="1" ht="24.75" customHeight="1">
      <c r="B28" s="147"/>
      <c r="C28" s="152"/>
      <c r="D28" s="103" t="s">
        <v>150</v>
      </c>
      <c r="E28" s="150"/>
      <c r="F28" s="171"/>
    </row>
    <row r="29" spans="2:9" s="142" customFormat="1" ht="34.5" customHeight="1">
      <c r="B29" s="147"/>
      <c r="C29" s="358" t="s">
        <v>90</v>
      </c>
      <c r="D29" s="360"/>
      <c r="E29" s="185">
        <v>10104898.661900043</v>
      </c>
      <c r="F29" s="150">
        <v>243373645.97429776</v>
      </c>
      <c r="I29" s="157"/>
    </row>
    <row r="30" spans="2:6" s="142" customFormat="1" ht="34.5" customHeight="1">
      <c r="B30" s="147"/>
      <c r="C30" s="358" t="s">
        <v>91</v>
      </c>
      <c r="D30" s="360"/>
      <c r="E30" s="185">
        <v>262277310.91660032</v>
      </c>
      <c r="F30" s="171">
        <v>18903664.809401244</v>
      </c>
    </row>
    <row r="31" spans="2:6" s="142" customFormat="1" ht="34.5" customHeight="1">
      <c r="B31" s="147"/>
      <c r="C31" s="358" t="s">
        <v>92</v>
      </c>
      <c r="D31" s="360"/>
      <c r="E31" s="185">
        <v>272382209.5589006</v>
      </c>
      <c r="F31" s="150">
        <v>262277310.783699</v>
      </c>
    </row>
    <row r="32" spans="2:9" s="142" customFormat="1" ht="15.75" customHeight="1">
      <c r="B32" s="158"/>
      <c r="C32" s="158"/>
      <c r="D32" s="158"/>
      <c r="E32" s="161"/>
      <c r="F32" s="161"/>
      <c r="I32" s="157"/>
    </row>
    <row r="33" spans="2:6" s="142" customFormat="1" ht="15.75" customHeight="1">
      <c r="B33" s="158"/>
      <c r="C33" s="158"/>
      <c r="D33" s="158"/>
      <c r="E33" s="161"/>
      <c r="F33" s="161"/>
    </row>
    <row r="34" spans="2:6" s="142" customFormat="1" ht="15.75" customHeight="1">
      <c r="B34" s="158"/>
      <c r="C34" s="158"/>
      <c r="D34" s="158"/>
      <c r="E34" s="161"/>
      <c r="F34" s="161"/>
    </row>
    <row r="35" spans="2:6" s="142" customFormat="1" ht="15.75" customHeight="1">
      <c r="B35" s="158"/>
      <c r="C35" s="158"/>
      <c r="D35" s="158"/>
      <c r="E35" s="161"/>
      <c r="F35" s="161"/>
    </row>
    <row r="36" spans="2:6" s="142" customFormat="1" ht="15.75" customHeight="1">
      <c r="B36" s="158"/>
      <c r="C36" s="158"/>
      <c r="D36" s="158"/>
      <c r="E36" s="161"/>
      <c r="F36" s="161"/>
    </row>
    <row r="37" spans="2:6" s="142" customFormat="1" ht="15.75" customHeight="1">
      <c r="B37" s="158"/>
      <c r="C37" s="158"/>
      <c r="D37" s="158"/>
      <c r="E37" s="161"/>
      <c r="F37" s="161"/>
    </row>
    <row r="38" spans="2:6" ht="12.75">
      <c r="B38" s="162"/>
      <c r="C38" s="162"/>
      <c r="D38" s="162"/>
      <c r="E38" s="165"/>
      <c r="F38" s="165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16" footer="0.16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B1">
      <selection activeCell="D8" sqref="D8:I20"/>
    </sheetView>
  </sheetViews>
  <sheetFormatPr defaultColWidth="17.7109375" defaultRowHeight="12.75"/>
  <cols>
    <col min="1" max="1" width="0.9921875" style="0" hidden="1" customWidth="1"/>
    <col min="2" max="2" width="8.421875" style="0" customWidth="1"/>
    <col min="3" max="3" width="30.7109375" style="0" customWidth="1"/>
    <col min="4" max="4" width="16.421875" style="0" customWidth="1"/>
    <col min="5" max="5" width="14.140625" style="0" customWidth="1"/>
    <col min="6" max="6" width="14.8515625" style="0" customWidth="1"/>
    <col min="7" max="7" width="18.140625" style="0" bestFit="1" customWidth="1"/>
    <col min="8" max="8" width="16.28125" style="0" customWidth="1"/>
    <col min="9" max="9" width="15.421875" style="0" customWidth="1"/>
  </cols>
  <sheetData>
    <row r="1" spans="2:10" ht="13.5" customHeight="1">
      <c r="B1" s="5"/>
      <c r="C1" s="5"/>
      <c r="D1" s="5"/>
      <c r="E1" s="5"/>
      <c r="F1" s="5"/>
      <c r="G1" s="5"/>
      <c r="H1" s="5"/>
      <c r="I1" s="5"/>
      <c r="J1" s="5"/>
    </row>
    <row r="2" ht="13.5" customHeight="1">
      <c r="J2" s="5"/>
    </row>
    <row r="3" spans="2:10" ht="13.5" customHeight="1">
      <c r="B3" s="375" t="s">
        <v>176</v>
      </c>
      <c r="C3" s="376"/>
      <c r="D3" s="376"/>
      <c r="E3" s="376"/>
      <c r="F3" s="376"/>
      <c r="G3" s="376"/>
      <c r="H3" s="376"/>
      <c r="I3" s="376"/>
      <c r="J3" s="5"/>
    </row>
    <row r="4" ht="13.5" customHeight="1">
      <c r="J4" s="5"/>
    </row>
    <row r="5" spans="3:10" ht="13.5" customHeight="1">
      <c r="C5" s="21" t="s">
        <v>63</v>
      </c>
      <c r="H5" s="12"/>
      <c r="J5" s="5"/>
    </row>
    <row r="6" ht="13.5" customHeight="1" thickBot="1">
      <c r="J6" s="5"/>
    </row>
    <row r="7" spans="2:10" ht="13.5" customHeight="1" thickTop="1">
      <c r="B7" s="137"/>
      <c r="C7" s="27"/>
      <c r="D7" s="27" t="s">
        <v>41</v>
      </c>
      <c r="E7" s="27" t="s">
        <v>42</v>
      </c>
      <c r="F7" s="28" t="s">
        <v>65</v>
      </c>
      <c r="G7" s="28" t="s">
        <v>64</v>
      </c>
      <c r="H7" s="27" t="s">
        <v>66</v>
      </c>
      <c r="I7" s="29" t="s">
        <v>59</v>
      </c>
      <c r="J7" s="5"/>
    </row>
    <row r="8" spans="2:10" ht="13.5" customHeight="1">
      <c r="B8" s="31" t="s">
        <v>3</v>
      </c>
      <c r="C8" s="30" t="s">
        <v>167</v>
      </c>
      <c r="D8" s="15">
        <v>2165800000</v>
      </c>
      <c r="E8" s="15"/>
      <c r="F8" s="15"/>
      <c r="G8" s="15">
        <v>20414309</v>
      </c>
      <c r="H8" s="15">
        <v>-311091156</v>
      </c>
      <c r="I8" s="16">
        <v>1875123153</v>
      </c>
      <c r="J8" s="5"/>
    </row>
    <row r="9" spans="2:10" ht="13.5" customHeight="1">
      <c r="B9" s="13" t="s">
        <v>151</v>
      </c>
      <c r="C9" s="14" t="s">
        <v>60</v>
      </c>
      <c r="D9" s="15"/>
      <c r="E9" s="15"/>
      <c r="F9" s="15"/>
      <c r="G9" s="15"/>
      <c r="I9" s="16"/>
      <c r="J9" s="5"/>
    </row>
    <row r="10" spans="2:10" ht="13.5" customHeight="1">
      <c r="B10" s="31" t="s">
        <v>152</v>
      </c>
      <c r="C10" s="30" t="s">
        <v>58</v>
      </c>
      <c r="D10" s="15"/>
      <c r="E10" s="15"/>
      <c r="F10" s="15"/>
      <c r="G10" s="15"/>
      <c r="H10" s="15"/>
      <c r="I10" s="16"/>
      <c r="J10" s="5"/>
    </row>
    <row r="11" spans="2:10" ht="13.5" customHeight="1">
      <c r="B11" s="20">
        <v>1</v>
      </c>
      <c r="C11" s="17" t="s">
        <v>62</v>
      </c>
      <c r="D11" s="18"/>
      <c r="E11" s="18"/>
      <c r="F11" s="18"/>
      <c r="G11" s="18"/>
      <c r="H11" s="15">
        <v>252714170</v>
      </c>
      <c r="I11" s="19">
        <v>252714170</v>
      </c>
      <c r="J11" s="5"/>
    </row>
    <row r="12" spans="2:10" ht="13.5" customHeight="1">
      <c r="B12" s="20">
        <v>2</v>
      </c>
      <c r="C12" s="17" t="s">
        <v>61</v>
      </c>
      <c r="D12" s="18"/>
      <c r="E12" s="18"/>
      <c r="F12" s="18"/>
      <c r="G12" s="18"/>
      <c r="H12" s="18"/>
      <c r="I12" s="19"/>
      <c r="J12" s="5"/>
    </row>
    <row r="13" spans="2:10" ht="13.5" customHeight="1">
      <c r="B13" s="20">
        <v>3</v>
      </c>
      <c r="C13" s="17" t="s">
        <v>67</v>
      </c>
      <c r="D13" s="18"/>
      <c r="E13" s="18"/>
      <c r="F13" s="18"/>
      <c r="G13" s="18"/>
      <c r="H13" s="18"/>
      <c r="I13" s="19">
        <v>0</v>
      </c>
      <c r="J13" s="5"/>
    </row>
    <row r="14" spans="2:10" ht="13.5" customHeight="1">
      <c r="B14" s="20">
        <v>4</v>
      </c>
      <c r="C14" s="17" t="s">
        <v>68</v>
      </c>
      <c r="D14" s="18"/>
      <c r="E14" s="18"/>
      <c r="F14" s="18"/>
      <c r="G14" s="18"/>
      <c r="H14" s="18"/>
      <c r="I14" s="19"/>
      <c r="J14" s="5"/>
    </row>
    <row r="15" spans="2:10" ht="13.5" customHeight="1">
      <c r="B15" s="31" t="s">
        <v>4</v>
      </c>
      <c r="C15" s="30" t="s">
        <v>168</v>
      </c>
      <c r="D15" s="18">
        <v>2165800000</v>
      </c>
      <c r="E15" s="18"/>
      <c r="F15" s="18"/>
      <c r="G15" s="18">
        <v>20414309</v>
      </c>
      <c r="H15" s="18">
        <v>-58376986</v>
      </c>
      <c r="I15" s="19">
        <v>2127837323</v>
      </c>
      <c r="J15" s="5"/>
    </row>
    <row r="16" spans="2:10" ht="13.5" customHeight="1">
      <c r="B16" s="13">
        <v>1</v>
      </c>
      <c r="C16" s="17" t="s">
        <v>62</v>
      </c>
      <c r="D16" s="18"/>
      <c r="E16" s="18"/>
      <c r="F16" s="18"/>
      <c r="G16" s="18"/>
      <c r="H16" s="176">
        <v>177762038.11970007</v>
      </c>
      <c r="I16" s="19">
        <v>177762038.11970007</v>
      </c>
      <c r="J16" s="5"/>
    </row>
    <row r="17" spans="2:10" ht="13.5" customHeight="1">
      <c r="B17" s="13">
        <v>2</v>
      </c>
      <c r="C17" s="17" t="s">
        <v>61</v>
      </c>
      <c r="D17" s="18"/>
      <c r="E17" s="18"/>
      <c r="F17" s="18"/>
      <c r="G17" s="18"/>
      <c r="H17" s="18"/>
      <c r="I17" s="19"/>
      <c r="J17" s="5"/>
    </row>
    <row r="18" spans="2:10" ht="13.5" customHeight="1">
      <c r="B18" s="13">
        <v>3</v>
      </c>
      <c r="C18" s="17" t="s">
        <v>69</v>
      </c>
      <c r="D18" s="18"/>
      <c r="E18" s="18"/>
      <c r="F18" s="18"/>
      <c r="G18" s="18"/>
      <c r="H18" s="18"/>
      <c r="I18" s="19"/>
      <c r="J18" s="5"/>
    </row>
    <row r="19" spans="2:10" ht="13.5" customHeight="1">
      <c r="B19" s="13">
        <v>4</v>
      </c>
      <c r="C19" s="17" t="s">
        <v>153</v>
      </c>
      <c r="D19" s="18"/>
      <c r="E19" s="18"/>
      <c r="F19" s="18"/>
      <c r="G19" s="18"/>
      <c r="H19" s="18"/>
      <c r="I19" s="19"/>
      <c r="J19" s="5"/>
    </row>
    <row r="20" spans="2:10" ht="13.5" customHeight="1" thickBot="1">
      <c r="B20" s="32" t="s">
        <v>37</v>
      </c>
      <c r="C20" s="33" t="s">
        <v>177</v>
      </c>
      <c r="D20" s="328">
        <v>2165800000</v>
      </c>
      <c r="E20" s="328"/>
      <c r="F20" s="328"/>
      <c r="G20" s="328">
        <v>20414309</v>
      </c>
      <c r="H20" s="328">
        <v>119385052.11970007</v>
      </c>
      <c r="I20" s="329">
        <v>2305599361.1197</v>
      </c>
      <c r="J20" s="5"/>
    </row>
    <row r="21" ht="13.5" customHeight="1" thickTop="1">
      <c r="J21" s="5"/>
    </row>
    <row r="22" ht="13.5" customHeight="1">
      <c r="J22" s="5"/>
    </row>
    <row r="23" ht="13.5" customHeight="1">
      <c r="J23" s="5"/>
    </row>
    <row r="24" spans="2:10" ht="13.5" customHeight="1">
      <c r="B24" s="5"/>
      <c r="C24" s="5"/>
      <c r="D24" s="5"/>
      <c r="E24" s="5"/>
      <c r="F24" s="5"/>
      <c r="G24" s="5"/>
      <c r="H24" s="5"/>
      <c r="I24" s="5"/>
      <c r="J24" s="5"/>
    </row>
    <row r="25" spans="2:10" ht="13.5" customHeight="1">
      <c r="B25" s="5"/>
      <c r="C25" s="5"/>
      <c r="D25" s="5"/>
      <c r="E25" s="5"/>
      <c r="F25" s="5"/>
      <c r="G25" s="5"/>
      <c r="H25" s="5"/>
      <c r="I25" s="5"/>
      <c r="J25" s="5"/>
    </row>
    <row r="26" spans="2:10" ht="13.5" customHeight="1">
      <c r="B26" s="5"/>
      <c r="C26" s="5"/>
      <c r="D26" s="5"/>
      <c r="E26" s="5"/>
      <c r="F26" s="5"/>
      <c r="G26" s="5"/>
      <c r="H26" s="5"/>
      <c r="I26" s="5"/>
      <c r="J26" s="5"/>
    </row>
    <row r="27" spans="2:10" ht="13.5" customHeight="1">
      <c r="B27" s="5"/>
      <c r="C27" s="5"/>
      <c r="D27" s="5"/>
      <c r="E27" s="5"/>
      <c r="F27" s="5"/>
      <c r="G27" s="140"/>
      <c r="H27" s="5"/>
      <c r="I27" s="5"/>
      <c r="J27" s="5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1">
    <mergeCell ref="B3:I3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1">
      <selection activeCell="I8" sqref="I8:J24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6" max="16" width="53.421875" style="0" customWidth="1"/>
  </cols>
  <sheetData>
    <row r="1" spans="1:10" ht="12.75">
      <c r="A1" s="25"/>
      <c r="B1" s="189" t="s">
        <v>186</v>
      </c>
      <c r="C1" s="190"/>
      <c r="D1" s="190"/>
      <c r="E1" s="25"/>
      <c r="F1" s="25"/>
      <c r="G1" s="25"/>
      <c r="H1" s="25"/>
      <c r="I1" s="25"/>
      <c r="J1" s="25"/>
    </row>
    <row r="2" spans="1:10" ht="12.75">
      <c r="A2" s="25"/>
      <c r="B2" s="189" t="s">
        <v>187</v>
      </c>
      <c r="C2" s="190"/>
      <c r="D2" s="190"/>
      <c r="E2" s="25"/>
      <c r="F2" s="25"/>
      <c r="G2" s="25"/>
      <c r="H2" s="25"/>
      <c r="I2" s="25"/>
      <c r="J2" s="25"/>
    </row>
    <row r="3" spans="1:10" ht="12.75">
      <c r="A3" s="25"/>
      <c r="B3" s="191"/>
      <c r="C3" s="25"/>
      <c r="D3" s="25"/>
      <c r="E3" s="25"/>
      <c r="F3" s="25"/>
      <c r="G3" s="25"/>
      <c r="H3" s="25"/>
      <c r="I3" s="191" t="s">
        <v>188</v>
      </c>
      <c r="J3" s="25"/>
    </row>
    <row r="4" spans="1:10" ht="12.75">
      <c r="A4" s="25"/>
      <c r="B4" s="191"/>
      <c r="C4" s="25"/>
      <c r="D4" s="25"/>
      <c r="E4" s="25"/>
      <c r="F4" s="25"/>
      <c r="G4" s="25"/>
      <c r="H4" s="25"/>
      <c r="I4" s="25"/>
      <c r="J4" s="25"/>
    </row>
    <row r="5" spans="1:16" ht="12.75">
      <c r="A5" s="23"/>
      <c r="B5" s="23"/>
      <c r="C5" s="23"/>
      <c r="D5" s="23"/>
      <c r="E5" s="23"/>
      <c r="F5" s="23"/>
      <c r="G5" s="23"/>
      <c r="H5" s="23"/>
      <c r="I5" s="192"/>
      <c r="J5" s="193" t="s">
        <v>189</v>
      </c>
      <c r="K5" s="5"/>
      <c r="L5" s="5"/>
      <c r="M5" s="5"/>
      <c r="N5" s="5"/>
      <c r="O5" s="5"/>
      <c r="P5" s="5"/>
    </row>
    <row r="6" spans="1:16" ht="15.75" customHeight="1">
      <c r="A6" s="377" t="s">
        <v>190</v>
      </c>
      <c r="B6" s="378"/>
      <c r="C6" s="378"/>
      <c r="D6" s="378"/>
      <c r="E6" s="378"/>
      <c r="F6" s="378"/>
      <c r="G6" s="378"/>
      <c r="H6" s="378"/>
      <c r="I6" s="378"/>
      <c r="J6" s="379"/>
      <c r="K6" s="194"/>
      <c r="L6" s="194"/>
      <c r="M6" s="194"/>
      <c r="N6" s="194"/>
      <c r="O6" s="194"/>
      <c r="P6" s="194"/>
    </row>
    <row r="7" spans="1:10" ht="26.25" customHeight="1" thickBot="1">
      <c r="A7" s="195"/>
      <c r="B7" s="380" t="s">
        <v>191</v>
      </c>
      <c r="C7" s="380"/>
      <c r="D7" s="380"/>
      <c r="E7" s="380"/>
      <c r="F7" s="381"/>
      <c r="G7" s="196" t="s">
        <v>192</v>
      </c>
      <c r="H7" s="196" t="s">
        <v>193</v>
      </c>
      <c r="I7" s="197" t="s">
        <v>194</v>
      </c>
      <c r="J7" s="197" t="s">
        <v>195</v>
      </c>
    </row>
    <row r="8" spans="1:10" ht="16.5" customHeight="1">
      <c r="A8" s="198">
        <v>1</v>
      </c>
      <c r="B8" s="382" t="s">
        <v>196</v>
      </c>
      <c r="C8" s="383"/>
      <c r="D8" s="383"/>
      <c r="E8" s="383"/>
      <c r="F8" s="383"/>
      <c r="G8" s="199">
        <v>70</v>
      </c>
      <c r="H8" s="199">
        <v>11100</v>
      </c>
      <c r="I8" s="200"/>
      <c r="J8" s="201"/>
    </row>
    <row r="9" spans="1:10" ht="16.5" customHeight="1">
      <c r="A9" s="202" t="s">
        <v>197</v>
      </c>
      <c r="B9" s="384" t="s">
        <v>198</v>
      </c>
      <c r="C9" s="384"/>
      <c r="D9" s="384"/>
      <c r="E9" s="384"/>
      <c r="F9" s="385"/>
      <c r="G9" s="203" t="s">
        <v>199</v>
      </c>
      <c r="H9" s="203">
        <v>11101</v>
      </c>
      <c r="I9" s="204"/>
      <c r="J9" s="205"/>
    </row>
    <row r="10" spans="1:10" ht="16.5" customHeight="1">
      <c r="A10" s="206" t="s">
        <v>200</v>
      </c>
      <c r="B10" s="384" t="s">
        <v>201</v>
      </c>
      <c r="C10" s="384"/>
      <c r="D10" s="384"/>
      <c r="E10" s="384"/>
      <c r="F10" s="385"/>
      <c r="G10" s="203">
        <v>704</v>
      </c>
      <c r="H10" s="203">
        <v>11102</v>
      </c>
      <c r="I10" s="207">
        <v>966001.1764698001</v>
      </c>
      <c r="J10" s="205">
        <v>944876.52621</v>
      </c>
    </row>
    <row r="11" spans="1:10" ht="16.5" customHeight="1">
      <c r="A11" s="206" t="s">
        <v>202</v>
      </c>
      <c r="B11" s="384" t="s">
        <v>203</v>
      </c>
      <c r="C11" s="384"/>
      <c r="D11" s="384"/>
      <c r="E11" s="384"/>
      <c r="F11" s="385"/>
      <c r="G11" s="208">
        <v>705</v>
      </c>
      <c r="H11" s="203">
        <v>11103</v>
      </c>
      <c r="I11" s="204"/>
      <c r="J11" s="205"/>
    </row>
    <row r="12" spans="1:10" ht="16.5" customHeight="1">
      <c r="A12" s="209">
        <v>2</v>
      </c>
      <c r="B12" s="386" t="s">
        <v>204</v>
      </c>
      <c r="C12" s="386"/>
      <c r="D12" s="386"/>
      <c r="E12" s="386"/>
      <c r="F12" s="387"/>
      <c r="G12" s="210">
        <v>708</v>
      </c>
      <c r="H12" s="211">
        <v>11104</v>
      </c>
      <c r="I12" s="204"/>
      <c r="J12" s="205"/>
    </row>
    <row r="13" spans="1:10" ht="16.5" customHeight="1">
      <c r="A13" s="212" t="s">
        <v>197</v>
      </c>
      <c r="B13" s="384" t="s">
        <v>205</v>
      </c>
      <c r="C13" s="384"/>
      <c r="D13" s="384"/>
      <c r="E13" s="384"/>
      <c r="F13" s="385"/>
      <c r="G13" s="203">
        <v>7081</v>
      </c>
      <c r="H13" s="213">
        <v>111041</v>
      </c>
      <c r="I13" s="214">
        <v>1415.2769280000002</v>
      </c>
      <c r="J13" s="205">
        <v>1403.8</v>
      </c>
    </row>
    <row r="14" spans="1:10" ht="16.5" customHeight="1">
      <c r="A14" s="212" t="s">
        <v>206</v>
      </c>
      <c r="B14" s="384" t="s">
        <v>207</v>
      </c>
      <c r="C14" s="384"/>
      <c r="D14" s="384"/>
      <c r="E14" s="384"/>
      <c r="F14" s="385"/>
      <c r="G14" s="203">
        <v>7082</v>
      </c>
      <c r="H14" s="213">
        <v>111042</v>
      </c>
      <c r="I14" s="204"/>
      <c r="J14" s="205"/>
    </row>
    <row r="15" spans="1:10" ht="16.5" customHeight="1">
      <c r="A15" s="212" t="s">
        <v>208</v>
      </c>
      <c r="B15" s="384" t="s">
        <v>209</v>
      </c>
      <c r="C15" s="384"/>
      <c r="D15" s="384"/>
      <c r="E15" s="384"/>
      <c r="F15" s="385"/>
      <c r="G15" s="203">
        <v>7083</v>
      </c>
      <c r="H15" s="213">
        <v>111043</v>
      </c>
      <c r="I15" s="204"/>
      <c r="J15" s="205"/>
    </row>
    <row r="16" spans="1:10" ht="29.25" customHeight="1">
      <c r="A16" s="215">
        <v>3</v>
      </c>
      <c r="B16" s="386" t="s">
        <v>210</v>
      </c>
      <c r="C16" s="386"/>
      <c r="D16" s="386"/>
      <c r="E16" s="386"/>
      <c r="F16" s="387"/>
      <c r="G16" s="210">
        <v>71</v>
      </c>
      <c r="H16" s="211">
        <v>11201</v>
      </c>
      <c r="I16" s="204"/>
      <c r="J16" s="205"/>
    </row>
    <row r="17" spans="1:10" ht="16.5" customHeight="1">
      <c r="A17" s="216"/>
      <c r="B17" s="388" t="s">
        <v>211</v>
      </c>
      <c r="C17" s="388"/>
      <c r="D17" s="388"/>
      <c r="E17" s="388"/>
      <c r="F17" s="389"/>
      <c r="G17" s="217"/>
      <c r="H17" s="203">
        <v>112011</v>
      </c>
      <c r="I17" s="204"/>
      <c r="J17" s="205"/>
    </row>
    <row r="18" spans="1:10" ht="16.5" customHeight="1">
      <c r="A18" s="216"/>
      <c r="B18" s="388" t="s">
        <v>212</v>
      </c>
      <c r="C18" s="388"/>
      <c r="D18" s="388"/>
      <c r="E18" s="388"/>
      <c r="F18" s="389"/>
      <c r="G18" s="217"/>
      <c r="H18" s="203">
        <v>112012</v>
      </c>
      <c r="I18" s="204"/>
      <c r="J18" s="205"/>
    </row>
    <row r="19" spans="1:10" ht="16.5" customHeight="1">
      <c r="A19" s="218">
        <v>4</v>
      </c>
      <c r="B19" s="386" t="s">
        <v>213</v>
      </c>
      <c r="C19" s="386"/>
      <c r="D19" s="386"/>
      <c r="E19" s="386"/>
      <c r="F19" s="387"/>
      <c r="G19" s="219">
        <v>72</v>
      </c>
      <c r="H19" s="220">
        <v>11300</v>
      </c>
      <c r="I19" s="204"/>
      <c r="J19" s="205"/>
    </row>
    <row r="20" spans="1:10" ht="16.5" customHeight="1">
      <c r="A20" s="206"/>
      <c r="B20" s="390" t="s">
        <v>214</v>
      </c>
      <c r="C20" s="391"/>
      <c r="D20" s="391"/>
      <c r="E20" s="391"/>
      <c r="F20" s="391"/>
      <c r="G20" s="221"/>
      <c r="H20" s="222">
        <v>11301</v>
      </c>
      <c r="I20" s="204"/>
      <c r="J20" s="205"/>
    </row>
    <row r="21" spans="1:10" ht="16.5" customHeight="1">
      <c r="A21" s="223">
        <v>5</v>
      </c>
      <c r="B21" s="387" t="s">
        <v>215</v>
      </c>
      <c r="C21" s="392"/>
      <c r="D21" s="392"/>
      <c r="E21" s="392"/>
      <c r="F21" s="392"/>
      <c r="G21" s="224">
        <v>73</v>
      </c>
      <c r="H21" s="224">
        <v>11400</v>
      </c>
      <c r="I21" s="204"/>
      <c r="J21" s="205"/>
    </row>
    <row r="22" spans="1:10" ht="16.5" customHeight="1">
      <c r="A22" s="225">
        <v>6</v>
      </c>
      <c r="B22" s="387" t="s">
        <v>216</v>
      </c>
      <c r="C22" s="392"/>
      <c r="D22" s="392"/>
      <c r="E22" s="392"/>
      <c r="F22" s="392"/>
      <c r="G22" s="224">
        <v>75</v>
      </c>
      <c r="H22" s="226">
        <v>11500</v>
      </c>
      <c r="I22" s="214">
        <v>113208.5150124</v>
      </c>
      <c r="J22" s="205">
        <v>185199.35075</v>
      </c>
    </row>
    <row r="23" spans="1:10" ht="16.5" customHeight="1">
      <c r="A23" s="223">
        <v>7</v>
      </c>
      <c r="B23" s="386" t="s">
        <v>217</v>
      </c>
      <c r="C23" s="386"/>
      <c r="D23" s="386"/>
      <c r="E23" s="386"/>
      <c r="F23" s="387"/>
      <c r="G23" s="210">
        <v>77</v>
      </c>
      <c r="H23" s="210">
        <v>11600</v>
      </c>
      <c r="I23" s="204"/>
      <c r="J23" s="205"/>
    </row>
    <row r="24" spans="1:10" ht="16.5" customHeight="1" thickBot="1">
      <c r="A24" s="227" t="s">
        <v>218</v>
      </c>
      <c r="B24" s="393" t="s">
        <v>219</v>
      </c>
      <c r="C24" s="393"/>
      <c r="D24" s="393"/>
      <c r="E24" s="393"/>
      <c r="F24" s="393"/>
      <c r="G24" s="228"/>
      <c r="H24" s="228">
        <v>11800</v>
      </c>
      <c r="I24" s="229">
        <v>1080624.9684102</v>
      </c>
      <c r="J24" s="230">
        <v>1131479.67696</v>
      </c>
    </row>
    <row r="25" spans="1:10" ht="16.5" customHeight="1">
      <c r="A25" s="231"/>
      <c r="B25" s="232"/>
      <c r="C25" s="232"/>
      <c r="D25" s="232"/>
      <c r="E25" s="232"/>
      <c r="F25" s="232"/>
      <c r="G25" s="232"/>
      <c r="H25" s="232"/>
      <c r="I25" s="233"/>
      <c r="J25" s="233"/>
    </row>
    <row r="26" spans="1:10" ht="16.5" customHeight="1">
      <c r="A26" s="231"/>
      <c r="B26" s="232"/>
      <c r="C26" s="232"/>
      <c r="D26" s="232"/>
      <c r="E26" s="232"/>
      <c r="F26" s="232"/>
      <c r="G26" s="232"/>
      <c r="H26" s="232"/>
      <c r="I26" s="233"/>
      <c r="J26" s="233"/>
    </row>
    <row r="27" spans="1:10" ht="16.5" customHeight="1">
      <c r="A27" s="231"/>
      <c r="B27" s="232"/>
      <c r="C27" s="232"/>
      <c r="D27" s="232"/>
      <c r="E27" s="232"/>
      <c r="F27" s="232"/>
      <c r="G27" s="232"/>
      <c r="H27" s="232"/>
      <c r="I27" s="233"/>
      <c r="J27" s="233"/>
    </row>
    <row r="28" spans="1:10" ht="16.5" customHeight="1">
      <c r="A28" s="231"/>
      <c r="B28" s="232"/>
      <c r="C28" s="232"/>
      <c r="D28" s="232"/>
      <c r="E28" s="232"/>
      <c r="F28" s="232"/>
      <c r="G28" s="232"/>
      <c r="H28" s="232"/>
      <c r="I28" s="233" t="s">
        <v>220</v>
      </c>
      <c r="J28" s="233"/>
    </row>
    <row r="29" spans="1:10" ht="16.5" customHeight="1">
      <c r="A29" s="231"/>
      <c r="B29" s="232"/>
      <c r="C29" s="232"/>
      <c r="D29" s="232"/>
      <c r="E29" s="232"/>
      <c r="F29" s="232"/>
      <c r="G29" s="232"/>
      <c r="H29" s="232"/>
      <c r="I29" s="233"/>
      <c r="J29" s="233"/>
    </row>
    <row r="30" spans="1:10" ht="16.5" customHeight="1">
      <c r="A30" s="231"/>
      <c r="B30" s="232"/>
      <c r="C30" s="232"/>
      <c r="D30" s="232"/>
      <c r="E30" s="232"/>
      <c r="F30" s="232"/>
      <c r="G30" s="232"/>
      <c r="H30" s="232"/>
      <c r="I30" s="233"/>
      <c r="J30" s="233"/>
    </row>
    <row r="31" spans="1:10" ht="16.5" customHeight="1">
      <c r="A31" s="231"/>
      <c r="B31" s="232"/>
      <c r="C31" s="232"/>
      <c r="D31" s="232"/>
      <c r="E31" s="232"/>
      <c r="F31" s="232"/>
      <c r="G31" s="232"/>
      <c r="H31" s="232"/>
      <c r="I31" s="233"/>
      <c r="J31" s="233"/>
    </row>
    <row r="32" spans="1:10" ht="16.5" customHeight="1">
      <c r="A32" s="231"/>
      <c r="B32" s="232"/>
      <c r="C32" s="232"/>
      <c r="D32" s="232"/>
      <c r="E32" s="232"/>
      <c r="F32" s="232"/>
      <c r="G32" s="232"/>
      <c r="H32" s="232"/>
      <c r="I32" s="233"/>
      <c r="J32" s="233"/>
    </row>
    <row r="33" spans="1:10" ht="16.5" customHeight="1">
      <c r="A33" s="231"/>
      <c r="B33" s="232"/>
      <c r="C33" s="232"/>
      <c r="D33" s="232"/>
      <c r="E33" s="232"/>
      <c r="F33" s="232"/>
      <c r="G33" s="232"/>
      <c r="H33" s="232"/>
      <c r="I33" s="233"/>
      <c r="J33" s="233"/>
    </row>
    <row r="34" spans="1:10" ht="16.5" customHeight="1">
      <c r="A34" s="231"/>
      <c r="B34" s="232"/>
      <c r="C34" s="232"/>
      <c r="D34" s="232"/>
      <c r="E34" s="232"/>
      <c r="F34" s="232"/>
      <c r="G34" s="232"/>
      <c r="H34" s="232"/>
      <c r="I34" s="233"/>
      <c r="J34" s="233"/>
    </row>
    <row r="35" spans="1:10" ht="16.5" customHeight="1">
      <c r="A35" s="231"/>
      <c r="B35" s="232"/>
      <c r="C35" s="232"/>
      <c r="D35" s="232"/>
      <c r="E35" s="232"/>
      <c r="F35" s="232"/>
      <c r="G35" s="232"/>
      <c r="H35" s="232"/>
      <c r="I35" s="233"/>
      <c r="J35" s="233"/>
    </row>
    <row r="36" spans="1:10" ht="16.5" customHeight="1">
      <c r="A36" s="231"/>
      <c r="B36" s="232"/>
      <c r="C36" s="232"/>
      <c r="D36" s="232"/>
      <c r="E36" s="232"/>
      <c r="F36" s="232"/>
      <c r="G36" s="232"/>
      <c r="H36" s="232"/>
      <c r="I36" s="233"/>
      <c r="J36" s="233"/>
    </row>
    <row r="37" spans="1:10" ht="16.5" customHeight="1">
      <c r="A37" s="231"/>
      <c r="B37" s="232"/>
      <c r="C37" s="232"/>
      <c r="D37" s="232"/>
      <c r="E37" s="232"/>
      <c r="F37" s="232"/>
      <c r="G37" s="232"/>
      <c r="H37" s="232"/>
      <c r="I37" s="233"/>
      <c r="J37" s="233"/>
    </row>
    <row r="38" spans="1:10" ht="16.5" customHeight="1">
      <c r="A38" s="231"/>
      <c r="B38" s="232"/>
      <c r="C38" s="232"/>
      <c r="D38" s="232"/>
      <c r="E38" s="232"/>
      <c r="F38" s="232"/>
      <c r="G38" s="232"/>
      <c r="H38" s="232"/>
      <c r="I38" s="233"/>
      <c r="J38" s="233"/>
    </row>
    <row r="39" spans="1:10" ht="16.5" customHeight="1">
      <c r="A39" s="231"/>
      <c r="B39" s="232"/>
      <c r="C39" s="232"/>
      <c r="D39" s="232"/>
      <c r="E39" s="232"/>
      <c r="F39" s="232"/>
      <c r="G39" s="232"/>
      <c r="H39" s="232"/>
      <c r="I39" s="233"/>
      <c r="J39" s="233"/>
    </row>
    <row r="40" spans="1:10" ht="16.5" customHeight="1">
      <c r="A40" s="231"/>
      <c r="B40" s="232"/>
      <c r="C40" s="232"/>
      <c r="D40" s="232"/>
      <c r="E40" s="232"/>
      <c r="F40" s="232"/>
      <c r="G40" s="232"/>
      <c r="H40" s="232"/>
      <c r="I40" s="233"/>
      <c r="J40" s="233"/>
    </row>
    <row r="41" spans="1:10" ht="16.5" customHeight="1">
      <c r="A41" s="231"/>
      <c r="B41" s="232"/>
      <c r="C41" s="232"/>
      <c r="D41" s="232"/>
      <c r="E41" s="232"/>
      <c r="F41" s="232"/>
      <c r="G41" s="232"/>
      <c r="H41" s="232"/>
      <c r="I41" s="233"/>
      <c r="J41" s="233"/>
    </row>
    <row r="42" spans="1:10" ht="16.5" customHeight="1">
      <c r="A42" s="231"/>
      <c r="B42" s="232"/>
      <c r="C42" s="232"/>
      <c r="D42" s="232"/>
      <c r="E42" s="232"/>
      <c r="F42" s="232"/>
      <c r="G42" s="232"/>
      <c r="H42" s="232"/>
      <c r="I42" s="233"/>
      <c r="J42" s="233"/>
    </row>
    <row r="43" spans="1:10" ht="16.5" customHeight="1">
      <c r="A43" s="231"/>
      <c r="B43" s="232"/>
      <c r="C43" s="232"/>
      <c r="D43" s="232"/>
      <c r="E43" s="232"/>
      <c r="F43" s="232"/>
      <c r="G43" s="232"/>
      <c r="H43" s="232"/>
      <c r="I43" s="233"/>
      <c r="J43" s="233"/>
    </row>
    <row r="44" spans="1:10" ht="16.5" customHeight="1">
      <c r="A44" s="231"/>
      <c r="B44" s="232"/>
      <c r="C44" s="232"/>
      <c r="D44" s="232"/>
      <c r="E44" s="232"/>
      <c r="F44" s="232"/>
      <c r="G44" s="232"/>
      <c r="H44" s="232"/>
      <c r="I44" s="233"/>
      <c r="J44" s="233"/>
    </row>
    <row r="45" spans="1:10" ht="16.5" customHeight="1">
      <c r="A45" s="231"/>
      <c r="B45" s="232"/>
      <c r="C45" s="232"/>
      <c r="D45" s="232"/>
      <c r="E45" s="232"/>
      <c r="F45" s="232"/>
      <c r="G45" s="232"/>
      <c r="H45" s="232"/>
      <c r="I45" s="233"/>
      <c r="J45" s="233"/>
    </row>
    <row r="46" spans="1:10" ht="16.5" customHeight="1">
      <c r="A46" s="231"/>
      <c r="B46" s="232"/>
      <c r="C46" s="232"/>
      <c r="D46" s="232"/>
      <c r="E46" s="232"/>
      <c r="F46" s="232"/>
      <c r="G46" s="232"/>
      <c r="H46" s="232"/>
      <c r="I46" s="233"/>
      <c r="J46" s="233"/>
    </row>
    <row r="47" spans="1:10" ht="16.5" customHeight="1">
      <c r="A47" s="231"/>
      <c r="B47" s="232"/>
      <c r="C47" s="232"/>
      <c r="D47" s="232"/>
      <c r="E47" s="232"/>
      <c r="F47" s="232"/>
      <c r="G47" s="232"/>
      <c r="H47" s="232"/>
      <c r="I47" s="233"/>
      <c r="J47" s="233"/>
    </row>
    <row r="48" spans="1:10" ht="16.5" customHeight="1">
      <c r="A48" s="231"/>
      <c r="B48" s="232"/>
      <c r="C48" s="232"/>
      <c r="D48" s="232"/>
      <c r="E48" s="232"/>
      <c r="F48" s="232"/>
      <c r="G48" s="232"/>
      <c r="H48" s="232"/>
      <c r="I48" s="233"/>
      <c r="J48" s="233"/>
    </row>
    <row r="49" spans="1:10" ht="16.5" customHeight="1">
      <c r="A49" s="231"/>
      <c r="B49" s="232"/>
      <c r="C49" s="232"/>
      <c r="D49" s="232"/>
      <c r="E49" s="232"/>
      <c r="F49" s="232"/>
      <c r="G49" s="232"/>
      <c r="H49" s="232"/>
      <c r="I49" s="233"/>
      <c r="J49" s="233"/>
    </row>
    <row r="50" spans="1:10" ht="16.5" customHeight="1">
      <c r="A50" s="231"/>
      <c r="B50" s="232"/>
      <c r="C50" s="232"/>
      <c r="D50" s="232"/>
      <c r="E50" s="232"/>
      <c r="F50" s="232"/>
      <c r="G50" s="232"/>
      <c r="H50" s="232"/>
      <c r="I50" s="233"/>
      <c r="J50" s="233"/>
    </row>
    <row r="51" spans="1:10" ht="16.5" customHeight="1">
      <c r="A51" s="231"/>
      <c r="B51" s="232"/>
      <c r="C51" s="232"/>
      <c r="D51" s="232"/>
      <c r="E51" s="232"/>
      <c r="F51" s="232"/>
      <c r="G51" s="232"/>
      <c r="H51" s="232"/>
      <c r="I51" s="233"/>
      <c r="J51" s="233"/>
    </row>
    <row r="52" spans="1:10" ht="12.75">
      <c r="A52" s="25"/>
      <c r="B52" s="189" t="s">
        <v>221</v>
      </c>
      <c r="C52" s="190"/>
      <c r="D52" s="190"/>
      <c r="E52" s="25"/>
      <c r="F52" s="25"/>
      <c r="G52" s="25"/>
      <c r="H52" s="25"/>
      <c r="I52" s="25"/>
      <c r="J52" s="25"/>
    </row>
    <row r="53" spans="1:10" ht="12.75">
      <c r="A53" s="25"/>
      <c r="B53" s="189" t="s">
        <v>222</v>
      </c>
      <c r="C53" s="190"/>
      <c r="D53" s="190"/>
      <c r="E53" s="25"/>
      <c r="F53" s="25"/>
      <c r="G53" s="25"/>
      <c r="H53" s="25"/>
      <c r="I53" s="25"/>
      <c r="J53" s="25"/>
    </row>
    <row r="54" spans="1:10" ht="12.75">
      <c r="A54" s="25"/>
      <c r="B54" s="191"/>
      <c r="C54" s="25"/>
      <c r="D54" s="25"/>
      <c r="E54" s="25"/>
      <c r="F54" s="25"/>
      <c r="G54" s="25"/>
      <c r="H54" s="25"/>
      <c r="I54" s="191" t="s">
        <v>223</v>
      </c>
      <c r="J54" s="25"/>
    </row>
    <row r="55" spans="1:16" ht="12.75" customHeight="1">
      <c r="A55" s="23"/>
      <c r="B55" s="23"/>
      <c r="C55" s="23"/>
      <c r="D55" s="23"/>
      <c r="E55" s="23"/>
      <c r="F55" s="23"/>
      <c r="G55" s="23"/>
      <c r="H55" s="23"/>
      <c r="I55" s="192"/>
      <c r="J55" s="193" t="s">
        <v>189</v>
      </c>
      <c r="K55" s="5"/>
      <c r="L55" s="5"/>
      <c r="M55" s="5"/>
      <c r="N55" s="5"/>
      <c r="O55" s="5"/>
      <c r="P55" s="5"/>
    </row>
    <row r="56" spans="1:10" ht="12.75">
      <c r="A56" s="377" t="s">
        <v>190</v>
      </c>
      <c r="B56" s="378"/>
      <c r="C56" s="378"/>
      <c r="D56" s="378"/>
      <c r="E56" s="378"/>
      <c r="F56" s="378"/>
      <c r="G56" s="378"/>
      <c r="H56" s="378"/>
      <c r="I56" s="378"/>
      <c r="J56" s="379"/>
    </row>
    <row r="57" spans="1:10" ht="24.75" customHeight="1" thickBot="1">
      <c r="A57" s="234"/>
      <c r="B57" s="394" t="s">
        <v>224</v>
      </c>
      <c r="C57" s="395"/>
      <c r="D57" s="395"/>
      <c r="E57" s="395"/>
      <c r="F57" s="396"/>
      <c r="G57" s="235" t="s">
        <v>192</v>
      </c>
      <c r="H57" s="235" t="s">
        <v>193</v>
      </c>
      <c r="I57" s="236" t="s">
        <v>194</v>
      </c>
      <c r="J57" s="236" t="s">
        <v>195</v>
      </c>
    </row>
    <row r="58" spans="1:10" ht="16.5" customHeight="1">
      <c r="A58" s="237">
        <v>1</v>
      </c>
      <c r="B58" s="397" t="s">
        <v>225</v>
      </c>
      <c r="C58" s="398"/>
      <c r="D58" s="398"/>
      <c r="E58" s="398"/>
      <c r="F58" s="398"/>
      <c r="G58" s="238">
        <v>60</v>
      </c>
      <c r="H58" s="238">
        <v>12100</v>
      </c>
      <c r="I58" s="239">
        <f>I63</f>
        <v>0</v>
      </c>
      <c r="J58" s="240">
        <v>0</v>
      </c>
    </row>
    <row r="59" spans="1:10" ht="16.5" customHeight="1">
      <c r="A59" s="241" t="s">
        <v>226</v>
      </c>
      <c r="B59" s="399" t="s">
        <v>227</v>
      </c>
      <c r="C59" s="399" t="s">
        <v>228</v>
      </c>
      <c r="D59" s="399"/>
      <c r="E59" s="399"/>
      <c r="F59" s="399"/>
      <c r="G59" s="242" t="s">
        <v>229</v>
      </c>
      <c r="H59" s="242">
        <v>12101</v>
      </c>
      <c r="I59" s="243"/>
      <c r="J59" s="244"/>
    </row>
    <row r="60" spans="1:10" ht="12" customHeight="1">
      <c r="A60" s="241" t="s">
        <v>200</v>
      </c>
      <c r="B60" s="399" t="s">
        <v>230</v>
      </c>
      <c r="C60" s="399" t="s">
        <v>228</v>
      </c>
      <c r="D60" s="399"/>
      <c r="E60" s="399"/>
      <c r="F60" s="399"/>
      <c r="G60" s="242"/>
      <c r="H60" s="245">
        <v>12102</v>
      </c>
      <c r="I60" s="243"/>
      <c r="J60" s="244"/>
    </row>
    <row r="61" spans="1:10" ht="16.5" customHeight="1">
      <c r="A61" s="241" t="s">
        <v>202</v>
      </c>
      <c r="B61" s="399" t="s">
        <v>231</v>
      </c>
      <c r="C61" s="399" t="s">
        <v>228</v>
      </c>
      <c r="D61" s="399"/>
      <c r="E61" s="399"/>
      <c r="F61" s="399"/>
      <c r="G61" s="242" t="s">
        <v>232</v>
      </c>
      <c r="H61" s="242">
        <v>12103</v>
      </c>
      <c r="I61" s="243"/>
      <c r="J61" s="244"/>
    </row>
    <row r="62" spans="1:10" ht="16.5" customHeight="1">
      <c r="A62" s="241" t="s">
        <v>233</v>
      </c>
      <c r="B62" s="400" t="s">
        <v>234</v>
      </c>
      <c r="C62" s="399" t="s">
        <v>228</v>
      </c>
      <c r="D62" s="399"/>
      <c r="E62" s="399"/>
      <c r="F62" s="399"/>
      <c r="G62" s="242"/>
      <c r="H62" s="245">
        <v>12104</v>
      </c>
      <c r="I62" s="243"/>
      <c r="J62" s="244"/>
    </row>
    <row r="63" spans="1:10" ht="16.5" customHeight="1">
      <c r="A63" s="241" t="s">
        <v>235</v>
      </c>
      <c r="B63" s="399" t="s">
        <v>236</v>
      </c>
      <c r="C63" s="399" t="s">
        <v>228</v>
      </c>
      <c r="D63" s="399"/>
      <c r="E63" s="399"/>
      <c r="F63" s="399"/>
      <c r="G63" s="242" t="s">
        <v>237</v>
      </c>
      <c r="H63" s="245">
        <v>12105</v>
      </c>
      <c r="I63" s="246"/>
      <c r="J63" s="244"/>
    </row>
    <row r="64" spans="1:10" ht="16.5" customHeight="1">
      <c r="A64" s="247">
        <v>2</v>
      </c>
      <c r="B64" s="401" t="s">
        <v>238</v>
      </c>
      <c r="C64" s="401"/>
      <c r="D64" s="401"/>
      <c r="E64" s="401"/>
      <c r="F64" s="401"/>
      <c r="G64" s="248">
        <v>64</v>
      </c>
      <c r="H64" s="248">
        <v>12200</v>
      </c>
      <c r="I64" s="249">
        <f>I65+I66</f>
        <v>47418.28999999999</v>
      </c>
      <c r="J64" s="244">
        <v>45408.008</v>
      </c>
    </row>
    <row r="65" spans="1:10" ht="16.5" customHeight="1">
      <c r="A65" s="250" t="s">
        <v>239</v>
      </c>
      <c r="B65" s="401" t="s">
        <v>240</v>
      </c>
      <c r="C65" s="402"/>
      <c r="D65" s="402"/>
      <c r="E65" s="402"/>
      <c r="F65" s="402"/>
      <c r="G65" s="245">
        <v>641</v>
      </c>
      <c r="H65" s="245">
        <v>12201</v>
      </c>
      <c r="I65" s="251">
        <f>('[2]account statement'!D440)/1000</f>
        <v>42183.649</v>
      </c>
      <c r="J65" s="244">
        <v>40478.999</v>
      </c>
    </row>
    <row r="66" spans="1:10" ht="16.5" customHeight="1">
      <c r="A66" s="250" t="s">
        <v>241</v>
      </c>
      <c r="B66" s="402" t="s">
        <v>242</v>
      </c>
      <c r="C66" s="402"/>
      <c r="D66" s="402"/>
      <c r="E66" s="402"/>
      <c r="F66" s="402"/>
      <c r="G66" s="245">
        <v>644</v>
      </c>
      <c r="H66" s="245">
        <v>12202</v>
      </c>
      <c r="I66" s="251">
        <f>('[2]account statement'!D441)/1000</f>
        <v>5234.641</v>
      </c>
      <c r="J66" s="244">
        <v>4929.009</v>
      </c>
    </row>
    <row r="67" spans="1:10" ht="16.5" customHeight="1">
      <c r="A67" s="247">
        <v>3</v>
      </c>
      <c r="B67" s="401" t="s">
        <v>243</v>
      </c>
      <c r="C67" s="401"/>
      <c r="D67" s="401"/>
      <c r="E67" s="401"/>
      <c r="F67" s="401"/>
      <c r="G67" s="248">
        <v>68</v>
      </c>
      <c r="H67" s="248">
        <v>12300</v>
      </c>
      <c r="I67" s="251">
        <f>('[2]account statement'!D477+'[2]account statement'!D478+'[2]account statement'!D479+'[2]account statement'!D480+'[2]account statement'!D481+'[2]account statement'!D482+'[2]account statement'!D483+'[2]account statement'!D484+'[2]account statement'!D485+'[2]account statement'!D486+'[2]account statement'!D487+'[2]account statement'!D488)/1000</f>
        <v>338609.16079999995</v>
      </c>
      <c r="J67" s="244">
        <v>350344.10674</v>
      </c>
    </row>
    <row r="68" spans="1:10" ht="16.5" customHeight="1">
      <c r="A68" s="247">
        <v>4</v>
      </c>
      <c r="B68" s="401" t="s">
        <v>244</v>
      </c>
      <c r="C68" s="401"/>
      <c r="D68" s="401"/>
      <c r="E68" s="401"/>
      <c r="F68" s="401"/>
      <c r="G68" s="248">
        <v>61</v>
      </c>
      <c r="H68" s="248">
        <v>12400</v>
      </c>
      <c r="I68" s="249" t="e">
        <f>I69+I70+I71+I72+I73+I74+I75+I76+I77+I78+I79+I80+I83</f>
        <v>#REF!</v>
      </c>
      <c r="J68" s="244">
        <v>462978.29419000004</v>
      </c>
    </row>
    <row r="69" spans="1:10" ht="16.5" customHeight="1">
      <c r="A69" s="250" t="s">
        <v>197</v>
      </c>
      <c r="B69" s="403" t="s">
        <v>245</v>
      </c>
      <c r="C69" s="403"/>
      <c r="D69" s="403"/>
      <c r="E69" s="403"/>
      <c r="F69" s="403"/>
      <c r="G69" s="242"/>
      <c r="H69" s="242">
        <v>12401</v>
      </c>
      <c r="I69" s="243"/>
      <c r="J69" s="244"/>
    </row>
    <row r="70" spans="1:10" ht="16.5" customHeight="1">
      <c r="A70" s="250" t="s">
        <v>206</v>
      </c>
      <c r="B70" s="403" t="s">
        <v>246</v>
      </c>
      <c r="C70" s="403"/>
      <c r="D70" s="403"/>
      <c r="E70" s="403"/>
      <c r="F70" s="403"/>
      <c r="G70" s="252">
        <v>611</v>
      </c>
      <c r="H70" s="242">
        <v>12402</v>
      </c>
      <c r="I70" s="243"/>
      <c r="J70" s="244"/>
    </row>
    <row r="71" spans="1:10" ht="16.5" customHeight="1">
      <c r="A71" s="250" t="s">
        <v>208</v>
      </c>
      <c r="B71" s="403" t="s">
        <v>247</v>
      </c>
      <c r="C71" s="403"/>
      <c r="D71" s="403"/>
      <c r="E71" s="403"/>
      <c r="F71" s="403"/>
      <c r="G71" s="242">
        <v>613</v>
      </c>
      <c r="H71" s="242">
        <v>12403</v>
      </c>
      <c r="I71" s="253">
        <f>('[2]account statement'!D389+'[2]account statement'!D390)/1000</f>
        <v>573.05489</v>
      </c>
      <c r="J71" s="244">
        <v>847.53993</v>
      </c>
    </row>
    <row r="72" spans="1:10" ht="16.5" customHeight="1">
      <c r="A72" s="250" t="s">
        <v>248</v>
      </c>
      <c r="B72" s="403" t="s">
        <v>249</v>
      </c>
      <c r="C72" s="403"/>
      <c r="D72" s="403"/>
      <c r="E72" s="403"/>
      <c r="F72" s="403"/>
      <c r="G72" s="252">
        <v>615</v>
      </c>
      <c r="H72" s="242">
        <v>12404</v>
      </c>
      <c r="I72" s="254">
        <f>('[2]account statement'!D391+'[2]account statement'!D392+'[2]account statement'!D393+'[2]account statement'!D394+'[2]account statement'!D395+'[2]account statement'!D396+'[2]account statement'!D397+'[2]account statement'!D398+'[2]account statement'!D399)/1000</f>
        <v>73289.6873565</v>
      </c>
      <c r="J72" s="255">
        <v>6585.5037</v>
      </c>
    </row>
    <row r="73" spans="1:10" ht="16.5" customHeight="1">
      <c r="A73" s="250" t="s">
        <v>250</v>
      </c>
      <c r="B73" s="403" t="s">
        <v>251</v>
      </c>
      <c r="C73" s="403"/>
      <c r="D73" s="403"/>
      <c r="E73" s="403"/>
      <c r="F73" s="403"/>
      <c r="G73" s="252">
        <v>616</v>
      </c>
      <c r="H73" s="242">
        <v>12405</v>
      </c>
      <c r="I73" s="246" t="e">
        <f>(#REF!+#REF!+#REF!+#REF!+#REF!+#REF!+#REF!+#REF!)/1000</f>
        <v>#REF!</v>
      </c>
      <c r="J73" s="244">
        <v>27826.33542</v>
      </c>
    </row>
    <row r="74" spans="1:10" ht="16.5" customHeight="1">
      <c r="A74" s="250" t="s">
        <v>252</v>
      </c>
      <c r="B74" s="403" t="s">
        <v>253</v>
      </c>
      <c r="C74" s="403"/>
      <c r="D74" s="403"/>
      <c r="E74" s="403"/>
      <c r="F74" s="403"/>
      <c r="G74" s="252">
        <v>617</v>
      </c>
      <c r="H74" s="242">
        <v>12406</v>
      </c>
      <c r="I74" s="243"/>
      <c r="J74" s="244"/>
    </row>
    <row r="75" spans="1:10" ht="16.5" customHeight="1">
      <c r="A75" s="250" t="s">
        <v>254</v>
      </c>
      <c r="B75" s="399" t="s">
        <v>255</v>
      </c>
      <c r="C75" s="399" t="s">
        <v>228</v>
      </c>
      <c r="D75" s="399"/>
      <c r="E75" s="399"/>
      <c r="F75" s="399"/>
      <c r="G75" s="252">
        <v>618</v>
      </c>
      <c r="H75" s="242">
        <v>12407</v>
      </c>
      <c r="I75" s="246" t="e">
        <f>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/1000</f>
        <v>#REF!</v>
      </c>
      <c r="J75" s="244">
        <v>422814.47161</v>
      </c>
    </row>
    <row r="76" spans="1:10" ht="16.5" customHeight="1">
      <c r="A76" s="250" t="s">
        <v>256</v>
      </c>
      <c r="B76" s="399" t="s">
        <v>257</v>
      </c>
      <c r="C76" s="399"/>
      <c r="D76" s="399"/>
      <c r="E76" s="399"/>
      <c r="F76" s="399"/>
      <c r="G76" s="252">
        <v>623</v>
      </c>
      <c r="H76" s="242">
        <v>12408</v>
      </c>
      <c r="I76" s="251" t="e">
        <f>(#REF!)/1000</f>
        <v>#REF!</v>
      </c>
      <c r="J76" s="244">
        <v>753.89834</v>
      </c>
    </row>
    <row r="77" spans="1:10" ht="16.5" customHeight="1">
      <c r="A77" s="250" t="s">
        <v>258</v>
      </c>
      <c r="B77" s="399" t="s">
        <v>259</v>
      </c>
      <c r="C77" s="399"/>
      <c r="D77" s="399"/>
      <c r="E77" s="399"/>
      <c r="F77" s="399"/>
      <c r="G77" s="252">
        <v>624</v>
      </c>
      <c r="H77" s="242">
        <v>12409</v>
      </c>
      <c r="I77" s="253">
        <v>0</v>
      </c>
      <c r="J77" s="244">
        <v>141.57</v>
      </c>
    </row>
    <row r="78" spans="1:10" ht="16.5" customHeight="1">
      <c r="A78" s="250" t="s">
        <v>260</v>
      </c>
      <c r="B78" s="399" t="s">
        <v>261</v>
      </c>
      <c r="C78" s="399"/>
      <c r="D78" s="399"/>
      <c r="E78" s="399"/>
      <c r="F78" s="399"/>
      <c r="G78" s="252">
        <v>625</v>
      </c>
      <c r="H78" s="242">
        <v>12410</v>
      </c>
      <c r="I78" s="253" t="e">
        <f>(#REF!+#REF!)/1000</f>
        <v>#REF!</v>
      </c>
      <c r="J78" s="244">
        <v>132.77989000000002</v>
      </c>
    </row>
    <row r="79" spans="1:10" ht="16.5" customHeight="1">
      <c r="A79" s="250" t="s">
        <v>262</v>
      </c>
      <c r="B79" s="399" t="s">
        <v>263</v>
      </c>
      <c r="C79" s="399"/>
      <c r="D79" s="399"/>
      <c r="E79" s="399"/>
      <c r="F79" s="399"/>
      <c r="G79" s="252">
        <v>626</v>
      </c>
      <c r="H79" s="242">
        <v>12411</v>
      </c>
      <c r="I79" s="251" t="e">
        <f>(#REF!+#REF!+#REF!+#REF!)/1000</f>
        <v>#REF!</v>
      </c>
      <c r="J79" s="244">
        <v>2268.1866800000003</v>
      </c>
    </row>
    <row r="80" spans="1:10" ht="16.5" customHeight="1">
      <c r="A80" s="256" t="s">
        <v>264</v>
      </c>
      <c r="B80" s="399" t="s">
        <v>265</v>
      </c>
      <c r="C80" s="399"/>
      <c r="D80" s="399"/>
      <c r="E80" s="399"/>
      <c r="F80" s="399"/>
      <c r="G80" s="252">
        <v>627</v>
      </c>
      <c r="H80" s="242">
        <v>12412</v>
      </c>
      <c r="I80" s="253" t="e">
        <f>I81+I82</f>
        <v>#REF!</v>
      </c>
      <c r="J80" s="244">
        <v>1161.88461</v>
      </c>
    </row>
    <row r="81" spans="1:10" ht="16.5" customHeight="1">
      <c r="A81" s="250"/>
      <c r="B81" s="405" t="s">
        <v>266</v>
      </c>
      <c r="C81" s="405"/>
      <c r="D81" s="405"/>
      <c r="E81" s="405"/>
      <c r="F81" s="405"/>
      <c r="G81" s="252">
        <v>6271</v>
      </c>
      <c r="H81" s="252">
        <v>124121</v>
      </c>
      <c r="I81" s="253" t="e">
        <f>(#REF!+#REF!)/1000</f>
        <v>#REF!</v>
      </c>
      <c r="J81" s="244">
        <v>648.0822099999999</v>
      </c>
    </row>
    <row r="82" spans="1:10" ht="16.5" customHeight="1">
      <c r="A82" s="250"/>
      <c r="B82" s="405" t="s">
        <v>267</v>
      </c>
      <c r="C82" s="405"/>
      <c r="D82" s="405"/>
      <c r="E82" s="405"/>
      <c r="F82" s="405"/>
      <c r="G82" s="252">
        <v>6272</v>
      </c>
      <c r="H82" s="252">
        <v>124122</v>
      </c>
      <c r="I82" s="253" t="e">
        <f>(#REF!)/1000</f>
        <v>#REF!</v>
      </c>
      <c r="J82" s="244">
        <v>513.8024</v>
      </c>
    </row>
    <row r="83" spans="1:10" ht="16.5" customHeight="1">
      <c r="A83" s="250" t="s">
        <v>268</v>
      </c>
      <c r="B83" s="399" t="s">
        <v>269</v>
      </c>
      <c r="C83" s="399"/>
      <c r="D83" s="399"/>
      <c r="E83" s="399"/>
      <c r="F83" s="399"/>
      <c r="G83" s="252">
        <v>628</v>
      </c>
      <c r="H83" s="252">
        <v>12413</v>
      </c>
      <c r="I83" s="253" t="e">
        <f>(#REF!)/1000</f>
        <v>#REF!</v>
      </c>
      <c r="J83" s="244">
        <v>446.12401</v>
      </c>
    </row>
    <row r="84" spans="1:10" ht="16.5" customHeight="1">
      <c r="A84" s="247">
        <v>5</v>
      </c>
      <c r="B84" s="400" t="s">
        <v>270</v>
      </c>
      <c r="C84" s="399"/>
      <c r="D84" s="399"/>
      <c r="E84" s="399"/>
      <c r="F84" s="399"/>
      <c r="G84" s="243">
        <v>63</v>
      </c>
      <c r="H84" s="243">
        <v>12500</v>
      </c>
      <c r="I84" s="249" t="e">
        <f>I85+I86+I87+I88</f>
        <v>#REF!</v>
      </c>
      <c r="J84" s="244">
        <v>2242.61488</v>
      </c>
    </row>
    <row r="85" spans="1:10" ht="16.5" customHeight="1">
      <c r="A85" s="250" t="s">
        <v>197</v>
      </c>
      <c r="B85" s="399" t="s">
        <v>271</v>
      </c>
      <c r="C85" s="399"/>
      <c r="D85" s="399"/>
      <c r="E85" s="399"/>
      <c r="F85" s="399"/>
      <c r="G85" s="252">
        <v>632</v>
      </c>
      <c r="H85" s="252">
        <v>12501</v>
      </c>
      <c r="I85" s="249" t="e">
        <f>(#REF!)/1000</f>
        <v>#REF!</v>
      </c>
      <c r="J85" s="244"/>
    </row>
    <row r="86" spans="1:10" ht="16.5" customHeight="1">
      <c r="A86" s="250" t="s">
        <v>206</v>
      </c>
      <c r="B86" s="399" t="s">
        <v>169</v>
      </c>
      <c r="C86" s="399"/>
      <c r="D86" s="399"/>
      <c r="E86" s="399"/>
      <c r="F86" s="399"/>
      <c r="G86" s="252">
        <v>633</v>
      </c>
      <c r="H86" s="252">
        <v>12502</v>
      </c>
      <c r="I86" s="257" t="e">
        <f>(#REF!)/1000</f>
        <v>#REF!</v>
      </c>
      <c r="J86" s="244"/>
    </row>
    <row r="87" spans="1:10" ht="16.5" customHeight="1">
      <c r="A87" s="250" t="s">
        <v>208</v>
      </c>
      <c r="B87" s="399" t="s">
        <v>272</v>
      </c>
      <c r="C87" s="399"/>
      <c r="D87" s="399"/>
      <c r="E87" s="399"/>
      <c r="F87" s="399"/>
      <c r="G87" s="252">
        <v>634</v>
      </c>
      <c r="H87" s="252">
        <v>12503</v>
      </c>
      <c r="I87" s="246" t="e">
        <f>(#REF!+#REF!+#REF!)/1000</f>
        <v>#REF!</v>
      </c>
      <c r="J87" s="244"/>
    </row>
    <row r="88" spans="1:10" ht="16.5" customHeight="1">
      <c r="A88" s="250" t="s">
        <v>248</v>
      </c>
      <c r="B88" s="399" t="s">
        <v>273</v>
      </c>
      <c r="C88" s="399"/>
      <c r="D88" s="399"/>
      <c r="E88" s="399"/>
      <c r="F88" s="399"/>
      <c r="G88" s="252" t="s">
        <v>274</v>
      </c>
      <c r="H88" s="252">
        <v>12504</v>
      </c>
      <c r="I88" s="253" t="e">
        <f>(#REF!+#REF!+#REF!+#REF!+#REF!)/1000</f>
        <v>#REF!</v>
      </c>
      <c r="J88" s="244">
        <v>2242.61488</v>
      </c>
    </row>
    <row r="89" spans="1:10" ht="12.75" customHeight="1">
      <c r="A89" s="247" t="s">
        <v>275</v>
      </c>
      <c r="B89" s="401" t="s">
        <v>276</v>
      </c>
      <c r="C89" s="401"/>
      <c r="D89" s="401"/>
      <c r="E89" s="401"/>
      <c r="F89" s="401"/>
      <c r="G89" s="252"/>
      <c r="H89" s="252">
        <v>12600</v>
      </c>
      <c r="I89" s="249" t="e">
        <f>I64+I67+I68+I84</f>
        <v>#REF!</v>
      </c>
      <c r="J89" s="244">
        <v>860973.02381</v>
      </c>
    </row>
    <row r="90" spans="1:10" ht="16.5" customHeight="1">
      <c r="A90" s="258"/>
      <c r="B90" s="259" t="s">
        <v>277</v>
      </c>
      <c r="C90" s="108"/>
      <c r="D90" s="108"/>
      <c r="E90" s="108"/>
      <c r="F90" s="108"/>
      <c r="G90" s="108"/>
      <c r="H90" s="108"/>
      <c r="I90" s="260" t="s">
        <v>194</v>
      </c>
      <c r="J90" s="261" t="s">
        <v>195</v>
      </c>
    </row>
    <row r="91" spans="1:10" ht="16.5" customHeight="1">
      <c r="A91" s="262">
        <v>1</v>
      </c>
      <c r="B91" s="404" t="s">
        <v>278</v>
      </c>
      <c r="C91" s="404"/>
      <c r="D91" s="404"/>
      <c r="E91" s="404"/>
      <c r="F91" s="404"/>
      <c r="G91" s="243"/>
      <c r="H91" s="243">
        <v>14000</v>
      </c>
      <c r="I91" s="257">
        <v>36</v>
      </c>
      <c r="J91" s="263">
        <v>34</v>
      </c>
    </row>
    <row r="92" spans="1:10" ht="16.5" customHeight="1">
      <c r="A92" s="262">
        <v>2</v>
      </c>
      <c r="B92" s="404" t="s">
        <v>279</v>
      </c>
      <c r="C92" s="404"/>
      <c r="D92" s="404"/>
      <c r="E92" s="404"/>
      <c r="F92" s="404"/>
      <c r="G92" s="243"/>
      <c r="H92" s="243">
        <v>15000</v>
      </c>
      <c r="I92" s="243"/>
      <c r="J92" s="263"/>
    </row>
    <row r="93" spans="1:10" ht="16.5" customHeight="1">
      <c r="A93" s="264" t="s">
        <v>197</v>
      </c>
      <c r="B93" s="403" t="s">
        <v>280</v>
      </c>
      <c r="C93" s="403"/>
      <c r="D93" s="403"/>
      <c r="E93" s="403"/>
      <c r="F93" s="403"/>
      <c r="G93" s="243"/>
      <c r="H93" s="252">
        <v>15001</v>
      </c>
      <c r="I93" s="265">
        <f>(619726359-1366943)/1000</f>
        <v>618359.416</v>
      </c>
      <c r="J93" s="263">
        <v>618359</v>
      </c>
    </row>
    <row r="94" spans="1:10" ht="16.5" customHeight="1">
      <c r="A94" s="264"/>
      <c r="B94" s="406" t="s">
        <v>281</v>
      </c>
      <c r="C94" s="406"/>
      <c r="D94" s="406"/>
      <c r="E94" s="406"/>
      <c r="F94" s="406"/>
      <c r="G94" s="243"/>
      <c r="H94" s="252">
        <v>150011</v>
      </c>
      <c r="I94" s="265">
        <v>36133</v>
      </c>
      <c r="J94" s="263">
        <v>618359</v>
      </c>
    </row>
    <row r="95" spans="1:10" ht="16.5" customHeight="1">
      <c r="A95" s="266" t="s">
        <v>206</v>
      </c>
      <c r="B95" s="403" t="s">
        <v>282</v>
      </c>
      <c r="C95" s="403"/>
      <c r="D95" s="403"/>
      <c r="E95" s="403"/>
      <c r="F95" s="403"/>
      <c r="G95" s="243"/>
      <c r="H95" s="252">
        <v>15002</v>
      </c>
      <c r="I95" s="320">
        <f>I96</f>
        <v>3038</v>
      </c>
      <c r="J95" s="263"/>
    </row>
    <row r="96" spans="1:10" ht="13.5" thickBot="1">
      <c r="A96" s="267"/>
      <c r="B96" s="407" t="s">
        <v>283</v>
      </c>
      <c r="C96" s="407"/>
      <c r="D96" s="407"/>
      <c r="E96" s="407"/>
      <c r="F96" s="407"/>
      <c r="G96" s="268"/>
      <c r="H96" s="269">
        <v>150021</v>
      </c>
      <c r="I96" s="265">
        <v>3038</v>
      </c>
      <c r="J96" s="270"/>
    </row>
    <row r="97" spans="1:10" ht="12.75">
      <c r="A97" s="114"/>
      <c r="B97" s="114"/>
      <c r="C97" s="114"/>
      <c r="D97" s="114"/>
      <c r="E97" s="114"/>
      <c r="F97" s="114"/>
      <c r="G97" s="114"/>
      <c r="H97" s="114"/>
      <c r="I97" s="271" t="s">
        <v>220</v>
      </c>
      <c r="J97" s="271"/>
    </row>
    <row r="98" spans="1:10" ht="15.75">
      <c r="A98" s="25"/>
      <c r="B98" s="25"/>
      <c r="C98" s="25"/>
      <c r="D98" s="25"/>
      <c r="E98" s="25"/>
      <c r="F98" s="25"/>
      <c r="G98" s="25"/>
      <c r="H98" s="25"/>
      <c r="I98" s="272"/>
      <c r="J98" s="272"/>
    </row>
    <row r="99" spans="1:10" ht="15.75">
      <c r="A99" s="25"/>
      <c r="B99" s="25"/>
      <c r="C99" s="25"/>
      <c r="D99" s="25"/>
      <c r="E99" s="25"/>
      <c r="F99" s="25"/>
      <c r="G99" s="25"/>
      <c r="H99" s="25"/>
      <c r="I99" s="25"/>
      <c r="J99" s="272"/>
    </row>
    <row r="100" spans="1:10" ht="15.75">
      <c r="A100" s="25"/>
      <c r="B100" s="25"/>
      <c r="C100" s="25"/>
      <c r="D100" s="25"/>
      <c r="E100" s="25"/>
      <c r="F100" s="25"/>
      <c r="G100" s="25"/>
      <c r="H100" s="25"/>
      <c r="I100" s="25"/>
      <c r="J100" s="272"/>
    </row>
    <row r="101" spans="1:10" ht="15.75">
      <c r="A101" s="25"/>
      <c r="B101" s="25"/>
      <c r="C101" s="25"/>
      <c r="D101" s="25"/>
      <c r="E101" s="25"/>
      <c r="F101" s="25"/>
      <c r="G101" s="25"/>
      <c r="H101" s="25"/>
      <c r="I101" s="25"/>
      <c r="J101" s="272"/>
    </row>
    <row r="102" spans="1:10" ht="15.75">
      <c r="A102" s="25"/>
      <c r="B102" s="273"/>
      <c r="C102" s="25"/>
      <c r="D102" s="25"/>
      <c r="E102" s="25"/>
      <c r="F102" s="25"/>
      <c r="G102" s="25"/>
      <c r="H102" s="25"/>
      <c r="I102" s="25"/>
      <c r="J102" s="272"/>
    </row>
    <row r="103" spans="1:10" ht="12.75">
      <c r="A103" s="25"/>
      <c r="B103" s="273"/>
      <c r="C103" s="25"/>
      <c r="D103" s="25"/>
      <c r="E103" s="25"/>
      <c r="F103" s="25"/>
      <c r="G103" s="25"/>
      <c r="H103" s="25"/>
      <c r="I103" s="25"/>
      <c r="J103" s="25"/>
    </row>
    <row r="104" spans="1:10" ht="12.75">
      <c r="A104" s="25"/>
      <c r="B104" s="273"/>
      <c r="C104" s="25"/>
      <c r="D104" s="25"/>
      <c r="E104" s="25"/>
      <c r="F104" s="25"/>
      <c r="G104" s="25"/>
      <c r="H104" s="25"/>
      <c r="I104" s="25"/>
      <c r="J104" s="25"/>
    </row>
    <row r="105" spans="1:10" ht="12.75">
      <c r="A105" s="25"/>
      <c r="B105" s="273"/>
      <c r="C105" s="25"/>
      <c r="D105" s="25"/>
      <c r="E105" s="25"/>
      <c r="F105" s="25"/>
      <c r="G105" s="25"/>
      <c r="H105" s="25"/>
      <c r="I105" s="25"/>
      <c r="J105" s="25"/>
    </row>
    <row r="106" spans="1:10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</sheetData>
  <sheetProtection/>
  <mergeCells count="59"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  <mergeCell ref="B91:F91"/>
    <mergeCell ref="B79:F79"/>
    <mergeCell ref="B80:F80"/>
    <mergeCell ref="B81:F81"/>
    <mergeCell ref="B82:F82"/>
    <mergeCell ref="B83:F83"/>
    <mergeCell ref="B84:F84"/>
    <mergeCell ref="B73:F73"/>
    <mergeCell ref="B74:F74"/>
    <mergeCell ref="B75:F75"/>
    <mergeCell ref="B76:F76"/>
    <mergeCell ref="B77:F77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B24:F24"/>
    <mergeCell ref="A56:J56"/>
    <mergeCell ref="B57:F57"/>
    <mergeCell ref="B58:F58"/>
    <mergeCell ref="B59:F59"/>
    <mergeCell ref="B60:F60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33" right="0.17" top="0.5" bottom="0.35" header="0.24" footer="0.24"/>
  <pageSetup horizontalDpi="600" verticalDpi="600" orientation="portrait" scale="8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5">
      <selection activeCell="K8" sqref="K8:K45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9.7109375" style="0" customWidth="1"/>
    <col min="11" max="11" width="23.8515625" style="0" customWidth="1"/>
  </cols>
  <sheetData>
    <row r="1" spans="1:9" ht="12.75">
      <c r="A1" s="191" t="s">
        <v>284</v>
      </c>
      <c r="B1" s="191" t="s">
        <v>285</v>
      </c>
      <c r="C1" s="191" t="s">
        <v>286</v>
      </c>
      <c r="I1" s="189" t="s">
        <v>221</v>
      </c>
    </row>
    <row r="2" spans="2:9" ht="12.75">
      <c r="B2" s="191" t="s">
        <v>287</v>
      </c>
      <c r="C2" s="191" t="s">
        <v>287</v>
      </c>
      <c r="I2" s="189" t="s">
        <v>288</v>
      </c>
    </row>
    <row r="3" spans="2:11" ht="12.75">
      <c r="B3" s="191"/>
      <c r="C3" s="191"/>
      <c r="I3" s="189"/>
      <c r="K3" s="191" t="s">
        <v>289</v>
      </c>
    </row>
    <row r="4" spans="2:3" ht="12.75">
      <c r="B4" s="191"/>
      <c r="C4" s="191"/>
    </row>
    <row r="5" spans="2:11" ht="12.75">
      <c r="B5" s="25" t="s">
        <v>290</v>
      </c>
      <c r="C5" s="25" t="s">
        <v>290</v>
      </c>
      <c r="H5" s="274"/>
      <c r="I5" s="274"/>
      <c r="J5" s="221" t="s">
        <v>291</v>
      </c>
      <c r="K5" s="221" t="s">
        <v>292</v>
      </c>
    </row>
    <row r="6" spans="2:11" ht="12.75">
      <c r="B6" s="25" t="s">
        <v>293</v>
      </c>
      <c r="C6" s="25" t="s">
        <v>293</v>
      </c>
      <c r="H6" s="274">
        <v>1</v>
      </c>
      <c r="I6" s="221" t="s">
        <v>287</v>
      </c>
      <c r="J6" s="275" t="s">
        <v>290</v>
      </c>
      <c r="K6" s="275"/>
    </row>
    <row r="7" spans="2:11" ht="12.75">
      <c r="B7" s="25" t="s">
        <v>294</v>
      </c>
      <c r="C7" s="25" t="s">
        <v>294</v>
      </c>
      <c r="H7" s="274">
        <v>2</v>
      </c>
      <c r="I7" s="221" t="s">
        <v>287</v>
      </c>
      <c r="J7" s="275" t="s">
        <v>295</v>
      </c>
      <c r="K7" s="274"/>
    </row>
    <row r="8" spans="2:11" ht="12.75">
      <c r="B8" s="25" t="s">
        <v>296</v>
      </c>
      <c r="C8" s="25" t="s">
        <v>296</v>
      </c>
      <c r="H8" s="274">
        <v>3</v>
      </c>
      <c r="I8" s="221" t="s">
        <v>287</v>
      </c>
      <c r="J8" s="275" t="s">
        <v>297</v>
      </c>
      <c r="K8" s="274"/>
    </row>
    <row r="9" spans="2:11" ht="12.75">
      <c r="B9" s="25" t="s">
        <v>298</v>
      </c>
      <c r="C9" s="25" t="s">
        <v>298</v>
      </c>
      <c r="H9" s="274">
        <v>4</v>
      </c>
      <c r="I9" s="221" t="s">
        <v>287</v>
      </c>
      <c r="J9" s="275" t="s">
        <v>296</v>
      </c>
      <c r="K9" s="274"/>
    </row>
    <row r="10" spans="2:11" ht="12.75">
      <c r="B10" s="25" t="s">
        <v>299</v>
      </c>
      <c r="C10" s="25" t="s">
        <v>299</v>
      </c>
      <c r="H10" s="274">
        <v>5</v>
      </c>
      <c r="I10" s="221" t="s">
        <v>287</v>
      </c>
      <c r="J10" s="275" t="s">
        <v>298</v>
      </c>
      <c r="K10" s="274"/>
    </row>
    <row r="11" spans="2:11" ht="12.75">
      <c r="B11" s="25" t="s">
        <v>300</v>
      </c>
      <c r="C11" s="25" t="s">
        <v>300</v>
      </c>
      <c r="H11" s="274">
        <v>6</v>
      </c>
      <c r="I11" s="221" t="s">
        <v>287</v>
      </c>
      <c r="J11" s="275" t="s">
        <v>299</v>
      </c>
      <c r="K11" s="274"/>
    </row>
    <row r="12" spans="2:11" ht="12.75">
      <c r="B12" s="25" t="s">
        <v>301</v>
      </c>
      <c r="C12" s="25" t="s">
        <v>301</v>
      </c>
      <c r="H12" s="274">
        <v>7</v>
      </c>
      <c r="I12" s="221" t="s">
        <v>287</v>
      </c>
      <c r="J12" s="275" t="s">
        <v>302</v>
      </c>
      <c r="K12" s="274"/>
    </row>
    <row r="13" spans="2:11" ht="12.75">
      <c r="B13" s="191" t="s">
        <v>303</v>
      </c>
      <c r="C13" s="191" t="s">
        <v>303</v>
      </c>
      <c r="H13" s="274">
        <v>8</v>
      </c>
      <c r="I13" s="221" t="s">
        <v>287</v>
      </c>
      <c r="J13" s="275" t="s">
        <v>304</v>
      </c>
      <c r="K13" s="276">
        <v>963559</v>
      </c>
    </row>
    <row r="14" spans="2:11" ht="12.75">
      <c r="B14" s="191"/>
      <c r="C14" s="191"/>
      <c r="H14" s="221" t="s">
        <v>3</v>
      </c>
      <c r="I14" s="221"/>
      <c r="J14" s="221" t="s">
        <v>305</v>
      </c>
      <c r="K14" s="221"/>
    </row>
    <row r="15" spans="2:11" ht="12.75">
      <c r="B15" s="25" t="s">
        <v>306</v>
      </c>
      <c r="C15" s="25" t="s">
        <v>306</v>
      </c>
      <c r="H15" s="274">
        <v>9</v>
      </c>
      <c r="I15" s="221" t="s">
        <v>303</v>
      </c>
      <c r="J15" s="275" t="s">
        <v>307</v>
      </c>
      <c r="K15" s="274"/>
    </row>
    <row r="16" spans="2:11" ht="12.75">
      <c r="B16" s="25" t="s">
        <v>308</v>
      </c>
      <c r="C16" s="25" t="s">
        <v>308</v>
      </c>
      <c r="H16" s="274">
        <v>10</v>
      </c>
      <c r="I16" s="221" t="s">
        <v>303</v>
      </c>
      <c r="J16" s="275" t="s">
        <v>308</v>
      </c>
      <c r="K16" s="275"/>
    </row>
    <row r="17" spans="2:11" ht="12.75">
      <c r="B17" s="25" t="s">
        <v>309</v>
      </c>
      <c r="C17" s="25" t="s">
        <v>309</v>
      </c>
      <c r="H17" s="274">
        <v>11</v>
      </c>
      <c r="I17" s="221" t="s">
        <v>303</v>
      </c>
      <c r="J17" s="275" t="s">
        <v>309</v>
      </c>
      <c r="K17" s="274"/>
    </row>
    <row r="18" spans="2:11" ht="12.75">
      <c r="B18" s="25"/>
      <c r="C18" s="25"/>
      <c r="H18" s="221" t="s">
        <v>4</v>
      </c>
      <c r="I18" s="221"/>
      <c r="J18" s="221" t="s">
        <v>310</v>
      </c>
      <c r="K18" s="221"/>
    </row>
    <row r="19" spans="2:11" ht="12.75">
      <c r="B19" s="191" t="s">
        <v>311</v>
      </c>
      <c r="C19" s="191" t="s">
        <v>311</v>
      </c>
      <c r="H19" s="274">
        <v>12</v>
      </c>
      <c r="I19" s="221" t="s">
        <v>311</v>
      </c>
      <c r="J19" s="275" t="s">
        <v>312</v>
      </c>
      <c r="K19" s="274"/>
    </row>
    <row r="20" spans="2:11" ht="12.75">
      <c r="B20" s="25" t="s">
        <v>300</v>
      </c>
      <c r="C20" s="25" t="s">
        <v>300</v>
      </c>
      <c r="H20" s="274">
        <v>13</v>
      </c>
      <c r="I20" s="221" t="s">
        <v>311</v>
      </c>
      <c r="J20" s="221" t="s">
        <v>313</v>
      </c>
      <c r="K20" s="274"/>
    </row>
    <row r="21" spans="2:11" ht="12.75">
      <c r="B21" s="25" t="s">
        <v>314</v>
      </c>
      <c r="C21" s="25" t="s">
        <v>314</v>
      </c>
      <c r="H21" s="274">
        <v>14</v>
      </c>
      <c r="I21" s="221" t="s">
        <v>311</v>
      </c>
      <c r="J21" s="275" t="s">
        <v>315</v>
      </c>
      <c r="K21" s="274"/>
    </row>
    <row r="22" spans="2:11" ht="12.75">
      <c r="B22" s="25" t="s">
        <v>315</v>
      </c>
      <c r="C22" s="25" t="s">
        <v>315</v>
      </c>
      <c r="H22" s="274">
        <v>15</v>
      </c>
      <c r="I22" s="221" t="s">
        <v>311</v>
      </c>
      <c r="J22" s="275" t="s">
        <v>316</v>
      </c>
      <c r="K22" s="274"/>
    </row>
    <row r="23" spans="2:11" ht="12.75">
      <c r="B23" s="25" t="s">
        <v>316</v>
      </c>
      <c r="C23" s="25" t="s">
        <v>316</v>
      </c>
      <c r="H23" s="274">
        <v>16</v>
      </c>
      <c r="I23" s="221" t="s">
        <v>311</v>
      </c>
      <c r="J23" s="275" t="s">
        <v>317</v>
      </c>
      <c r="K23" s="274"/>
    </row>
    <row r="24" spans="2:11" ht="12.75">
      <c r="B24" s="25" t="s">
        <v>318</v>
      </c>
      <c r="C24" s="25" t="s">
        <v>318</v>
      </c>
      <c r="H24" s="274">
        <v>17</v>
      </c>
      <c r="I24" s="221" t="s">
        <v>311</v>
      </c>
      <c r="J24" s="275" t="s">
        <v>319</v>
      </c>
      <c r="K24" s="274"/>
    </row>
    <row r="25" spans="2:11" ht="12.75">
      <c r="B25" s="25" t="s">
        <v>319</v>
      </c>
      <c r="C25" s="25" t="s">
        <v>319</v>
      </c>
      <c r="H25" s="274">
        <v>18</v>
      </c>
      <c r="I25" s="221" t="s">
        <v>311</v>
      </c>
      <c r="J25" s="275" t="s">
        <v>320</v>
      </c>
      <c r="K25" s="274"/>
    </row>
    <row r="26" spans="2:11" ht="12.75">
      <c r="B26" s="25" t="s">
        <v>321</v>
      </c>
      <c r="C26" s="25" t="s">
        <v>321</v>
      </c>
      <c r="H26" s="274">
        <v>19</v>
      </c>
      <c r="I26" s="221" t="s">
        <v>311</v>
      </c>
      <c r="J26" s="275" t="s">
        <v>322</v>
      </c>
      <c r="K26" s="274"/>
    </row>
    <row r="27" spans="2:11" ht="12.75">
      <c r="B27" s="25"/>
      <c r="C27" s="25"/>
      <c r="H27" s="221" t="s">
        <v>37</v>
      </c>
      <c r="I27" s="221"/>
      <c r="J27" s="221" t="s">
        <v>323</v>
      </c>
      <c r="K27" s="274"/>
    </row>
    <row r="28" spans="2:11" ht="12.75">
      <c r="B28" s="25" t="s">
        <v>322</v>
      </c>
      <c r="C28" s="25" t="s">
        <v>322</v>
      </c>
      <c r="H28" s="274">
        <v>20</v>
      </c>
      <c r="I28" s="221" t="s">
        <v>324</v>
      </c>
      <c r="J28" s="275" t="s">
        <v>325</v>
      </c>
      <c r="K28" s="274"/>
    </row>
    <row r="29" spans="2:11" ht="12.75">
      <c r="B29" s="191" t="s">
        <v>324</v>
      </c>
      <c r="C29" s="191" t="s">
        <v>324</v>
      </c>
      <c r="H29" s="274">
        <v>21</v>
      </c>
      <c r="I29" s="221" t="s">
        <v>324</v>
      </c>
      <c r="J29" s="275" t="s">
        <v>326</v>
      </c>
      <c r="K29" s="275"/>
    </row>
    <row r="30" spans="2:11" ht="12.75">
      <c r="B30" s="25" t="s">
        <v>327</v>
      </c>
      <c r="C30" s="25" t="s">
        <v>327</v>
      </c>
      <c r="H30" s="274">
        <v>22</v>
      </c>
      <c r="I30" s="221" t="s">
        <v>324</v>
      </c>
      <c r="J30" s="275" t="s">
        <v>328</v>
      </c>
      <c r="K30" s="275"/>
    </row>
    <row r="31" spans="2:11" ht="12.75">
      <c r="B31" s="25" t="s">
        <v>326</v>
      </c>
      <c r="C31" s="25" t="s">
        <v>326</v>
      </c>
      <c r="H31" s="274">
        <v>23</v>
      </c>
      <c r="I31" s="221" t="s">
        <v>324</v>
      </c>
      <c r="J31" s="275" t="s">
        <v>329</v>
      </c>
      <c r="K31" s="274"/>
    </row>
    <row r="32" spans="2:11" ht="12.75">
      <c r="B32" s="25"/>
      <c r="C32" s="25"/>
      <c r="H32" s="221" t="s">
        <v>330</v>
      </c>
      <c r="I32" s="221"/>
      <c r="J32" s="221" t="s">
        <v>331</v>
      </c>
      <c r="K32" s="274"/>
    </row>
    <row r="33" spans="2:11" ht="12.75">
      <c r="B33" s="25" t="s">
        <v>328</v>
      </c>
      <c r="C33" s="25" t="s">
        <v>328</v>
      </c>
      <c r="H33" s="274">
        <v>24</v>
      </c>
      <c r="I33" s="221" t="s">
        <v>332</v>
      </c>
      <c r="J33" s="275" t="s">
        <v>333</v>
      </c>
      <c r="K33" s="274"/>
    </row>
    <row r="34" spans="2:11" ht="12.75">
      <c r="B34" s="25" t="s">
        <v>329</v>
      </c>
      <c r="C34" s="25" t="s">
        <v>329</v>
      </c>
      <c r="H34" s="274">
        <v>25</v>
      </c>
      <c r="I34" s="221" t="s">
        <v>332</v>
      </c>
      <c r="J34" s="275" t="s">
        <v>334</v>
      </c>
      <c r="K34" s="274"/>
    </row>
    <row r="35" spans="8:11" ht="12.75">
      <c r="H35" s="274">
        <v>26</v>
      </c>
      <c r="I35" s="221" t="s">
        <v>332</v>
      </c>
      <c r="J35" s="275" t="s">
        <v>335</v>
      </c>
      <c r="K35" s="274"/>
    </row>
    <row r="36" spans="2:11" ht="12.75">
      <c r="B36" s="191" t="s">
        <v>332</v>
      </c>
      <c r="C36" s="191" t="s">
        <v>332</v>
      </c>
      <c r="H36" s="274">
        <v>27</v>
      </c>
      <c r="I36" s="221" t="s">
        <v>332</v>
      </c>
      <c r="J36" s="275" t="s">
        <v>336</v>
      </c>
      <c r="K36" s="274"/>
    </row>
    <row r="37" spans="2:11" ht="12.75">
      <c r="B37" s="25" t="s">
        <v>333</v>
      </c>
      <c r="C37" s="25" t="s">
        <v>333</v>
      </c>
      <c r="H37" s="274">
        <v>28</v>
      </c>
      <c r="I37" s="221" t="s">
        <v>332</v>
      </c>
      <c r="J37" s="275" t="s">
        <v>337</v>
      </c>
      <c r="K37" s="275"/>
    </row>
    <row r="38" spans="2:11" ht="12.75">
      <c r="B38" s="25" t="s">
        <v>334</v>
      </c>
      <c r="C38" s="25" t="s">
        <v>334</v>
      </c>
      <c r="H38" s="274">
        <v>29</v>
      </c>
      <c r="I38" s="221" t="s">
        <v>332</v>
      </c>
      <c r="J38" s="277" t="s">
        <v>338</v>
      </c>
      <c r="K38" s="274"/>
    </row>
    <row r="39" spans="2:11" ht="12.75">
      <c r="B39" s="25" t="s">
        <v>335</v>
      </c>
      <c r="C39" s="25" t="s">
        <v>335</v>
      </c>
      <c r="H39" s="274">
        <v>30</v>
      </c>
      <c r="I39" s="221" t="s">
        <v>332</v>
      </c>
      <c r="J39" s="275" t="s">
        <v>339</v>
      </c>
      <c r="K39" s="274"/>
    </row>
    <row r="40" spans="2:11" ht="12.75">
      <c r="B40" s="25" t="s">
        <v>336</v>
      </c>
      <c r="C40" s="25" t="s">
        <v>336</v>
      </c>
      <c r="H40" s="274">
        <v>31</v>
      </c>
      <c r="I40" s="221" t="s">
        <v>332</v>
      </c>
      <c r="J40" s="275" t="s">
        <v>340</v>
      </c>
      <c r="K40" s="274"/>
    </row>
    <row r="41" spans="2:11" ht="12.75">
      <c r="B41" s="25"/>
      <c r="C41" s="25"/>
      <c r="H41" s="274">
        <v>32</v>
      </c>
      <c r="I41" s="221" t="s">
        <v>332</v>
      </c>
      <c r="J41" s="275" t="s">
        <v>341</v>
      </c>
      <c r="K41" s="274"/>
    </row>
    <row r="42" spans="2:11" ht="12.75">
      <c r="B42" s="25" t="s">
        <v>337</v>
      </c>
      <c r="C42" s="25" t="s">
        <v>337</v>
      </c>
      <c r="H42" s="274">
        <v>33</v>
      </c>
      <c r="I42" s="221" t="s">
        <v>332</v>
      </c>
      <c r="J42" s="275" t="s">
        <v>342</v>
      </c>
      <c r="K42" s="274"/>
    </row>
    <row r="43" spans="2:11" ht="12.75">
      <c r="B43" s="25" t="s">
        <v>338</v>
      </c>
      <c r="C43" s="25" t="s">
        <v>338</v>
      </c>
      <c r="H43" s="278">
        <v>34</v>
      </c>
      <c r="I43" s="221" t="s">
        <v>332</v>
      </c>
      <c r="J43" s="275" t="s">
        <v>343</v>
      </c>
      <c r="K43" s="274"/>
    </row>
    <row r="44" spans="2:11" ht="12.75">
      <c r="B44" s="25" t="s">
        <v>339</v>
      </c>
      <c r="C44" s="25" t="s">
        <v>339</v>
      </c>
      <c r="H44" s="221" t="s">
        <v>344</v>
      </c>
      <c r="I44" s="274"/>
      <c r="J44" s="221" t="s">
        <v>345</v>
      </c>
      <c r="K44" s="221"/>
    </row>
    <row r="45" spans="2:11" ht="12.75">
      <c r="B45" s="25" t="s">
        <v>340</v>
      </c>
      <c r="C45" s="25" t="s">
        <v>340</v>
      </c>
      <c r="H45" s="274"/>
      <c r="I45" s="274"/>
      <c r="J45" s="221" t="s">
        <v>346</v>
      </c>
      <c r="K45" s="279">
        <v>963559</v>
      </c>
    </row>
    <row r="46" spans="2:3" ht="12.75">
      <c r="B46" s="25" t="s">
        <v>343</v>
      </c>
      <c r="C46" s="25" t="s">
        <v>343</v>
      </c>
    </row>
    <row r="48" spans="9:11" ht="12.75">
      <c r="I48" s="280" t="s">
        <v>371</v>
      </c>
      <c r="J48" s="281"/>
      <c r="K48" s="221" t="s">
        <v>347</v>
      </c>
    </row>
    <row r="49" spans="9:11" ht="12.75">
      <c r="I49" s="282"/>
      <c r="J49" s="283"/>
      <c r="K49" s="283"/>
    </row>
    <row r="50" spans="9:11" ht="12.75">
      <c r="I50" s="284" t="s">
        <v>348</v>
      </c>
      <c r="J50" s="284"/>
      <c r="K50" s="274">
        <v>1</v>
      </c>
    </row>
    <row r="51" spans="9:11" ht="12.75">
      <c r="I51" s="274" t="s">
        <v>349</v>
      </c>
      <c r="J51" s="274"/>
      <c r="K51" s="274">
        <v>0</v>
      </c>
    </row>
    <row r="52" spans="9:11" ht="12.75">
      <c r="I52" s="274" t="s">
        <v>350</v>
      </c>
      <c r="J52" s="274"/>
      <c r="K52" s="274">
        <v>6</v>
      </c>
    </row>
    <row r="53" spans="9:11" ht="12.75">
      <c r="I53" s="275" t="s">
        <v>372</v>
      </c>
      <c r="J53" s="274"/>
      <c r="K53" s="274">
        <v>21</v>
      </c>
    </row>
    <row r="54" spans="9:11" ht="12.75">
      <c r="I54" s="285" t="s">
        <v>373</v>
      </c>
      <c r="J54" s="281"/>
      <c r="K54" s="274">
        <v>8</v>
      </c>
    </row>
    <row r="55" spans="9:11" ht="12.75">
      <c r="I55" s="286"/>
      <c r="J55" s="287" t="s">
        <v>351</v>
      </c>
      <c r="K55" s="287">
        <f>SUM(K50:K54)</f>
        <v>36</v>
      </c>
    </row>
    <row r="57" ht="12.75">
      <c r="K57" s="191" t="s">
        <v>220</v>
      </c>
    </row>
    <row r="59" ht="12.75">
      <c r="I59" s="191" t="s">
        <v>352</v>
      </c>
    </row>
    <row r="61" ht="12.75">
      <c r="I61" s="191"/>
    </row>
    <row r="62" spans="8:15" ht="12.75">
      <c r="H62" s="191"/>
      <c r="I62" s="191"/>
      <c r="J62" s="191"/>
      <c r="K62" s="191"/>
      <c r="L62" s="191"/>
      <c r="M62" s="191"/>
      <c r="N62" s="191"/>
      <c r="O62" s="191"/>
    </row>
    <row r="63" spans="8:15" ht="12.75">
      <c r="H63" s="191"/>
      <c r="I63" s="191"/>
      <c r="J63" s="191"/>
      <c r="K63" s="191"/>
      <c r="L63" s="191"/>
      <c r="M63" s="191"/>
      <c r="N63" s="191"/>
      <c r="O63" s="191"/>
    </row>
    <row r="64" spans="9:15" ht="12.75">
      <c r="I64" s="191"/>
      <c r="J64" s="191"/>
      <c r="K64" s="191"/>
      <c r="L64" s="191"/>
      <c r="M64" s="191"/>
      <c r="N64" s="191"/>
      <c r="O64" s="191"/>
    </row>
    <row r="65" spans="9:15" ht="12.75">
      <c r="I65" s="191"/>
      <c r="J65" s="191"/>
      <c r="K65" s="191"/>
      <c r="L65" s="191"/>
      <c r="M65" s="191"/>
      <c r="N65" s="191"/>
      <c r="O65" s="191"/>
    </row>
    <row r="66" spans="8:9" ht="12.75">
      <c r="H66" s="191"/>
      <c r="I66" s="191"/>
    </row>
  </sheetData>
  <sheetProtection/>
  <printOptions/>
  <pageMargins left="0.75" right="0.75" top="0.25" bottom="0.53" header="0.17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B1">
      <selection activeCell="D39" sqref="D39:G48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3.7109375" style="0" customWidth="1"/>
    <col min="5" max="5" width="15.28125" style="0" customWidth="1"/>
    <col min="6" max="6" width="12.00390625" style="0" customWidth="1"/>
    <col min="7" max="7" width="13.421875" style="0" customWidth="1"/>
    <col min="9" max="9" width="17.57421875" style="0" customWidth="1"/>
    <col min="10" max="10" width="10.140625" style="0" bestFit="1" customWidth="1"/>
    <col min="13" max="13" width="12.28125" style="0" customWidth="1"/>
  </cols>
  <sheetData>
    <row r="1" ht="15">
      <c r="B1" s="288" t="s">
        <v>353</v>
      </c>
    </row>
    <row r="2" ht="12.75">
      <c r="B2" s="189" t="s">
        <v>288</v>
      </c>
    </row>
    <row r="3" ht="12.75">
      <c r="B3" s="189"/>
    </row>
    <row r="4" spans="2:7" ht="15.75">
      <c r="B4" s="408" t="s">
        <v>368</v>
      </c>
      <c r="C4" s="408"/>
      <c r="D4" s="408"/>
      <c r="E4" s="408"/>
      <c r="F4" s="408"/>
      <c r="G4" s="408"/>
    </row>
    <row r="6" spans="1:7" ht="12.75">
      <c r="A6" s="409" t="s">
        <v>2</v>
      </c>
      <c r="B6" s="411" t="s">
        <v>354</v>
      </c>
      <c r="C6" s="409" t="s">
        <v>355</v>
      </c>
      <c r="D6" s="289" t="s">
        <v>356</v>
      </c>
      <c r="E6" s="409" t="s">
        <v>357</v>
      </c>
      <c r="F6" s="409" t="s">
        <v>358</v>
      </c>
      <c r="G6" s="289" t="s">
        <v>356</v>
      </c>
    </row>
    <row r="7" spans="1:9" ht="12.75">
      <c r="A7" s="410"/>
      <c r="B7" s="412"/>
      <c r="C7" s="410"/>
      <c r="D7" s="290">
        <v>40909</v>
      </c>
      <c r="E7" s="410"/>
      <c r="F7" s="410"/>
      <c r="G7" s="290">
        <v>41274</v>
      </c>
      <c r="H7" s="5"/>
      <c r="I7" s="5"/>
    </row>
    <row r="8" spans="1:9" s="191" customFormat="1" ht="12.75">
      <c r="A8" s="291">
        <v>1</v>
      </c>
      <c r="B8" s="292" t="s">
        <v>24</v>
      </c>
      <c r="C8" s="291"/>
      <c r="D8" s="318">
        <v>121.83</v>
      </c>
      <c r="E8" s="318"/>
      <c r="F8" s="318"/>
      <c r="G8" s="318">
        <v>121.83</v>
      </c>
      <c r="H8" s="294"/>
      <c r="I8" s="294"/>
    </row>
    <row r="9" spans="1:9" s="191" customFormat="1" ht="12.75">
      <c r="A9" s="291">
        <v>2</v>
      </c>
      <c r="B9" s="295" t="s">
        <v>359</v>
      </c>
      <c r="C9" s="291"/>
      <c r="D9" s="318">
        <v>4193766541.07</v>
      </c>
      <c r="E9" s="318"/>
      <c r="F9" s="318"/>
      <c r="G9" s="318">
        <v>4193766541.07</v>
      </c>
      <c r="H9" s="296"/>
      <c r="I9" s="297"/>
    </row>
    <row r="10" spans="1:9" s="191" customFormat="1" ht="12.75">
      <c r="A10" s="291">
        <v>3</v>
      </c>
      <c r="B10" s="292" t="s">
        <v>360</v>
      </c>
      <c r="C10" s="291"/>
      <c r="D10" s="318">
        <v>3740985563.86</v>
      </c>
      <c r="E10" s="318">
        <v>30997770.76</v>
      </c>
      <c r="F10" s="293"/>
      <c r="G10" s="318">
        <v>3771983334.6200004</v>
      </c>
      <c r="H10" s="296"/>
      <c r="I10" s="297"/>
    </row>
    <row r="11" spans="1:9" s="191" customFormat="1" ht="12.75">
      <c r="A11" s="291">
        <v>4</v>
      </c>
      <c r="B11" s="292" t="s">
        <v>361</v>
      </c>
      <c r="C11" s="291"/>
      <c r="D11" s="319">
        <v>20525947</v>
      </c>
      <c r="E11" s="318">
        <v>4765830</v>
      </c>
      <c r="F11" s="318">
        <v>3037500</v>
      </c>
      <c r="G11" s="318">
        <v>22254277</v>
      </c>
      <c r="H11" s="296"/>
      <c r="I11" s="297"/>
    </row>
    <row r="12" spans="1:9" s="191" customFormat="1" ht="12.75">
      <c r="A12" s="291">
        <v>5</v>
      </c>
      <c r="B12" s="292" t="s">
        <v>362</v>
      </c>
      <c r="C12" s="291"/>
      <c r="D12" s="319">
        <v>4719638.9</v>
      </c>
      <c r="E12" s="318">
        <v>98883.26</v>
      </c>
      <c r="F12" s="293"/>
      <c r="G12" s="318">
        <v>4818522.16</v>
      </c>
      <c r="H12" s="296"/>
      <c r="I12" s="297"/>
    </row>
    <row r="13" spans="1:9" s="191" customFormat="1" ht="12.75">
      <c r="A13" s="291">
        <v>6</v>
      </c>
      <c r="B13" s="292" t="s">
        <v>363</v>
      </c>
      <c r="C13" s="291"/>
      <c r="D13" s="319">
        <v>23062793.33</v>
      </c>
      <c r="E13" s="318">
        <v>271000.33</v>
      </c>
      <c r="F13" s="293"/>
      <c r="G13" s="318">
        <v>23333793.659999996</v>
      </c>
      <c r="H13" s="296"/>
      <c r="I13" s="297"/>
    </row>
    <row r="14" spans="1:9" s="317" customFormat="1" ht="12.75">
      <c r="A14" s="314">
        <v>7</v>
      </c>
      <c r="B14" s="315" t="s">
        <v>364</v>
      </c>
      <c r="C14" s="314"/>
      <c r="D14" s="319">
        <v>2006942.87</v>
      </c>
      <c r="E14" s="298"/>
      <c r="F14" s="298"/>
      <c r="G14" s="319">
        <v>2006942.87</v>
      </c>
      <c r="H14" s="316"/>
      <c r="I14" s="316"/>
    </row>
    <row r="15" spans="1:9" ht="13.5" thickBot="1">
      <c r="A15" s="299">
        <v>8</v>
      </c>
      <c r="B15" s="281"/>
      <c r="C15" s="299"/>
      <c r="D15" s="300">
        <v>0</v>
      </c>
      <c r="E15" s="300"/>
      <c r="F15" s="300"/>
      <c r="G15" s="300">
        <v>0</v>
      </c>
      <c r="H15" s="5"/>
      <c r="I15" s="5"/>
    </row>
    <row r="16" spans="1:9" ht="13.5" thickBot="1">
      <c r="A16" s="301"/>
      <c r="B16" s="302" t="s">
        <v>365</v>
      </c>
      <c r="C16" s="303"/>
      <c r="D16" s="304">
        <v>7985067548.86</v>
      </c>
      <c r="E16" s="304">
        <v>36133484.35</v>
      </c>
      <c r="F16" s="304">
        <v>3037500</v>
      </c>
      <c r="G16" s="304">
        <v>8018163533.21</v>
      </c>
      <c r="I16" s="305"/>
    </row>
    <row r="17" ht="12.75">
      <c r="I17" s="306"/>
    </row>
    <row r="19" spans="2:9" ht="15.75">
      <c r="B19" s="408" t="s">
        <v>369</v>
      </c>
      <c r="C19" s="408"/>
      <c r="D19" s="408"/>
      <c r="E19" s="408"/>
      <c r="F19" s="408"/>
      <c r="G19" s="408"/>
      <c r="I19" s="305"/>
    </row>
    <row r="21" spans="1:7" ht="12.75">
      <c r="A21" s="409" t="s">
        <v>2</v>
      </c>
      <c r="B21" s="411" t="s">
        <v>354</v>
      </c>
      <c r="C21" s="409" t="s">
        <v>355</v>
      </c>
      <c r="D21" s="289" t="s">
        <v>356</v>
      </c>
      <c r="E21" s="409" t="s">
        <v>357</v>
      </c>
      <c r="F21" s="409" t="s">
        <v>358</v>
      </c>
      <c r="G21" s="289" t="s">
        <v>356</v>
      </c>
    </row>
    <row r="22" spans="1:7" ht="12.75">
      <c r="A22" s="410"/>
      <c r="B22" s="412"/>
      <c r="C22" s="410"/>
      <c r="D22" s="290">
        <v>40909</v>
      </c>
      <c r="E22" s="410"/>
      <c r="F22" s="410"/>
      <c r="G22" s="290">
        <v>41274</v>
      </c>
    </row>
    <row r="23" spans="1:7" ht="12.75">
      <c r="A23" s="307">
        <v>1</v>
      </c>
      <c r="B23" s="308" t="s">
        <v>24</v>
      </c>
      <c r="C23" s="307"/>
      <c r="D23" s="309">
        <v>0</v>
      </c>
      <c r="E23" s="309"/>
      <c r="F23" s="309"/>
      <c r="G23" s="309">
        <v>0</v>
      </c>
    </row>
    <row r="24" spans="1:7" ht="12.75">
      <c r="A24" s="307">
        <v>2</v>
      </c>
      <c r="B24" s="114" t="s">
        <v>359</v>
      </c>
      <c r="C24" s="307"/>
      <c r="D24" s="309">
        <v>338675803.34</v>
      </c>
      <c r="E24" s="310">
        <v>134955609.01</v>
      </c>
      <c r="F24" s="309"/>
      <c r="G24" s="309">
        <v>473631412.34999996</v>
      </c>
    </row>
    <row r="25" spans="1:7" ht="12.75">
      <c r="A25" s="307">
        <v>3</v>
      </c>
      <c r="B25" s="308" t="s">
        <v>366</v>
      </c>
      <c r="C25" s="307"/>
      <c r="D25" s="309">
        <v>524138066.36</v>
      </c>
      <c r="E25" s="310">
        <v>198933351.3</v>
      </c>
      <c r="F25" s="309"/>
      <c r="G25" s="309">
        <v>723071417.6600001</v>
      </c>
    </row>
    <row r="26" spans="1:7" ht="12.75">
      <c r="A26" s="307">
        <v>4</v>
      </c>
      <c r="B26" s="308" t="s">
        <v>361</v>
      </c>
      <c r="C26" s="307"/>
      <c r="D26" s="309">
        <v>9743326.42</v>
      </c>
      <c r="E26" s="310">
        <v>2802163.74</v>
      </c>
      <c r="F26" s="309">
        <v>1897020</v>
      </c>
      <c r="G26" s="309">
        <v>10648470.16</v>
      </c>
    </row>
    <row r="27" spans="1:7" ht="12.75">
      <c r="A27" s="307">
        <v>5</v>
      </c>
      <c r="B27" s="308" t="s">
        <v>362</v>
      </c>
      <c r="C27" s="307"/>
      <c r="D27" s="309">
        <v>2431586.48</v>
      </c>
      <c r="E27" s="310">
        <v>580437.08</v>
      </c>
      <c r="F27" s="309"/>
      <c r="G27" s="309">
        <v>3012023.56</v>
      </c>
    </row>
    <row r="28" spans="1:7" ht="12.75">
      <c r="A28" s="307">
        <v>6</v>
      </c>
      <c r="B28" s="308" t="s">
        <v>363</v>
      </c>
      <c r="C28" s="307"/>
      <c r="D28" s="309">
        <v>3669442.26</v>
      </c>
      <c r="E28" s="309">
        <v>840394.77</v>
      </c>
      <c r="F28" s="309"/>
      <c r="G28" s="309">
        <v>4509837.029999999</v>
      </c>
    </row>
    <row r="29" spans="1:7" ht="12.75">
      <c r="A29" s="307">
        <v>7</v>
      </c>
      <c r="B29" s="308" t="s">
        <v>364</v>
      </c>
      <c r="C29" s="307"/>
      <c r="D29" s="309">
        <v>1267391.8</v>
      </c>
      <c r="E29" s="309">
        <v>497204.9</v>
      </c>
      <c r="F29" s="309"/>
      <c r="G29" s="309">
        <v>1764596.7000000002</v>
      </c>
    </row>
    <row r="30" spans="1:7" ht="12.75">
      <c r="A30" s="307">
        <v>8</v>
      </c>
      <c r="B30" s="274"/>
      <c r="C30" s="307"/>
      <c r="D30" s="309">
        <v>0</v>
      </c>
      <c r="E30" s="309"/>
      <c r="F30" s="309"/>
      <c r="G30" s="309">
        <v>0</v>
      </c>
    </row>
    <row r="31" spans="1:7" ht="13.5" thickBot="1">
      <c r="A31" s="299">
        <v>9</v>
      </c>
      <c r="B31" s="281"/>
      <c r="C31" s="299"/>
      <c r="D31" s="300">
        <v>0</v>
      </c>
      <c r="E31" s="300"/>
      <c r="F31" s="300"/>
      <c r="G31" s="300">
        <v>0</v>
      </c>
    </row>
    <row r="32" spans="1:10" ht="13.5" thickBot="1">
      <c r="A32" s="301"/>
      <c r="B32" s="302" t="s">
        <v>365</v>
      </c>
      <c r="C32" s="303"/>
      <c r="D32" s="304">
        <v>879925616.66</v>
      </c>
      <c r="E32" s="304">
        <v>338609160.79999995</v>
      </c>
      <c r="F32" s="304">
        <v>1897020</v>
      </c>
      <c r="G32" s="311">
        <v>1216637757.46</v>
      </c>
      <c r="H32" s="312"/>
      <c r="I32" s="305"/>
      <c r="J32" s="305"/>
    </row>
    <row r="33" ht="12.75">
      <c r="G33" s="312"/>
    </row>
    <row r="35" spans="2:7" ht="15.75">
      <c r="B35" s="408" t="s">
        <v>370</v>
      </c>
      <c r="C35" s="408"/>
      <c r="D35" s="408"/>
      <c r="E35" s="408"/>
      <c r="F35" s="408"/>
      <c r="G35" s="408"/>
    </row>
    <row r="37" spans="1:7" ht="12.75">
      <c r="A37" s="409" t="s">
        <v>2</v>
      </c>
      <c r="B37" s="411" t="s">
        <v>354</v>
      </c>
      <c r="C37" s="409" t="s">
        <v>355</v>
      </c>
      <c r="D37" s="289" t="s">
        <v>356</v>
      </c>
      <c r="E37" s="409" t="s">
        <v>357</v>
      </c>
      <c r="F37" s="409" t="s">
        <v>358</v>
      </c>
      <c r="G37" s="289" t="s">
        <v>356</v>
      </c>
    </row>
    <row r="38" spans="1:7" ht="12.75">
      <c r="A38" s="410"/>
      <c r="B38" s="412"/>
      <c r="C38" s="410"/>
      <c r="D38" s="290">
        <v>40909</v>
      </c>
      <c r="E38" s="410"/>
      <c r="F38" s="410"/>
      <c r="G38" s="290">
        <v>41274</v>
      </c>
    </row>
    <row r="39" spans="1:7" ht="12.75">
      <c r="A39" s="307">
        <v>1</v>
      </c>
      <c r="B39" s="114" t="s">
        <v>24</v>
      </c>
      <c r="C39" s="307"/>
      <c r="D39" s="309">
        <v>121.83</v>
      </c>
      <c r="E39" s="309"/>
      <c r="F39" s="309">
        <v>0</v>
      </c>
      <c r="G39" s="309">
        <v>121.83</v>
      </c>
    </row>
    <row r="40" spans="1:14" ht="12.75">
      <c r="A40" s="307">
        <v>2</v>
      </c>
      <c r="B40" s="308" t="s">
        <v>359</v>
      </c>
      <c r="C40" s="307"/>
      <c r="D40" s="309">
        <v>3855090737.73</v>
      </c>
      <c r="E40" s="309">
        <v>-134955609.01</v>
      </c>
      <c r="F40" s="309"/>
      <c r="G40" s="309">
        <v>3720135128.7200003</v>
      </c>
      <c r="M40" s="5"/>
      <c r="N40" s="5"/>
    </row>
    <row r="41" spans="1:14" ht="12.75">
      <c r="A41" s="307">
        <v>3</v>
      </c>
      <c r="B41" s="308" t="s">
        <v>366</v>
      </c>
      <c r="C41" s="307"/>
      <c r="D41" s="309">
        <v>3216847497.5</v>
      </c>
      <c r="E41" s="312">
        <v>-167935580.54000002</v>
      </c>
      <c r="F41" s="309"/>
      <c r="G41" s="309">
        <v>3048911916.96</v>
      </c>
      <c r="M41" s="5"/>
      <c r="N41" s="5"/>
    </row>
    <row r="42" spans="1:14" ht="12.75">
      <c r="A42" s="307">
        <v>4</v>
      </c>
      <c r="B42" s="308" t="s">
        <v>361</v>
      </c>
      <c r="C42" s="307"/>
      <c r="D42" s="309">
        <v>10782620.58</v>
      </c>
      <c r="E42" s="309">
        <v>1963666.2599999998</v>
      </c>
      <c r="F42" s="309"/>
      <c r="G42" s="309">
        <v>11605806.84</v>
      </c>
      <c r="M42" s="5"/>
      <c r="N42" s="5"/>
    </row>
    <row r="43" spans="1:14" ht="12.75">
      <c r="A43" s="307">
        <v>5</v>
      </c>
      <c r="B43" s="308" t="s">
        <v>362</v>
      </c>
      <c r="C43" s="307"/>
      <c r="D43" s="309">
        <v>2288052.4200000004</v>
      </c>
      <c r="E43" s="309">
        <v>-481553.81999999995</v>
      </c>
      <c r="F43" s="309"/>
      <c r="G43" s="309">
        <v>1806498.6</v>
      </c>
      <c r="M43" s="5"/>
      <c r="N43" s="5"/>
    </row>
    <row r="44" spans="1:14" ht="12.75">
      <c r="A44" s="307">
        <v>1</v>
      </c>
      <c r="B44" s="308" t="s">
        <v>363</v>
      </c>
      <c r="C44" s="307"/>
      <c r="D44" s="309">
        <v>19393351.07</v>
      </c>
      <c r="E44" s="309">
        <v>-569394.44</v>
      </c>
      <c r="F44" s="309"/>
      <c r="G44" s="309">
        <v>18823956.629999995</v>
      </c>
      <c r="M44" s="5"/>
      <c r="N44" s="5"/>
    </row>
    <row r="45" spans="1:14" ht="12.75">
      <c r="A45" s="307">
        <v>2</v>
      </c>
      <c r="B45" s="308" t="s">
        <v>367</v>
      </c>
      <c r="C45" s="307"/>
      <c r="D45" s="309">
        <v>739551.0700000001</v>
      </c>
      <c r="E45" s="309">
        <v>-497204.9</v>
      </c>
      <c r="F45" s="309"/>
      <c r="G45" s="309">
        <v>242346.16999999993</v>
      </c>
      <c r="M45" s="5"/>
      <c r="N45" s="5"/>
    </row>
    <row r="46" spans="1:14" ht="12.75">
      <c r="A46" s="307">
        <v>3</v>
      </c>
      <c r="B46" s="274"/>
      <c r="C46" s="307"/>
      <c r="D46" s="309">
        <v>0</v>
      </c>
      <c r="E46" s="309"/>
      <c r="F46" s="309"/>
      <c r="G46" s="309">
        <v>0</v>
      </c>
      <c r="M46" s="5"/>
      <c r="N46" s="5"/>
    </row>
    <row r="47" spans="1:14" ht="13.5" thickBot="1">
      <c r="A47" s="299">
        <v>4</v>
      </c>
      <c r="B47" s="281"/>
      <c r="C47" s="299"/>
      <c r="D47" s="300">
        <v>0</v>
      </c>
      <c r="E47" s="300"/>
      <c r="F47" s="300"/>
      <c r="G47" s="300">
        <v>0</v>
      </c>
      <c r="M47" s="5"/>
      <c r="N47" s="5"/>
    </row>
    <row r="48" spans="1:14" ht="13.5" thickBot="1">
      <c r="A48" s="301"/>
      <c r="B48" s="302" t="s">
        <v>365</v>
      </c>
      <c r="C48" s="303"/>
      <c r="D48" s="304">
        <v>7105141932.199999</v>
      </c>
      <c r="E48" s="304">
        <v>-302475676.45</v>
      </c>
      <c r="F48" s="304">
        <v>0</v>
      </c>
      <c r="G48" s="311">
        <v>6801525775.750001</v>
      </c>
      <c r="I48" s="312"/>
      <c r="J48" s="305"/>
      <c r="M48" s="294"/>
      <c r="N48" s="5"/>
    </row>
    <row r="49" spans="6:10" s="5" customFormat="1" ht="12.75">
      <c r="F49" s="140"/>
      <c r="G49" s="313"/>
      <c r="J49" s="140"/>
    </row>
    <row r="50" spans="4:14" ht="12.75">
      <c r="D50" s="305"/>
      <c r="G50" s="305"/>
      <c r="I50" s="312"/>
      <c r="M50" s="5"/>
      <c r="N50" s="5"/>
    </row>
    <row r="51" spans="4:14" ht="12.75">
      <c r="D51" s="305"/>
      <c r="G51" s="305"/>
      <c r="I51" s="305"/>
      <c r="M51" s="5"/>
      <c r="N51" s="5"/>
    </row>
    <row r="52" spans="5:14" ht="15.75">
      <c r="E52" s="413" t="s">
        <v>220</v>
      </c>
      <c r="F52" s="413"/>
      <c r="G52" s="413"/>
      <c r="M52" s="5"/>
      <c r="N52" s="5"/>
    </row>
    <row r="53" spans="5:7" ht="12.75">
      <c r="E53" s="414"/>
      <c r="F53" s="414"/>
      <c r="G53" s="414"/>
    </row>
  </sheetData>
  <sheetProtection/>
  <mergeCells count="20">
    <mergeCell ref="E52:G52"/>
    <mergeCell ref="E53:G53"/>
    <mergeCell ref="B35:G35"/>
    <mergeCell ref="A37:A38"/>
    <mergeCell ref="B37:B38"/>
    <mergeCell ref="C37:C38"/>
    <mergeCell ref="E37:E38"/>
    <mergeCell ref="F37:F38"/>
    <mergeCell ref="B19:G19"/>
    <mergeCell ref="A21:A22"/>
    <mergeCell ref="B21:B22"/>
    <mergeCell ref="C21:C22"/>
    <mergeCell ref="E21:E22"/>
    <mergeCell ref="F21:F22"/>
    <mergeCell ref="B4:G4"/>
    <mergeCell ref="A6:A7"/>
    <mergeCell ref="B6:B7"/>
    <mergeCell ref="C6:C7"/>
    <mergeCell ref="E6:E7"/>
    <mergeCell ref="F6:F7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Fujitsu</cp:lastModifiedBy>
  <cp:lastPrinted>2013-03-28T13:49:26Z</cp:lastPrinted>
  <dcterms:created xsi:type="dcterms:W3CDTF">2002-02-16T18:16:52Z</dcterms:created>
  <dcterms:modified xsi:type="dcterms:W3CDTF">2013-06-21T08:30:29Z</dcterms:modified>
  <cp:category/>
  <cp:version/>
  <cp:contentType/>
  <cp:contentStatus/>
</cp:coreProperties>
</file>