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BILANCI" sheetId="1" r:id="rId1"/>
    <sheet name="AKTIVI" sheetId="2" r:id="rId2"/>
    <sheet name="PASIVI" sheetId="3" r:id="rId3"/>
    <sheet name="TASH" sheetId="4" r:id="rId4"/>
    <sheet name="FLUKSI MONETAR" sheetId="5" r:id="rId5"/>
    <sheet name="NDRYSHIME KAPITALI" sheetId="6" r:id="rId6"/>
    <sheet name="SHENIME SPJEGUESE" sheetId="7" r:id="rId7"/>
  </sheets>
  <definedNames>
    <definedName name="_xlnm.Print_Area" localSheetId="5">'NDRYSHIME KAPITALI'!$A$1:$J$23</definedName>
  </definedNames>
  <calcPr fullCalcOnLoad="1"/>
</workbook>
</file>

<file path=xl/sharedStrings.xml><?xml version="1.0" encoding="utf-8"?>
<sst xmlns="http://schemas.openxmlformats.org/spreadsheetml/2006/main" count="283" uniqueCount="223">
  <si>
    <t>Emertimi dhe Forma Ligjore</t>
  </si>
  <si>
    <t>NIPT-i</t>
  </si>
  <si>
    <t>Adresa e Selise</t>
  </si>
  <si>
    <t>Data e krijimit</t>
  </si>
  <si>
    <t>Nr:i Regjistrit Tregtare</t>
  </si>
  <si>
    <t>Veprimtaria Kryesore</t>
  </si>
  <si>
    <t>PASQYRAT  FINANCIARE</t>
  </si>
  <si>
    <t>Ligjit Nr:9228 Dt:29.04.2004  Per Kontabilitetin dhe Pasqyrat Financiare)</t>
  </si>
  <si>
    <t>Viti</t>
  </si>
  <si>
    <t xml:space="preserve">Nga </t>
  </si>
  <si>
    <t>Deri</t>
  </si>
  <si>
    <t>Data e mbylljes se Pasqyrave Financiare</t>
  </si>
  <si>
    <t xml:space="preserve">(Ne zbatim te standarteve Kombetare te Kontabilitetit Nr:2 dhe </t>
  </si>
  <si>
    <t>Pasqyra Financiare jane individuale</t>
  </si>
  <si>
    <t>Pasqyra Financiare jane te konsoliduara</t>
  </si>
  <si>
    <t xml:space="preserve">Pasqyra Financiare jane te shprehura ne </t>
  </si>
  <si>
    <t xml:space="preserve">Pasqyra Financiare jane te rrumbullakosura ne </t>
  </si>
  <si>
    <t xml:space="preserve">Periudha Kontabel e Pasqyrave Financiare </t>
  </si>
  <si>
    <t>AKTIVET</t>
  </si>
  <si>
    <t>Shenime</t>
  </si>
  <si>
    <t xml:space="preserve">Periudha </t>
  </si>
  <si>
    <t>raportuese</t>
  </si>
  <si>
    <t>paraardhese</t>
  </si>
  <si>
    <t>AKTIVET AFATSHKURTRA</t>
  </si>
  <si>
    <t>I</t>
  </si>
  <si>
    <t>Aktive Monetare</t>
  </si>
  <si>
    <t>Derivative she aktive te mbajtura per tregetim</t>
  </si>
  <si>
    <t>Aktive te tjera financiare afatshkurter</t>
  </si>
  <si>
    <t>Inventaret</t>
  </si>
  <si>
    <t>Lende e pare</t>
  </si>
  <si>
    <t>Prodhim ne proces</t>
  </si>
  <si>
    <t>Produkte te gateshme</t>
  </si>
  <si>
    <t>Mallra per rishitje</t>
  </si>
  <si>
    <t>Parapagesat dhe furnizimet</t>
  </si>
  <si>
    <t>Akvivet Biologjike afatshkurter</t>
  </si>
  <si>
    <t xml:space="preserve">Aktive afatshkurter mbajtur per shitje </t>
  </si>
  <si>
    <t xml:space="preserve">Parapagime shpenzime te shtyra </t>
  </si>
  <si>
    <t>AKTIVE AFATGJATE</t>
  </si>
  <si>
    <t>Investime financiare afatgjata</t>
  </si>
  <si>
    <t xml:space="preserve">Aksione dhe pjesmarrje te tjera ne njesi te kontrolluara </t>
  </si>
  <si>
    <t xml:space="preserve">Aksione dhe investime te tjera ne pjesmarrje </t>
  </si>
  <si>
    <t xml:space="preserve">Aksione dhe letra te tjera me vlere </t>
  </si>
  <si>
    <t>Llogari/Kerkesa te arketueshem afatgjate</t>
  </si>
  <si>
    <t>Aktive afatgjata materiale</t>
  </si>
  <si>
    <t>Toka</t>
  </si>
  <si>
    <t>Ndertesa</t>
  </si>
  <si>
    <t>Aktivet afatgjata jomateriale</t>
  </si>
  <si>
    <t>Aktivet Bilologjike afatgjate</t>
  </si>
  <si>
    <t>Emri i mire</t>
  </si>
  <si>
    <t>Shpenzimet e zhvillimit</t>
  </si>
  <si>
    <t>Aktive te tjera afatgjata jomateriale</t>
  </si>
  <si>
    <t>Kapital aksionar i papaguar</t>
  </si>
  <si>
    <t>TOTALI I AKTIVEVE (I+II)</t>
  </si>
  <si>
    <t>II</t>
  </si>
  <si>
    <t>NR:</t>
  </si>
  <si>
    <t>PASIVET DHE KAPITALI</t>
  </si>
  <si>
    <t>Raportuese</t>
  </si>
  <si>
    <t>Paraardhese</t>
  </si>
  <si>
    <t xml:space="preserve">PASIVE AFATSHKURTRA </t>
  </si>
  <si>
    <t>Derivative</t>
  </si>
  <si>
    <t>Huamarrjet</t>
  </si>
  <si>
    <t>Huamarrje afatshkurtra</t>
  </si>
  <si>
    <t>Oferdrafte bankare</t>
  </si>
  <si>
    <t>Huat dhe parapagimet</t>
  </si>
  <si>
    <t>Detyrime tatimore per Tatimin ne Burim</t>
  </si>
  <si>
    <t>Te drejta e detyrime ndaj Ortakeve</t>
  </si>
  <si>
    <t>Dividente per tu paguar</t>
  </si>
  <si>
    <t>Grantet dhe te ardhurat e shtyra</t>
  </si>
  <si>
    <t xml:space="preserve">Provizionet afatshkurta </t>
  </si>
  <si>
    <t>PASIVET AFATGJATA</t>
  </si>
  <si>
    <t>Hua afatgjata</t>
  </si>
  <si>
    <t>Hua,bono dhe detyrime nga qeraja financiare</t>
  </si>
  <si>
    <t xml:space="preserve">Huamarrje te tjera afatgjata </t>
  </si>
  <si>
    <t>Provizionet afatgjata</t>
  </si>
  <si>
    <t>TOTALI I PASIVEVE (I+II)</t>
  </si>
  <si>
    <t>KAPITALI</t>
  </si>
  <si>
    <t>III</t>
  </si>
  <si>
    <t>Aksionet e pakices (PF te konsoliduara)</t>
  </si>
  <si>
    <t>Kapitali i aksioneve te shoq.meme (PF te kons)</t>
  </si>
  <si>
    <t>Kapitali aksionar</t>
  </si>
  <si>
    <t>Primi i aksionit</t>
  </si>
  <si>
    <t>Njesit ose aksionet e thesarit(Negative)</t>
  </si>
  <si>
    <t>Rezervat statutore</t>
  </si>
  <si>
    <t>Rezervat ligjore</t>
  </si>
  <si>
    <t>Rezerva te tjera</t>
  </si>
  <si>
    <t>TOTALI I PASIVEVE DHE KAPITALIT(I+II+III)</t>
  </si>
  <si>
    <t xml:space="preserve">PERSHKRIMI I ELEMENTEVE </t>
  </si>
  <si>
    <t>Ndryshi.ne invent.prodh.gateshem e prodhimit ne proces</t>
  </si>
  <si>
    <t>Kosto e punes</t>
  </si>
  <si>
    <t>Fitimi (Humbaj) nga veprimtarite e kryesore(1+2+/-3-8)</t>
  </si>
  <si>
    <t xml:space="preserve">Te ardhura dhe shenzimet financiare ngfa njesite e kontrolluara </t>
  </si>
  <si>
    <t xml:space="preserve">Te ardhurat dhe shpenzimet financiare nga pjesmarrjet </t>
  </si>
  <si>
    <t xml:space="preserve">Te ardhurat dhe shpenzimet financiare  </t>
  </si>
  <si>
    <t>Te ardh.e shpenz.financ.nga inves.te tjera financ.afatgjata</t>
  </si>
  <si>
    <t>Te ardhurat dhe shpenzimet nga interesat</t>
  </si>
  <si>
    <t>Fitimet(Humbjet)nga kursi kembimit</t>
  </si>
  <si>
    <t>Totali i te Ardhurave dhe Shpenzimeve Financiare</t>
  </si>
  <si>
    <t>Fitimi(Humbja) para Tatimi (9+/-13)</t>
  </si>
  <si>
    <t>Shpenzimet e Tatimit mbi Fitimin</t>
  </si>
  <si>
    <t>Fitimi (Humbja) neto e vitit financiare(14-15)</t>
  </si>
  <si>
    <t>Elementet e pasqyrave te konsoliduara</t>
  </si>
  <si>
    <t>TOTALI I SHPENZIMEVE( 4-7)</t>
  </si>
  <si>
    <t>Pasqyra e fluksit monetar -metoda direkte</t>
  </si>
  <si>
    <t>Periudha</t>
  </si>
  <si>
    <t>Nr:</t>
  </si>
  <si>
    <t xml:space="preserve">Fluksi monetar nga veprimtaria e shfrytezimit </t>
  </si>
  <si>
    <t>Mjetet monetare (MM) te arketuara nga klientet</t>
  </si>
  <si>
    <t xml:space="preserve">MM te paguara ndaj furnitoreve  dhe punonjesve </t>
  </si>
  <si>
    <t>MM te ardhura nga veprimtarite</t>
  </si>
  <si>
    <t>Interesi i paguar</t>
  </si>
  <si>
    <t>Tatim mbi fitimin e paguar</t>
  </si>
  <si>
    <t>MM neta nga veprimtarite e shfrytezimit</t>
  </si>
  <si>
    <t>Fluksi monetar nga veprimtarite investuese</t>
  </si>
  <si>
    <t>Blerja e njesis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</si>
  <si>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</si>
  <si>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</si>
  <si>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</si>
  <si>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</si>
  <si>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neta te perdorura ne veprimtarite invesstuese</t>
  </si>
  <si>
    <t>Fluksi monetar nga aktivitetet financiare</t>
  </si>
  <si>
    <t>Te ardhura nga emetimi i kapitalit aksionar</t>
  </si>
  <si>
    <t>Pagesat e detyrimeve te qirase financiare</t>
  </si>
  <si>
    <t>Te ardhura nga huamarrje afatgjata</t>
  </si>
  <si>
    <t>Dividente te paguar</t>
  </si>
  <si>
    <t>MM neto e perdorur ne veprimtarite financiare</t>
  </si>
  <si>
    <t>Rritja /renia e mjeteve monetare</t>
  </si>
  <si>
    <t>Mjetet monetare ne fillim te periudhes kontabel</t>
  </si>
  <si>
    <t>Mjetet monetare ne fund te periudhes kontabel</t>
  </si>
  <si>
    <t>Nje pasqyre e pakonsoliduar</t>
  </si>
  <si>
    <t>Primi aksionit</t>
  </si>
  <si>
    <t>Aksione thesari</t>
  </si>
  <si>
    <t>Rezerva stat.ligjore</t>
  </si>
  <si>
    <t>Fitimi pashperndare</t>
  </si>
  <si>
    <t>TOTALI</t>
  </si>
  <si>
    <t xml:space="preserve">Efekti ndryshimeve ne politikat kontabel </t>
  </si>
  <si>
    <t>Pozicioni i rregulluar</t>
  </si>
  <si>
    <t>Fitimi neto ne periudhen kontabel</t>
  </si>
  <si>
    <t>Dividentet e paguar</t>
  </si>
  <si>
    <t>Rritja e rezerves kapitalit</t>
  </si>
  <si>
    <t>Emetimi i aksioneve</t>
  </si>
  <si>
    <t>Emetimi i kapitalit aksionar</t>
  </si>
  <si>
    <t>Aksione te thesarit te riblera</t>
  </si>
  <si>
    <t>A</t>
  </si>
  <si>
    <t>B</t>
  </si>
  <si>
    <t>KURUM INDUSTRIAL GASES SH.A</t>
  </si>
  <si>
    <t>K 72824201 B</t>
  </si>
  <si>
    <t>ISH.KOMBINATI ENERGJITIK FABRIKA OKSIGJENIT</t>
  </si>
  <si>
    <t>BRADASHESH -ELBASAN</t>
  </si>
  <si>
    <t xml:space="preserve">PRODHIM TREGTIM </t>
  </si>
  <si>
    <t>OKSIGJEN ,AZOT,GAS</t>
  </si>
  <si>
    <t xml:space="preserve">Te drejta e detyrime ndaj ortakeve </t>
  </si>
  <si>
    <t xml:space="preserve"> ne 000/ leke</t>
  </si>
  <si>
    <t>JO</t>
  </si>
  <si>
    <t>LEKE</t>
  </si>
  <si>
    <t>(i)</t>
  </si>
  <si>
    <t>(ii)</t>
  </si>
  <si>
    <t>(iii)</t>
  </si>
  <si>
    <t>(iV)</t>
  </si>
  <si>
    <t>(Vi)</t>
  </si>
  <si>
    <t>(Vii)</t>
  </si>
  <si>
    <t>(V)</t>
  </si>
  <si>
    <t>Amortizimi</t>
  </si>
  <si>
    <t>(Viii)</t>
  </si>
  <si>
    <t>(iX)</t>
  </si>
  <si>
    <t>(X)</t>
  </si>
  <si>
    <t>Bonot e konvertueshme</t>
  </si>
  <si>
    <r>
      <t>Banka</t>
    </r>
    <r>
      <rPr>
        <sz val="10"/>
        <color indexed="10"/>
        <rFont val="Arial"/>
        <family val="2"/>
      </rPr>
      <t xml:space="preserve"> </t>
    </r>
  </si>
  <si>
    <t>Arka</t>
  </si>
  <si>
    <t xml:space="preserve">Kliente per mallra,produkte e sherbime </t>
  </si>
  <si>
    <t xml:space="preserve">Debitore,Kreditore te tjere </t>
  </si>
  <si>
    <t xml:space="preserve">Tatim mbi Fitimin </t>
  </si>
  <si>
    <t xml:space="preserve">TVSH </t>
  </si>
  <si>
    <t xml:space="preserve">Shpenzime te periudhave te ardhshme </t>
  </si>
  <si>
    <t xml:space="preserve">makineri dhe pajisje </t>
  </si>
  <si>
    <t xml:space="preserve">Aktive te tjera afatgjata materiale(me vlere kontabel) </t>
  </si>
  <si>
    <t xml:space="preserve">Aktive te tjera afatgjata </t>
  </si>
  <si>
    <t xml:space="preserve">Te pagueshme ndaj furnitoreve </t>
  </si>
  <si>
    <r>
      <t>Te pagueshme ndaj punonjesve</t>
    </r>
    <r>
      <rPr>
        <sz val="10"/>
        <color indexed="10"/>
        <rFont val="Arial"/>
        <family val="2"/>
      </rPr>
      <t xml:space="preserve"> </t>
    </r>
  </si>
  <si>
    <t xml:space="preserve">Detyrime per sigurime Shoq Shendet </t>
  </si>
  <si>
    <t xml:space="preserve">Detyrime tatimore per TAP-in </t>
  </si>
  <si>
    <r>
      <t>Detyrime tatimore per Tatim Fitimin</t>
    </r>
    <r>
      <rPr>
        <sz val="10"/>
        <color indexed="10"/>
        <rFont val="Arial"/>
        <family val="2"/>
      </rPr>
      <t xml:space="preserve"> </t>
    </r>
  </si>
  <si>
    <t xml:space="preserve">Detyrime tatimore per TVSH-ne </t>
  </si>
  <si>
    <t xml:space="preserve">Debitore dhe Kreditore te tjere </t>
  </si>
  <si>
    <t xml:space="preserve">Kapitali aksionar </t>
  </si>
  <si>
    <t xml:space="preserve">Shitjet neto  </t>
  </si>
  <si>
    <r>
      <t>Te ardhura te tjera nga veprimtaria e shfrytezimit</t>
    </r>
    <r>
      <rPr>
        <sz val="10"/>
        <rFont val="Arial"/>
        <family val="2"/>
      </rPr>
      <t xml:space="preserve"> </t>
    </r>
  </si>
  <si>
    <r>
      <t>Materialet e konsumuara</t>
    </r>
    <r>
      <rPr>
        <sz val="10"/>
        <rFont val="Arial"/>
        <family val="2"/>
      </rPr>
      <t xml:space="preserve"> </t>
    </r>
  </si>
  <si>
    <r>
      <t>Pagat e personelit</t>
    </r>
    <r>
      <rPr>
        <sz val="10"/>
        <color indexed="10"/>
        <rFont val="Arial"/>
        <family val="2"/>
      </rPr>
      <t xml:space="preserve"> </t>
    </r>
  </si>
  <si>
    <t xml:space="preserve">Shpenzimet per sigurime shoqerore e shendetsore </t>
  </si>
  <si>
    <r>
      <t>Amortzimet dhe zhvlersimet</t>
    </r>
    <r>
      <rPr>
        <b/>
        <sz val="10"/>
        <color indexed="10"/>
        <rFont val="Arial"/>
        <family val="2"/>
      </rPr>
      <t xml:space="preserve"> </t>
    </r>
  </si>
  <si>
    <t>Shpenzime te tjera</t>
  </si>
  <si>
    <t>Te ardhurat dhe shpenzimet e tjera financiare</t>
  </si>
  <si>
    <t>PO</t>
  </si>
  <si>
    <t>Pozicioni me 31 dhjetor 2010</t>
  </si>
  <si>
    <t>01.01.2011</t>
  </si>
  <si>
    <t>31.12.2011</t>
  </si>
  <si>
    <t>20.03.2011</t>
  </si>
  <si>
    <t>PASQYRAT  FINANCIARE  TE  VITIT  2011</t>
  </si>
  <si>
    <t>PASQYRA  E  TE  ARDHURAVE  DHE  SHPENZIMEVE  2011</t>
  </si>
  <si>
    <t>PASQYRAT E FLUSKSIT MONETAR - METODA DIREKTE 2011</t>
  </si>
  <si>
    <t>PASQYRA  E  NDRYSHIME  NE  KAPITAL  2011</t>
  </si>
  <si>
    <t>Pozicioni me 31 dhjetor 2011</t>
  </si>
  <si>
    <t>Derivative dhe aktive te mbajtura per tregetim</t>
  </si>
  <si>
    <t>Fitimet e pashperndara 2010</t>
  </si>
  <si>
    <t>Fitimi (Humbja) e vitit financiar 2011</t>
  </si>
  <si>
    <t>Paraardhese(2010)</t>
  </si>
  <si>
    <t>Raportuese(2011)</t>
  </si>
  <si>
    <t>Rritja e rezerva te tjera</t>
  </si>
  <si>
    <t>Pozicioni me 31 dhjetor 2009</t>
  </si>
  <si>
    <t>Rezerva Ligjore</t>
  </si>
  <si>
    <t>SH E N I M E     S P J E G U E S E</t>
  </si>
  <si>
    <t>Sqarime:</t>
  </si>
  <si>
    <t>Dhenia e shenime shpjeguese ne kete pjese eshte e detyrueshme sipas SKK 2.</t>
  </si>
  <si>
    <t xml:space="preserve">Plotesimi i te dhenave te kesaj pjese duhet te behet sipas kerkesave dhe struktures standarte te </t>
  </si>
  <si>
    <t>caktuar ne SKK 2 dhe konkretisht paragrafeve 49-55. Rradha e dhenies se spjegimeve duhet te jete;</t>
  </si>
  <si>
    <t>a) Informacioni i pergjithshem dhe politikat kontabel</t>
  </si>
  <si>
    <t>b) Shenimet qe spjegojne zerat e ndryshem te pasqyrave financiare</t>
  </si>
  <si>
    <t>c) Shenime te tjera spjeguese</t>
  </si>
  <si>
    <t>Shiko raportin bashkengjitur</t>
  </si>
  <si>
    <t>Hartuesi</t>
  </si>
  <si>
    <t>Manuela Velo</t>
  </si>
  <si>
    <t>Bunyamin Diricanli</t>
  </si>
  <si>
    <t xml:space="preserve">Drejtor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</si>
</sst>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_);\-#,##0.00"/>
    <numFmt numFmtId="166" formatCode="dd/mm/yyyy"/>
    <numFmt numFmtId="167" formatCode="_-* #,##0_-;\-* #,##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_);\(#,##0.0\)"/>
  </numFmts>
  <fonts count="49">
    <font>
      <sz val="10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 horizontal="center"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6" fillId="33" borderId="30" xfId="0" applyFont="1" applyFill="1" applyBorder="1" applyAlignment="1">
      <alignment horizontal="center"/>
    </xf>
    <xf numFmtId="0" fontId="6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35" xfId="0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" fontId="6" fillId="33" borderId="19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35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3" fontId="6" fillId="33" borderId="20" xfId="0" applyNumberFormat="1" applyFont="1" applyFill="1" applyBorder="1" applyAlignment="1">
      <alignment horizontal="center"/>
    </xf>
    <xf numFmtId="3" fontId="6" fillId="33" borderId="18" xfId="0" applyNumberFormat="1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3" fontId="6" fillId="33" borderId="36" xfId="0" applyNumberFormat="1" applyFont="1" applyFill="1" applyBorder="1" applyAlignment="1">
      <alignment/>
    </xf>
    <xf numFmtId="3" fontId="0" fillId="33" borderId="29" xfId="0" applyNumberFormat="1" applyFill="1" applyBorder="1" applyAlignment="1">
      <alignment/>
    </xf>
    <xf numFmtId="3" fontId="0" fillId="33" borderId="37" xfId="0" applyNumberForma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3" fontId="6" fillId="33" borderId="37" xfId="0" applyNumberFormat="1" applyFont="1" applyFill="1" applyBorder="1" applyAlignment="1">
      <alignment/>
    </xf>
    <xf numFmtId="3" fontId="0" fillId="33" borderId="32" xfId="0" applyNumberFormat="1" applyFill="1" applyBorder="1" applyAlignment="1">
      <alignment/>
    </xf>
    <xf numFmtId="3" fontId="6" fillId="33" borderId="34" xfId="0" applyNumberFormat="1" applyFont="1" applyFill="1" applyBorder="1" applyAlignment="1">
      <alignment/>
    </xf>
    <xf numFmtId="3" fontId="0" fillId="33" borderId="19" xfId="0" applyNumberFormat="1" applyFill="1" applyBorder="1" applyAlignment="1">
      <alignment horizontal="center"/>
    </xf>
    <xf numFmtId="3" fontId="0" fillId="33" borderId="35" xfId="0" applyNumberFormat="1" applyFill="1" applyBorder="1" applyAlignment="1">
      <alignment horizontal="center"/>
    </xf>
    <xf numFmtId="3" fontId="6" fillId="33" borderId="32" xfId="0" applyNumberFormat="1" applyFont="1" applyFill="1" applyBorder="1" applyAlignment="1">
      <alignment/>
    </xf>
    <xf numFmtId="3" fontId="6" fillId="33" borderId="0" xfId="0" applyNumberFormat="1" applyFont="1" applyFill="1" applyAlignment="1">
      <alignment horizontal="center"/>
    </xf>
    <xf numFmtId="3" fontId="6" fillId="33" borderId="19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38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/>
    </xf>
    <xf numFmtId="0" fontId="0" fillId="33" borderId="0" xfId="0" applyFont="1" applyFill="1" applyAlignment="1">
      <alignment/>
    </xf>
    <xf numFmtId="14" fontId="0" fillId="33" borderId="14" xfId="0" applyNumberFormat="1" applyFill="1" applyBorder="1" applyAlignment="1">
      <alignment/>
    </xf>
    <xf numFmtId="0" fontId="0" fillId="33" borderId="16" xfId="0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0" fontId="0" fillId="33" borderId="27" xfId="0" applyFill="1" applyBorder="1" applyAlignment="1">
      <alignment/>
    </xf>
    <xf numFmtId="0" fontId="6" fillId="33" borderId="24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6" fillId="33" borderId="21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3" fontId="5" fillId="33" borderId="0" xfId="0" applyNumberFormat="1" applyFont="1" applyFill="1" applyAlignment="1">
      <alignment/>
    </xf>
    <xf numFmtId="3" fontId="6" fillId="33" borderId="39" xfId="0" applyNumberFormat="1" applyFont="1" applyFill="1" applyBorder="1" applyAlignment="1">
      <alignment/>
    </xf>
    <xf numFmtId="3" fontId="0" fillId="33" borderId="40" xfId="0" applyNumberFormat="1" applyFill="1" applyBorder="1" applyAlignment="1">
      <alignment/>
    </xf>
    <xf numFmtId="3" fontId="0" fillId="33" borderId="41" xfId="0" applyNumberFormat="1" applyFill="1" applyBorder="1" applyAlignment="1">
      <alignment/>
    </xf>
    <xf numFmtId="3" fontId="6" fillId="33" borderId="42" xfId="0" applyNumberFormat="1" applyFont="1" applyFill="1" applyBorder="1" applyAlignment="1">
      <alignment/>
    </xf>
    <xf numFmtId="3" fontId="0" fillId="33" borderId="39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7" fontId="0" fillId="33" borderId="40" xfId="0" applyNumberFormat="1" applyFill="1" applyBorder="1" applyAlignment="1">
      <alignment/>
    </xf>
    <xf numFmtId="37" fontId="6" fillId="33" borderId="4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6" fillId="33" borderId="42" xfId="0" applyNumberFormat="1" applyFont="1" applyFill="1" applyBorder="1" applyAlignment="1">
      <alignment horizontal="center"/>
    </xf>
    <xf numFmtId="3" fontId="6" fillId="33" borderId="43" xfId="0" applyNumberFormat="1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 horizontal="center"/>
    </xf>
    <xf numFmtId="3" fontId="6" fillId="33" borderId="44" xfId="0" applyNumberFormat="1" applyFont="1" applyFill="1" applyBorder="1" applyAlignment="1">
      <alignment horizontal="center"/>
    </xf>
    <xf numFmtId="3" fontId="0" fillId="33" borderId="29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0" fillId="33" borderId="40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3" fontId="6" fillId="33" borderId="0" xfId="0" applyNumberFormat="1" applyFont="1" applyFill="1" applyAlignment="1">
      <alignment/>
    </xf>
    <xf numFmtId="3" fontId="12" fillId="0" borderId="29" xfId="0" applyNumberFormat="1" applyFont="1" applyFill="1" applyBorder="1" applyAlignment="1">
      <alignment horizontal="right" vertical="center"/>
    </xf>
    <xf numFmtId="3" fontId="0" fillId="0" borderId="29" xfId="0" applyNumberFormat="1" applyFill="1" applyBorder="1" applyAlignment="1">
      <alignment/>
    </xf>
    <xf numFmtId="3" fontId="13" fillId="0" borderId="29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7" fontId="6" fillId="0" borderId="29" xfId="0" applyNumberFormat="1" applyFont="1" applyFill="1" applyBorder="1" applyAlignment="1">
      <alignment/>
    </xf>
    <xf numFmtId="37" fontId="0" fillId="0" borderId="29" xfId="0" applyNumberFormat="1" applyFont="1" applyFill="1" applyBorder="1" applyAlignment="1">
      <alignment/>
    </xf>
    <xf numFmtId="4" fontId="6" fillId="33" borderId="34" xfId="0" applyNumberFormat="1" applyFont="1" applyFill="1" applyBorder="1" applyAlignment="1">
      <alignment/>
    </xf>
    <xf numFmtId="37" fontId="0" fillId="0" borderId="40" xfId="0" applyNumberForma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0" fontId="0" fillId="33" borderId="31" xfId="0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/>
    </xf>
    <xf numFmtId="0" fontId="3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1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4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4" width="9.140625" style="1" customWidth="1"/>
    <col min="5" max="5" width="11.57421875" style="1" bestFit="1" customWidth="1"/>
    <col min="6" max="6" width="10.140625" style="1" bestFit="1" customWidth="1"/>
    <col min="7" max="16384" width="9.140625" style="1" customWidth="1"/>
  </cols>
  <sheetData>
    <row r="2" ht="13.5" thickBot="1"/>
    <row r="3" spans="1:10" ht="12.75">
      <c r="A3" s="2"/>
      <c r="B3" s="3"/>
      <c r="C3" s="3"/>
      <c r="D3" s="3"/>
      <c r="E3" s="3"/>
      <c r="F3" s="3"/>
      <c r="G3" s="3"/>
      <c r="H3" s="3"/>
      <c r="I3" s="3"/>
      <c r="J3" s="4"/>
    </row>
    <row r="4" spans="1:10" ht="12.75">
      <c r="A4" s="5"/>
      <c r="B4" s="6"/>
      <c r="C4" s="6"/>
      <c r="D4" s="6"/>
      <c r="E4" s="6"/>
      <c r="F4" s="6"/>
      <c r="G4" s="6"/>
      <c r="H4" s="6"/>
      <c r="I4" s="6"/>
      <c r="J4" s="8"/>
    </row>
    <row r="5" spans="1:10" ht="12.75">
      <c r="A5" s="5"/>
      <c r="B5" s="6"/>
      <c r="C5" s="6"/>
      <c r="D5" s="6"/>
      <c r="E5" s="6"/>
      <c r="F5" s="6"/>
      <c r="G5" s="6"/>
      <c r="H5" s="6"/>
      <c r="I5" s="6"/>
      <c r="J5" s="8"/>
    </row>
    <row r="6" spans="1:10" ht="13.5" thickBot="1">
      <c r="A6" s="5"/>
      <c r="B6" s="6" t="s">
        <v>0</v>
      </c>
      <c r="C6" s="6"/>
      <c r="D6" s="6"/>
      <c r="E6" s="7" t="s">
        <v>144</v>
      </c>
      <c r="F6" s="7"/>
      <c r="G6" s="7"/>
      <c r="H6" s="7"/>
      <c r="I6" s="6"/>
      <c r="J6" s="8"/>
    </row>
    <row r="7" spans="1:10" ht="13.5" thickBot="1">
      <c r="A7" s="5"/>
      <c r="B7" s="6" t="s">
        <v>1</v>
      </c>
      <c r="C7" s="6"/>
      <c r="D7" s="6"/>
      <c r="E7" s="9" t="s">
        <v>145</v>
      </c>
      <c r="F7" s="9"/>
      <c r="G7" s="6"/>
      <c r="H7" s="6"/>
      <c r="I7" s="6"/>
      <c r="J7" s="8"/>
    </row>
    <row r="8" spans="1:10" ht="13.5" thickBot="1">
      <c r="A8" s="5"/>
      <c r="B8" s="6" t="s">
        <v>2</v>
      </c>
      <c r="C8" s="6"/>
      <c r="D8" s="6"/>
      <c r="E8" s="7" t="s">
        <v>146</v>
      </c>
      <c r="F8" s="7"/>
      <c r="G8" s="7"/>
      <c r="H8" s="7"/>
      <c r="I8" s="6"/>
      <c r="J8" s="8"/>
    </row>
    <row r="9" spans="1:10" ht="13.5" thickBot="1">
      <c r="A9" s="5"/>
      <c r="B9" s="6"/>
      <c r="C9" s="6"/>
      <c r="D9" s="6"/>
      <c r="E9" s="7" t="s">
        <v>147</v>
      </c>
      <c r="F9" s="7"/>
      <c r="G9" s="7"/>
      <c r="H9" s="7"/>
      <c r="I9" s="6"/>
      <c r="J9" s="8"/>
    </row>
    <row r="10" spans="1:10" ht="12.75">
      <c r="A10" s="5"/>
      <c r="B10" s="6"/>
      <c r="C10" s="6"/>
      <c r="D10" s="6"/>
      <c r="E10" s="6"/>
      <c r="F10" s="6"/>
      <c r="G10" s="6"/>
      <c r="H10" s="6"/>
      <c r="I10" s="6"/>
      <c r="J10" s="8"/>
    </row>
    <row r="11" spans="1:10" ht="13.5" thickBot="1">
      <c r="A11" s="5"/>
      <c r="B11" s="6" t="s">
        <v>3</v>
      </c>
      <c r="C11" s="6"/>
      <c r="D11" s="6"/>
      <c r="E11" s="86">
        <v>39156</v>
      </c>
      <c r="F11" s="7"/>
      <c r="G11" s="6"/>
      <c r="H11" s="6"/>
      <c r="I11" s="6"/>
      <c r="J11" s="8"/>
    </row>
    <row r="12" spans="1:10" ht="13.5" thickBot="1">
      <c r="A12" s="5"/>
      <c r="B12" s="6" t="s">
        <v>4</v>
      </c>
      <c r="C12" s="6"/>
      <c r="D12" s="6"/>
      <c r="E12" s="87">
        <v>37736</v>
      </c>
      <c r="F12" s="9"/>
      <c r="G12" s="6"/>
      <c r="H12" s="6"/>
      <c r="I12" s="6"/>
      <c r="J12" s="8"/>
    </row>
    <row r="13" spans="1:10" ht="12.75">
      <c r="A13" s="5"/>
      <c r="B13" s="6"/>
      <c r="C13" s="6"/>
      <c r="D13" s="6"/>
      <c r="E13" s="6"/>
      <c r="F13" s="6"/>
      <c r="G13" s="6"/>
      <c r="H13" s="6"/>
      <c r="I13" s="6"/>
      <c r="J13" s="8"/>
    </row>
    <row r="14" spans="1:10" ht="12.75">
      <c r="A14" s="5"/>
      <c r="B14" s="6"/>
      <c r="C14" s="6"/>
      <c r="D14" s="6"/>
      <c r="E14" s="6"/>
      <c r="F14" s="6"/>
      <c r="G14" s="6"/>
      <c r="H14" s="6"/>
      <c r="I14" s="6"/>
      <c r="J14" s="8"/>
    </row>
    <row r="15" spans="1:10" ht="13.5" thickBot="1">
      <c r="A15" s="5"/>
      <c r="B15" s="6" t="s">
        <v>5</v>
      </c>
      <c r="C15" s="6"/>
      <c r="D15" s="6"/>
      <c r="E15" s="7" t="s">
        <v>148</v>
      </c>
      <c r="F15" s="7"/>
      <c r="G15" s="7"/>
      <c r="H15" s="7"/>
      <c r="I15" s="6"/>
      <c r="J15" s="8"/>
    </row>
    <row r="16" spans="1:10" ht="13.5" thickBot="1">
      <c r="A16" s="5"/>
      <c r="B16" s="6"/>
      <c r="C16" s="6"/>
      <c r="D16" s="6"/>
      <c r="E16" s="9" t="s">
        <v>149</v>
      </c>
      <c r="F16" s="9"/>
      <c r="G16" s="9"/>
      <c r="H16" s="9"/>
      <c r="I16" s="6"/>
      <c r="J16" s="8"/>
    </row>
    <row r="17" spans="1:10" ht="13.5" thickBot="1">
      <c r="A17" s="5"/>
      <c r="B17" s="6"/>
      <c r="C17" s="6"/>
      <c r="D17" s="6"/>
      <c r="E17" s="9"/>
      <c r="F17" s="9"/>
      <c r="G17" s="9"/>
      <c r="H17" s="9"/>
      <c r="I17" s="6"/>
      <c r="J17" s="8"/>
    </row>
    <row r="18" spans="1:10" ht="12.75">
      <c r="A18" s="5"/>
      <c r="B18" s="6"/>
      <c r="C18" s="6"/>
      <c r="D18" s="6"/>
      <c r="E18" s="6"/>
      <c r="F18" s="6"/>
      <c r="G18" s="6"/>
      <c r="H18" s="6"/>
      <c r="I18" s="6"/>
      <c r="J18" s="8"/>
    </row>
    <row r="19" spans="1:10" ht="12.75">
      <c r="A19" s="5"/>
      <c r="B19" s="6"/>
      <c r="C19" s="6"/>
      <c r="D19" s="6"/>
      <c r="E19" s="6"/>
      <c r="F19" s="6"/>
      <c r="G19" s="6"/>
      <c r="H19" s="6"/>
      <c r="I19" s="6"/>
      <c r="J19" s="8"/>
    </row>
    <row r="20" spans="1:10" ht="12.75">
      <c r="A20" s="5"/>
      <c r="B20" s="6"/>
      <c r="C20" s="6"/>
      <c r="D20" s="6"/>
      <c r="E20" s="6"/>
      <c r="F20" s="6"/>
      <c r="G20" s="6"/>
      <c r="H20" s="6"/>
      <c r="I20" s="6"/>
      <c r="J20" s="8"/>
    </row>
    <row r="21" spans="1:10" ht="12.75">
      <c r="A21" s="5"/>
      <c r="B21" s="6"/>
      <c r="C21" s="6"/>
      <c r="D21" s="6"/>
      <c r="E21" s="6"/>
      <c r="F21" s="6"/>
      <c r="G21" s="6"/>
      <c r="H21" s="6"/>
      <c r="I21" s="6"/>
      <c r="J21" s="8"/>
    </row>
    <row r="22" spans="1:10" ht="12.75">
      <c r="A22" s="5"/>
      <c r="B22" s="6"/>
      <c r="C22" s="6"/>
      <c r="D22" s="6"/>
      <c r="E22" s="6"/>
      <c r="F22" s="6"/>
      <c r="G22" s="6"/>
      <c r="H22" s="6"/>
      <c r="I22" s="6"/>
      <c r="J22" s="8"/>
    </row>
    <row r="23" spans="1:10" ht="12.75">
      <c r="A23" s="5"/>
      <c r="B23" s="6"/>
      <c r="C23" s="6"/>
      <c r="D23" s="6"/>
      <c r="E23" s="6"/>
      <c r="F23" s="6"/>
      <c r="G23" s="6"/>
      <c r="H23" s="6"/>
      <c r="I23" s="6"/>
      <c r="J23" s="8"/>
    </row>
    <row r="24" spans="1:10" ht="12.75">
      <c r="A24" s="5"/>
      <c r="B24" s="6"/>
      <c r="C24" s="6"/>
      <c r="D24" s="6"/>
      <c r="E24" s="6"/>
      <c r="F24" s="6"/>
      <c r="G24" s="6"/>
      <c r="H24" s="6"/>
      <c r="I24" s="6"/>
      <c r="J24" s="8"/>
    </row>
    <row r="25" spans="1:10" ht="26.25">
      <c r="A25" s="5"/>
      <c r="B25" s="137" t="s">
        <v>6</v>
      </c>
      <c r="C25" s="137"/>
      <c r="D25" s="137"/>
      <c r="E25" s="137"/>
      <c r="F25" s="137"/>
      <c r="G25" s="137"/>
      <c r="H25" s="137"/>
      <c r="I25" s="137"/>
      <c r="J25" s="8"/>
    </row>
    <row r="26" spans="1:10" ht="12.75">
      <c r="A26" s="5"/>
      <c r="B26" s="6"/>
      <c r="C26" s="6" t="s">
        <v>12</v>
      </c>
      <c r="D26" s="6"/>
      <c r="E26" s="6"/>
      <c r="F26" s="6"/>
      <c r="G26" s="6"/>
      <c r="H26" s="6"/>
      <c r="I26" s="6"/>
      <c r="J26" s="8"/>
    </row>
    <row r="27" spans="1:10" ht="12.75">
      <c r="A27" s="5"/>
      <c r="B27" s="6"/>
      <c r="C27" s="6" t="s">
        <v>7</v>
      </c>
      <c r="D27" s="6"/>
      <c r="E27" s="6"/>
      <c r="F27" s="6"/>
      <c r="G27" s="6"/>
      <c r="H27" s="6"/>
      <c r="I27" s="6"/>
      <c r="J27" s="8"/>
    </row>
    <row r="28" spans="1:10" ht="12.75">
      <c r="A28" s="5"/>
      <c r="B28" s="6"/>
      <c r="C28" s="6"/>
      <c r="D28" s="6"/>
      <c r="E28" s="6"/>
      <c r="F28" s="6"/>
      <c r="G28" s="6"/>
      <c r="H28" s="6"/>
      <c r="I28" s="6"/>
      <c r="J28" s="8"/>
    </row>
    <row r="29" spans="1:10" ht="12.75">
      <c r="A29" s="5"/>
      <c r="B29" s="6"/>
      <c r="C29" s="6"/>
      <c r="D29" s="6"/>
      <c r="E29" s="6"/>
      <c r="F29" s="6"/>
      <c r="G29" s="6"/>
      <c r="H29" s="6"/>
      <c r="I29" s="6"/>
      <c r="J29" s="8"/>
    </row>
    <row r="30" spans="1:10" ht="12.75">
      <c r="A30" s="5"/>
      <c r="B30" s="6"/>
      <c r="C30" s="6"/>
      <c r="D30" s="6"/>
      <c r="E30" s="6"/>
      <c r="F30" s="6"/>
      <c r="G30" s="6"/>
      <c r="H30" s="6"/>
      <c r="I30" s="6"/>
      <c r="J30" s="8"/>
    </row>
    <row r="31" spans="1:10" ht="12.75">
      <c r="A31" s="5"/>
      <c r="B31" s="6"/>
      <c r="C31" s="6"/>
      <c r="D31" s="6"/>
      <c r="E31" s="6"/>
      <c r="F31" s="6"/>
      <c r="G31" s="6"/>
      <c r="H31" s="6"/>
      <c r="I31" s="6"/>
      <c r="J31" s="8"/>
    </row>
    <row r="32" spans="1:10" ht="26.25" thickBot="1">
      <c r="A32" s="5"/>
      <c r="B32" s="6"/>
      <c r="C32" s="6"/>
      <c r="D32" s="6"/>
      <c r="E32" s="10" t="s">
        <v>8</v>
      </c>
      <c r="F32" s="11">
        <v>2011</v>
      </c>
      <c r="G32" s="6"/>
      <c r="H32" s="6"/>
      <c r="I32" s="6"/>
      <c r="J32" s="8"/>
    </row>
    <row r="33" spans="1:10" ht="12.75">
      <c r="A33" s="5"/>
      <c r="B33" s="6"/>
      <c r="C33" s="6"/>
      <c r="D33" s="6"/>
      <c r="E33" s="6"/>
      <c r="F33" s="6"/>
      <c r="G33" s="6"/>
      <c r="H33" s="6"/>
      <c r="I33" s="6"/>
      <c r="J33" s="8"/>
    </row>
    <row r="34" spans="1:10" ht="12.75">
      <c r="A34" s="5"/>
      <c r="B34" s="6"/>
      <c r="C34" s="6"/>
      <c r="D34" s="6"/>
      <c r="E34" s="6"/>
      <c r="F34" s="6"/>
      <c r="G34" s="6"/>
      <c r="H34" s="6"/>
      <c r="I34" s="6"/>
      <c r="J34" s="8"/>
    </row>
    <row r="35" spans="1:10" ht="12.75">
      <c r="A35" s="5"/>
      <c r="B35" s="6"/>
      <c r="C35" s="6"/>
      <c r="D35" s="6"/>
      <c r="E35" s="6"/>
      <c r="F35" s="6"/>
      <c r="G35" s="6"/>
      <c r="H35" s="6"/>
      <c r="I35" s="6"/>
      <c r="J35" s="8"/>
    </row>
    <row r="36" spans="1:10" ht="12.75">
      <c r="A36" s="5"/>
      <c r="B36" s="6"/>
      <c r="C36" s="6"/>
      <c r="D36" s="6"/>
      <c r="E36" s="6"/>
      <c r="F36" s="6"/>
      <c r="G36" s="6"/>
      <c r="H36" s="6"/>
      <c r="I36" s="6"/>
      <c r="J36" s="8"/>
    </row>
    <row r="37" spans="1:10" ht="12.75">
      <c r="A37" s="5"/>
      <c r="B37" s="6"/>
      <c r="C37" s="6"/>
      <c r="D37" s="6"/>
      <c r="E37" s="6"/>
      <c r="F37" s="6"/>
      <c r="G37" s="6"/>
      <c r="H37" s="6"/>
      <c r="I37" s="6"/>
      <c r="J37" s="8"/>
    </row>
    <row r="38" spans="1:10" ht="13.5" thickBot="1">
      <c r="A38" s="5"/>
      <c r="B38" s="6" t="s">
        <v>13</v>
      </c>
      <c r="C38" s="6"/>
      <c r="D38" s="6"/>
      <c r="E38" s="6"/>
      <c r="F38" s="6"/>
      <c r="G38" s="7" t="s">
        <v>192</v>
      </c>
      <c r="H38" s="7"/>
      <c r="I38" s="7"/>
      <c r="J38" s="8"/>
    </row>
    <row r="39" spans="1:10" ht="13.5" thickBot="1">
      <c r="A39" s="5"/>
      <c r="B39" s="6" t="s">
        <v>14</v>
      </c>
      <c r="C39" s="6"/>
      <c r="D39" s="6"/>
      <c r="E39" s="6"/>
      <c r="F39" s="6"/>
      <c r="G39" s="9" t="s">
        <v>152</v>
      </c>
      <c r="H39" s="9"/>
      <c r="I39" s="9"/>
      <c r="J39" s="8"/>
    </row>
    <row r="40" spans="1:10" ht="13.5" thickBot="1">
      <c r="A40" s="5"/>
      <c r="B40" s="6" t="s">
        <v>15</v>
      </c>
      <c r="C40" s="6"/>
      <c r="D40" s="6"/>
      <c r="E40" s="6"/>
      <c r="F40" s="6"/>
      <c r="G40" s="7" t="s">
        <v>153</v>
      </c>
      <c r="H40" s="7"/>
      <c r="I40" s="7"/>
      <c r="J40" s="8"/>
    </row>
    <row r="41" spans="1:10" ht="13.5" thickBot="1">
      <c r="A41" s="5"/>
      <c r="B41" s="6" t="s">
        <v>16</v>
      </c>
      <c r="C41" s="6"/>
      <c r="D41" s="6"/>
      <c r="E41" s="6"/>
      <c r="F41" s="6"/>
      <c r="G41" s="9" t="s">
        <v>152</v>
      </c>
      <c r="H41" s="9"/>
      <c r="I41" s="9"/>
      <c r="J41" s="8"/>
    </row>
    <row r="42" spans="1:10" ht="12.75">
      <c r="A42" s="5"/>
      <c r="B42" s="6"/>
      <c r="C42" s="6"/>
      <c r="D42" s="6"/>
      <c r="E42" s="6"/>
      <c r="F42" s="6"/>
      <c r="G42" s="6"/>
      <c r="H42" s="6"/>
      <c r="I42" s="6"/>
      <c r="J42" s="8"/>
    </row>
    <row r="43" spans="1:10" ht="12.75">
      <c r="A43" s="5"/>
      <c r="B43" s="6" t="s">
        <v>17</v>
      </c>
      <c r="C43" s="6"/>
      <c r="D43" s="6"/>
      <c r="E43" s="6"/>
      <c r="F43" s="6"/>
      <c r="G43" s="6" t="s">
        <v>9</v>
      </c>
      <c r="H43" s="6" t="s">
        <v>194</v>
      </c>
      <c r="I43" s="6"/>
      <c r="J43" s="8"/>
    </row>
    <row r="44" spans="1:10" ht="12.75">
      <c r="A44" s="5"/>
      <c r="B44" s="6"/>
      <c r="C44" s="6"/>
      <c r="D44" s="6"/>
      <c r="E44" s="6"/>
      <c r="F44" s="6"/>
      <c r="G44" s="6" t="s">
        <v>10</v>
      </c>
      <c r="H44" s="6" t="s">
        <v>195</v>
      </c>
      <c r="I44" s="6"/>
      <c r="J44" s="8"/>
    </row>
    <row r="45" spans="1:10" ht="13.5" thickBot="1">
      <c r="A45" s="5"/>
      <c r="B45" s="6" t="s">
        <v>11</v>
      </c>
      <c r="C45" s="6"/>
      <c r="D45" s="6"/>
      <c r="E45" s="6"/>
      <c r="F45" s="6"/>
      <c r="G45" s="7"/>
      <c r="H45" s="7" t="s">
        <v>196</v>
      </c>
      <c r="I45" s="7"/>
      <c r="J45" s="8"/>
    </row>
    <row r="46" spans="1:10" ht="12.75">
      <c r="A46" s="5"/>
      <c r="B46" s="6"/>
      <c r="C46" s="6"/>
      <c r="D46" s="6"/>
      <c r="E46" s="6"/>
      <c r="F46" s="6"/>
      <c r="G46" s="6"/>
      <c r="H46" s="6"/>
      <c r="I46" s="6"/>
      <c r="J46" s="8"/>
    </row>
    <row r="47" spans="1:10" ht="12.75">
      <c r="A47" s="5"/>
      <c r="B47" s="6"/>
      <c r="C47" s="6"/>
      <c r="D47" s="6"/>
      <c r="E47" s="6"/>
      <c r="F47" s="6"/>
      <c r="G47" s="6"/>
      <c r="H47" s="6"/>
      <c r="I47" s="6"/>
      <c r="J47" s="8"/>
    </row>
    <row r="48" spans="1:10" ht="12.75">
      <c r="A48" s="5"/>
      <c r="B48" s="6"/>
      <c r="C48" s="6"/>
      <c r="D48" s="6"/>
      <c r="E48" s="6"/>
      <c r="F48" s="6"/>
      <c r="G48" s="6"/>
      <c r="H48" s="6"/>
      <c r="I48" s="6"/>
      <c r="J48" s="8"/>
    </row>
    <row r="49" spans="1:10" ht="12.75">
      <c r="A49" s="5"/>
      <c r="B49" s="6"/>
      <c r="C49" s="6"/>
      <c r="D49" s="6"/>
      <c r="E49" s="6"/>
      <c r="F49" s="6"/>
      <c r="G49" s="6"/>
      <c r="H49" s="6"/>
      <c r="I49" s="6"/>
      <c r="J49" s="8"/>
    </row>
    <row r="50" spans="1:10" ht="12.75">
      <c r="A50" s="5"/>
      <c r="B50" s="6"/>
      <c r="C50" s="6"/>
      <c r="D50" s="6"/>
      <c r="E50" s="6"/>
      <c r="F50" s="6"/>
      <c r="G50" s="6"/>
      <c r="H50" s="6"/>
      <c r="I50" s="6"/>
      <c r="J50" s="8"/>
    </row>
    <row r="51" spans="1:10" ht="12.75">
      <c r="A51" s="5"/>
      <c r="B51" s="6"/>
      <c r="C51" s="6"/>
      <c r="D51" s="6"/>
      <c r="E51" s="6"/>
      <c r="F51" s="6"/>
      <c r="G51" s="6"/>
      <c r="H51" s="6"/>
      <c r="I51" s="6"/>
      <c r="J51" s="8"/>
    </row>
    <row r="52" spans="1:10" ht="12.75">
      <c r="A52" s="5"/>
      <c r="B52" s="6"/>
      <c r="C52" s="6"/>
      <c r="D52" s="6"/>
      <c r="E52" s="6"/>
      <c r="F52" s="6"/>
      <c r="G52" s="6"/>
      <c r="H52" s="6"/>
      <c r="I52" s="6"/>
      <c r="J52" s="8"/>
    </row>
    <row r="53" spans="1:10" ht="12.75">
      <c r="A53" s="5"/>
      <c r="B53" s="6"/>
      <c r="C53" s="6"/>
      <c r="D53" s="6"/>
      <c r="E53" s="6"/>
      <c r="F53" s="6"/>
      <c r="G53" s="6"/>
      <c r="H53" s="6"/>
      <c r="I53" s="6"/>
      <c r="J53" s="8"/>
    </row>
    <row r="54" spans="1:10" ht="13.5" thickBot="1">
      <c r="A54" s="12"/>
      <c r="B54" s="7"/>
      <c r="C54" s="7"/>
      <c r="D54" s="7"/>
      <c r="E54" s="7"/>
      <c r="F54" s="7"/>
      <c r="G54" s="7"/>
      <c r="H54" s="7"/>
      <c r="I54" s="7"/>
      <c r="J54" s="13"/>
    </row>
  </sheetData>
  <sheetProtection/>
  <mergeCells count="1">
    <mergeCell ref="B25:I25"/>
  </mergeCells>
  <printOptions/>
  <pageMargins left="0.44" right="0.69" top="0.57" bottom="0.53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53"/>
  <sheetViews>
    <sheetView zoomScalePageLayoutView="0" workbookViewId="0" topLeftCell="A32">
      <selection activeCell="D55" sqref="D55"/>
    </sheetView>
  </sheetViews>
  <sheetFormatPr defaultColWidth="9.140625" defaultRowHeight="12.75"/>
  <cols>
    <col min="1" max="1" width="2.140625" style="1" customWidth="1"/>
    <col min="2" max="2" width="3.8515625" style="14" customWidth="1"/>
    <col min="3" max="3" width="46.8515625" style="1" customWidth="1"/>
    <col min="4" max="4" width="12.00390625" style="1" customWidth="1"/>
    <col min="5" max="5" width="19.140625" style="59" customWidth="1"/>
    <col min="6" max="6" width="20.28125" style="59" customWidth="1"/>
    <col min="7" max="16384" width="9.140625" style="1" customWidth="1"/>
  </cols>
  <sheetData>
    <row r="2" spans="2:7" ht="15.75">
      <c r="B2" s="141" t="s">
        <v>197</v>
      </c>
      <c r="C2" s="141"/>
      <c r="D2" s="141"/>
      <c r="E2" s="141"/>
      <c r="F2" s="141"/>
      <c r="G2" s="16"/>
    </row>
    <row r="3" ht="13.5" thickBot="1"/>
    <row r="4" spans="2:6" s="17" customFormat="1" ht="12.75">
      <c r="B4" s="18"/>
      <c r="C4" s="19"/>
      <c r="D4" s="20"/>
      <c r="E4" s="60"/>
      <c r="F4" s="61"/>
    </row>
    <row r="5" spans="2:6" s="17" customFormat="1" ht="12.75">
      <c r="B5" s="139" t="s">
        <v>18</v>
      </c>
      <c r="C5" s="140"/>
      <c r="D5" s="138" t="s">
        <v>19</v>
      </c>
      <c r="E5" s="62" t="s">
        <v>20</v>
      </c>
      <c r="F5" s="63" t="s">
        <v>20</v>
      </c>
    </row>
    <row r="6" spans="2:6" s="17" customFormat="1" ht="12.75">
      <c r="B6" s="139"/>
      <c r="C6" s="140"/>
      <c r="D6" s="138"/>
      <c r="E6" s="62" t="s">
        <v>21</v>
      </c>
      <c r="F6" s="63" t="s">
        <v>22</v>
      </c>
    </row>
    <row r="7" spans="2:6" s="17" customFormat="1" ht="13.5" thickBot="1">
      <c r="B7" s="22"/>
      <c r="C7" s="23"/>
      <c r="D7" s="24"/>
      <c r="E7" s="64"/>
      <c r="F7" s="65"/>
    </row>
    <row r="8" spans="2:7" ht="25.5" customHeight="1" thickBot="1">
      <c r="B8" s="26" t="s">
        <v>24</v>
      </c>
      <c r="C8" s="27" t="s">
        <v>23</v>
      </c>
      <c r="D8" s="28"/>
      <c r="E8" s="66">
        <f>E9+E14+E21+E27+E28+E29</f>
        <v>376690712.9806</v>
      </c>
      <c r="F8" s="66">
        <f>F9+F14+F21+F27+F28+F29</f>
        <v>221725587.315</v>
      </c>
      <c r="G8" s="59"/>
    </row>
    <row r="9" spans="2:7" s="17" customFormat="1" ht="12.75">
      <c r="B9" s="29">
        <v>1</v>
      </c>
      <c r="C9" s="30" t="s">
        <v>25</v>
      </c>
      <c r="D9" s="31"/>
      <c r="E9" s="126">
        <f>E10+E11</f>
        <v>2272770.6905999603</v>
      </c>
      <c r="F9" s="67">
        <f>F10+F11</f>
        <v>5923770.52500003</v>
      </c>
      <c r="G9" s="59"/>
    </row>
    <row r="10" spans="2:7" ht="12.75">
      <c r="B10" s="32" t="s">
        <v>154</v>
      </c>
      <c r="C10" s="33" t="s">
        <v>166</v>
      </c>
      <c r="D10" s="34"/>
      <c r="E10" s="127">
        <v>1252373.69059996</v>
      </c>
      <c r="F10" s="113">
        <v>2170096.5250000306</v>
      </c>
      <c r="G10" s="59"/>
    </row>
    <row r="11" spans="2:7" ht="12.75">
      <c r="B11" s="32" t="s">
        <v>155</v>
      </c>
      <c r="C11" s="33" t="s">
        <v>167</v>
      </c>
      <c r="D11" s="34"/>
      <c r="E11" s="127">
        <v>1020397</v>
      </c>
      <c r="F11" s="113">
        <v>3753674</v>
      </c>
      <c r="G11" s="59"/>
    </row>
    <row r="12" spans="2:7" s="17" customFormat="1" ht="21" customHeight="1">
      <c r="B12" s="35">
        <v>2</v>
      </c>
      <c r="C12" s="36" t="s">
        <v>26</v>
      </c>
      <c r="D12" s="37"/>
      <c r="E12" s="125"/>
      <c r="F12" s="71"/>
      <c r="G12" s="59"/>
    </row>
    <row r="13" spans="2:7" s="85" customFormat="1" ht="21" customHeight="1">
      <c r="B13" s="115" t="s">
        <v>154</v>
      </c>
      <c r="C13" s="116" t="s">
        <v>202</v>
      </c>
      <c r="D13" s="84"/>
      <c r="E13" s="127"/>
      <c r="F13" s="113"/>
      <c r="G13" s="59"/>
    </row>
    <row r="14" spans="2:7" s="17" customFormat="1" ht="12.75">
      <c r="B14" s="35">
        <v>3</v>
      </c>
      <c r="C14" s="36" t="s">
        <v>27</v>
      </c>
      <c r="D14" s="37"/>
      <c r="E14" s="125">
        <f>E15+E16+E17+E18+E19</f>
        <v>374059536.55</v>
      </c>
      <c r="F14" s="71">
        <f>F15+F16+F17+F18+F19</f>
        <v>215749245.78999996</v>
      </c>
      <c r="G14" s="59"/>
    </row>
    <row r="15" spans="2:7" ht="12.75">
      <c r="B15" s="32" t="s">
        <v>154</v>
      </c>
      <c r="C15" s="33" t="s">
        <v>168</v>
      </c>
      <c r="D15" s="34"/>
      <c r="E15" s="123">
        <v>371417628.35</v>
      </c>
      <c r="F15" s="123">
        <v>206182019.08999997</v>
      </c>
      <c r="G15" s="59"/>
    </row>
    <row r="16" spans="2:7" ht="12.75">
      <c r="B16" s="32" t="s">
        <v>155</v>
      </c>
      <c r="C16" s="33" t="s">
        <v>169</v>
      </c>
      <c r="D16" s="34"/>
      <c r="E16" s="122">
        <v>419990</v>
      </c>
      <c r="F16" s="122">
        <v>405324</v>
      </c>
      <c r="G16" s="59"/>
    </row>
    <row r="17" spans="2:7" ht="12.75">
      <c r="B17" s="32" t="s">
        <v>156</v>
      </c>
      <c r="C17" s="33" t="s">
        <v>170</v>
      </c>
      <c r="D17" s="34"/>
      <c r="E17" s="123">
        <v>2221918.2</v>
      </c>
      <c r="F17" s="123">
        <v>8649709.6</v>
      </c>
      <c r="G17" s="59"/>
    </row>
    <row r="18" spans="2:7" ht="12.75">
      <c r="B18" s="32" t="s">
        <v>157</v>
      </c>
      <c r="C18" s="33" t="s">
        <v>171</v>
      </c>
      <c r="D18" s="34"/>
      <c r="E18" s="123"/>
      <c r="F18" s="123">
        <v>512193.0999999866</v>
      </c>
      <c r="G18" s="59"/>
    </row>
    <row r="19" spans="2:7" ht="12.75">
      <c r="B19" s="32" t="s">
        <v>158</v>
      </c>
      <c r="C19" s="33" t="s">
        <v>150</v>
      </c>
      <c r="D19" s="34"/>
      <c r="E19" s="123"/>
      <c r="F19" s="69"/>
      <c r="G19" s="59"/>
    </row>
    <row r="20" spans="2:7" ht="12.75">
      <c r="B20" s="32" t="s">
        <v>159</v>
      </c>
      <c r="C20" s="33"/>
      <c r="D20" s="34"/>
      <c r="E20" s="123"/>
      <c r="F20" s="69"/>
      <c r="G20" s="59"/>
    </row>
    <row r="21" spans="2:7" s="17" customFormat="1" ht="12.75">
      <c r="B21" s="35">
        <v>4</v>
      </c>
      <c r="C21" s="36" t="s">
        <v>28</v>
      </c>
      <c r="D21" s="37"/>
      <c r="E21" s="123">
        <f>SUM(E22:E26)</f>
        <v>358405.74</v>
      </c>
      <c r="F21" s="123">
        <f>SUM(F22:F26)</f>
        <v>52571</v>
      </c>
      <c r="G21" s="59"/>
    </row>
    <row r="22" spans="2:7" ht="12.75">
      <c r="B22" s="32" t="s">
        <v>154</v>
      </c>
      <c r="C22" s="33" t="s">
        <v>29</v>
      </c>
      <c r="D22" s="34"/>
      <c r="E22" s="123"/>
      <c r="F22" s="69"/>
      <c r="G22" s="59"/>
    </row>
    <row r="23" spans="2:7" ht="12.75">
      <c r="B23" s="32" t="s">
        <v>155</v>
      </c>
      <c r="C23" s="33" t="s">
        <v>30</v>
      </c>
      <c r="D23" s="34"/>
      <c r="E23" s="123"/>
      <c r="F23" s="69"/>
      <c r="G23" s="59"/>
    </row>
    <row r="24" spans="2:7" ht="12.75">
      <c r="B24" s="32" t="s">
        <v>156</v>
      </c>
      <c r="C24" s="33" t="s">
        <v>31</v>
      </c>
      <c r="D24" s="34"/>
      <c r="E24" s="123">
        <v>305834.74</v>
      </c>
      <c r="F24" s="69"/>
      <c r="G24" s="59"/>
    </row>
    <row r="25" spans="2:7" ht="12.75">
      <c r="B25" s="32" t="s">
        <v>157</v>
      </c>
      <c r="C25" s="33" t="s">
        <v>32</v>
      </c>
      <c r="D25" s="34"/>
      <c r="E25" s="123"/>
      <c r="F25" s="69"/>
      <c r="G25" s="59"/>
    </row>
    <row r="26" spans="2:7" ht="12.75">
      <c r="B26" s="32" t="s">
        <v>160</v>
      </c>
      <c r="C26" s="33" t="s">
        <v>33</v>
      </c>
      <c r="D26" s="34"/>
      <c r="E26" s="123">
        <v>52571</v>
      </c>
      <c r="F26" s="123">
        <v>52571</v>
      </c>
      <c r="G26" s="59"/>
    </row>
    <row r="27" spans="2:7" s="17" customFormat="1" ht="12.75">
      <c r="B27" s="35">
        <v>5</v>
      </c>
      <c r="C27" s="36" t="s">
        <v>34</v>
      </c>
      <c r="D27" s="37"/>
      <c r="E27" s="125"/>
      <c r="F27" s="71"/>
      <c r="G27" s="59"/>
    </row>
    <row r="28" spans="2:7" s="17" customFormat="1" ht="12.75">
      <c r="B28" s="35">
        <v>6</v>
      </c>
      <c r="C28" s="36" t="s">
        <v>35</v>
      </c>
      <c r="D28" s="37"/>
      <c r="E28" s="71"/>
      <c r="F28" s="71"/>
      <c r="G28" s="59"/>
    </row>
    <row r="29" spans="2:7" s="17" customFormat="1" ht="12.75">
      <c r="B29" s="35">
        <v>7</v>
      </c>
      <c r="C29" s="36" t="s">
        <v>36</v>
      </c>
      <c r="D29" s="37"/>
      <c r="E29" s="71">
        <f>E30</f>
        <v>0</v>
      </c>
      <c r="F29" s="71">
        <f>F30</f>
        <v>0</v>
      </c>
      <c r="G29" s="59"/>
    </row>
    <row r="30" spans="2:7" ht="12.75">
      <c r="B30" s="32" t="s">
        <v>154</v>
      </c>
      <c r="C30" s="33" t="s">
        <v>172</v>
      </c>
      <c r="D30" s="34"/>
      <c r="E30" s="69"/>
      <c r="F30" s="69"/>
      <c r="G30" s="59"/>
    </row>
    <row r="31" spans="2:7" ht="13.5" thickBot="1">
      <c r="B31" s="38"/>
      <c r="C31" s="39"/>
      <c r="D31" s="40"/>
      <c r="E31" s="73"/>
      <c r="F31" s="73"/>
      <c r="G31" s="59"/>
    </row>
    <row r="32" spans="2:7" s="17" customFormat="1" ht="28.5" customHeight="1" thickBot="1">
      <c r="B32" s="26" t="s">
        <v>53</v>
      </c>
      <c r="C32" s="27" t="s">
        <v>37</v>
      </c>
      <c r="D32" s="28"/>
      <c r="E32" s="66">
        <f>E33+E38+E44+E45+E49+E50</f>
        <v>99476650.07</v>
      </c>
      <c r="F32" s="66">
        <f>F33+F38+F44+F45+F49+F50</f>
        <v>117809340.78</v>
      </c>
      <c r="G32" s="59"/>
    </row>
    <row r="33" spans="2:7" s="17" customFormat="1" ht="12.75">
      <c r="B33" s="29">
        <v>1</v>
      </c>
      <c r="C33" s="30" t="s">
        <v>38</v>
      </c>
      <c r="D33" s="31"/>
      <c r="E33" s="67">
        <f>E34+E35+E36+E37</f>
        <v>0</v>
      </c>
      <c r="F33" s="67">
        <f>F34+F35+F36+F37</f>
        <v>0</v>
      </c>
      <c r="G33" s="59"/>
    </row>
    <row r="34" spans="2:7" ht="12.75">
      <c r="B34" s="32" t="s">
        <v>154</v>
      </c>
      <c r="C34" s="33" t="s">
        <v>39</v>
      </c>
      <c r="D34" s="34"/>
      <c r="E34" s="69"/>
      <c r="F34" s="69"/>
      <c r="G34" s="59"/>
    </row>
    <row r="35" spans="2:7" ht="12.75">
      <c r="B35" s="32" t="s">
        <v>155</v>
      </c>
      <c r="C35" s="33" t="s">
        <v>40</v>
      </c>
      <c r="D35" s="34"/>
      <c r="E35" s="69"/>
      <c r="F35" s="69"/>
      <c r="G35" s="59"/>
    </row>
    <row r="36" spans="2:7" ht="12.75">
      <c r="B36" s="32" t="s">
        <v>156</v>
      </c>
      <c r="C36" s="33" t="s">
        <v>41</v>
      </c>
      <c r="D36" s="34"/>
      <c r="E36" s="69"/>
      <c r="F36" s="69"/>
      <c r="G36" s="59"/>
    </row>
    <row r="37" spans="2:7" ht="12.75">
      <c r="B37" s="32" t="s">
        <v>157</v>
      </c>
      <c r="C37" s="33" t="s">
        <v>42</v>
      </c>
      <c r="D37" s="34"/>
      <c r="E37" s="69"/>
      <c r="F37" s="69"/>
      <c r="G37" s="59"/>
    </row>
    <row r="38" spans="2:7" s="17" customFormat="1" ht="12.75">
      <c r="B38" s="35">
        <v>2</v>
      </c>
      <c r="C38" s="36" t="s">
        <v>43</v>
      </c>
      <c r="D38" s="37"/>
      <c r="E38" s="71">
        <f>E39+E40+E41+E42</f>
        <v>99476650.07</v>
      </c>
      <c r="F38" s="71">
        <f>F39+F40+F41+F42</f>
        <v>117809340.78</v>
      </c>
      <c r="G38" s="59"/>
    </row>
    <row r="39" spans="2:7" ht="12.75">
      <c r="B39" s="32" t="s">
        <v>154</v>
      </c>
      <c r="C39" s="33" t="s">
        <v>44</v>
      </c>
      <c r="D39" s="34"/>
      <c r="E39" s="69"/>
      <c r="F39" s="69"/>
      <c r="G39" s="59"/>
    </row>
    <row r="40" spans="2:7" ht="12.75">
      <c r="B40" s="32" t="s">
        <v>155</v>
      </c>
      <c r="C40" s="33" t="s">
        <v>45</v>
      </c>
      <c r="D40" s="34"/>
      <c r="E40" s="127">
        <v>1915814.3</v>
      </c>
      <c r="F40" s="123">
        <v>1750567</v>
      </c>
      <c r="G40" s="59"/>
    </row>
    <row r="41" spans="2:7" ht="12.75">
      <c r="B41" s="32" t="s">
        <v>156</v>
      </c>
      <c r="C41" s="33" t="s">
        <v>173</v>
      </c>
      <c r="D41" s="34"/>
      <c r="E41" s="127">
        <v>97194123.77</v>
      </c>
      <c r="F41" s="123">
        <f>115600380</f>
        <v>115600380</v>
      </c>
      <c r="G41" s="59"/>
    </row>
    <row r="42" spans="2:7" ht="12.75">
      <c r="B42" s="32" t="s">
        <v>157</v>
      </c>
      <c r="C42" s="33" t="s">
        <v>174</v>
      </c>
      <c r="D42" s="34"/>
      <c r="E42" s="127">
        <v>366712</v>
      </c>
      <c r="F42" s="123">
        <f>458219+174.78</f>
        <v>458393.78</v>
      </c>
      <c r="G42" s="59"/>
    </row>
    <row r="43" spans="2:7" ht="12.75">
      <c r="B43" s="32" t="s">
        <v>160</v>
      </c>
      <c r="C43" s="33" t="s">
        <v>161</v>
      </c>
      <c r="D43" s="34"/>
      <c r="E43" s="69"/>
      <c r="F43" s="69"/>
      <c r="G43" s="59"/>
    </row>
    <row r="44" spans="2:7" s="17" customFormat="1" ht="12.75">
      <c r="B44" s="35">
        <v>3</v>
      </c>
      <c r="C44" s="36" t="s">
        <v>47</v>
      </c>
      <c r="D44" s="37"/>
      <c r="E44" s="71"/>
      <c r="F44" s="71"/>
      <c r="G44" s="59"/>
    </row>
    <row r="45" spans="2:7" s="17" customFormat="1" ht="12.75">
      <c r="B45" s="35">
        <v>4</v>
      </c>
      <c r="C45" s="36" t="s">
        <v>46</v>
      </c>
      <c r="D45" s="37"/>
      <c r="E45" s="71">
        <f>E46+E47+E48</f>
        <v>0</v>
      </c>
      <c r="F45" s="71">
        <f>F46+F47+F48</f>
        <v>0</v>
      </c>
      <c r="G45" s="59"/>
    </row>
    <row r="46" spans="2:7" ht="12.75">
      <c r="B46" s="32" t="s">
        <v>154</v>
      </c>
      <c r="C46" s="33" t="s">
        <v>48</v>
      </c>
      <c r="D46" s="34"/>
      <c r="E46" s="69"/>
      <c r="F46" s="69"/>
      <c r="G46" s="59"/>
    </row>
    <row r="47" spans="2:7" ht="12.75">
      <c r="B47" s="32" t="s">
        <v>155</v>
      </c>
      <c r="C47" s="33" t="s">
        <v>49</v>
      </c>
      <c r="D47" s="34"/>
      <c r="E47" s="69"/>
      <c r="F47" s="69"/>
      <c r="G47" s="59"/>
    </row>
    <row r="48" spans="2:7" ht="12.75">
      <c r="B48" s="32" t="s">
        <v>156</v>
      </c>
      <c r="C48" s="33" t="s">
        <v>50</v>
      </c>
      <c r="D48" s="34"/>
      <c r="E48" s="69"/>
      <c r="F48" s="69"/>
      <c r="G48" s="59"/>
    </row>
    <row r="49" spans="2:7" s="17" customFormat="1" ht="12.75">
      <c r="B49" s="35">
        <v>5</v>
      </c>
      <c r="C49" s="36" t="s">
        <v>51</v>
      </c>
      <c r="D49" s="37"/>
      <c r="E49" s="71"/>
      <c r="F49" s="71"/>
      <c r="G49" s="59"/>
    </row>
    <row r="50" spans="2:7" s="17" customFormat="1" ht="13.5" thickBot="1">
      <c r="B50" s="41">
        <v>6</v>
      </c>
      <c r="C50" s="42" t="s">
        <v>175</v>
      </c>
      <c r="D50" s="43"/>
      <c r="E50" s="74"/>
      <c r="F50" s="74"/>
      <c r="G50" s="59"/>
    </row>
    <row r="51" spans="2:7" s="17" customFormat="1" ht="30" customHeight="1" thickBot="1">
      <c r="B51" s="44"/>
      <c r="C51" s="28" t="s">
        <v>52</v>
      </c>
      <c r="D51" s="28"/>
      <c r="E51" s="66">
        <f>E8+E32</f>
        <v>476167363.0506</v>
      </c>
      <c r="F51" s="66">
        <f>F8+F32</f>
        <v>339534928.095</v>
      </c>
      <c r="G51" s="59"/>
    </row>
    <row r="53" ht="12.75">
      <c r="E53" s="120"/>
    </row>
  </sheetData>
  <sheetProtection/>
  <mergeCells count="3">
    <mergeCell ref="D5:D6"/>
    <mergeCell ref="B5:C6"/>
    <mergeCell ref="B2:F2"/>
  </mergeCells>
  <printOptions/>
  <pageMargins left="0.17" right="0.17" top="0.42" bottom="0.67" header="0.5" footer="0.5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48"/>
  <sheetViews>
    <sheetView zoomScalePageLayoutView="0" workbookViewId="0" topLeftCell="A24">
      <selection activeCell="G47" sqref="G47"/>
    </sheetView>
  </sheetViews>
  <sheetFormatPr defaultColWidth="9.140625" defaultRowHeight="12.75"/>
  <cols>
    <col min="1" max="1" width="2.00390625" style="1" customWidth="1"/>
    <col min="2" max="2" width="5.28125" style="14" customWidth="1"/>
    <col min="3" max="3" width="44.28125" style="1" customWidth="1"/>
    <col min="4" max="4" width="15.00390625" style="1" customWidth="1"/>
    <col min="5" max="5" width="19.7109375" style="59" customWidth="1"/>
    <col min="6" max="6" width="17.7109375" style="59" customWidth="1"/>
    <col min="7" max="7" width="13.8515625" style="1" customWidth="1"/>
    <col min="8" max="16384" width="9.140625" style="1" customWidth="1"/>
  </cols>
  <sheetData>
    <row r="2" spans="2:6" s="45" customFormat="1" ht="15.75">
      <c r="B2" s="141" t="s">
        <v>197</v>
      </c>
      <c r="C2" s="142"/>
      <c r="D2" s="142"/>
      <c r="E2" s="142"/>
      <c r="F2" s="142"/>
    </row>
    <row r="3" ht="13.5" thickBot="1"/>
    <row r="4" spans="2:6" ht="12.75">
      <c r="B4" s="46"/>
      <c r="C4" s="47"/>
      <c r="D4" s="47"/>
      <c r="E4" s="75"/>
      <c r="F4" s="75"/>
    </row>
    <row r="5" spans="2:6" s="17" customFormat="1" ht="12.75">
      <c r="B5" s="139" t="s">
        <v>54</v>
      </c>
      <c r="C5" s="138" t="s">
        <v>55</v>
      </c>
      <c r="D5" s="138" t="s">
        <v>19</v>
      </c>
      <c r="E5" s="62" t="s">
        <v>20</v>
      </c>
      <c r="F5" s="62" t="s">
        <v>20</v>
      </c>
    </row>
    <row r="6" spans="2:6" s="17" customFormat="1" ht="12.75">
      <c r="B6" s="139"/>
      <c r="C6" s="138"/>
      <c r="D6" s="138"/>
      <c r="E6" s="62" t="s">
        <v>56</v>
      </c>
      <c r="F6" s="62" t="s">
        <v>57</v>
      </c>
    </row>
    <row r="7" spans="2:6" ht="13.5" thickBot="1">
      <c r="B7" s="48"/>
      <c r="C7" s="49"/>
      <c r="D7" s="49"/>
      <c r="E7" s="76"/>
      <c r="F7" s="76"/>
    </row>
    <row r="8" spans="2:6" s="17" customFormat="1" ht="18.75" customHeight="1" thickBot="1">
      <c r="B8" s="44" t="s">
        <v>24</v>
      </c>
      <c r="C8" s="28" t="s">
        <v>58</v>
      </c>
      <c r="D8" s="28"/>
      <c r="E8" s="66">
        <f>E9+E10+E13+E24+E25</f>
        <v>100506565.11099994</v>
      </c>
      <c r="F8" s="66">
        <f>F9+F10+F13+F24+F25</f>
        <v>34283190.59200011</v>
      </c>
    </row>
    <row r="9" spans="2:6" s="17" customFormat="1" ht="12.75">
      <c r="B9" s="50">
        <v>1</v>
      </c>
      <c r="C9" s="31" t="s">
        <v>59</v>
      </c>
      <c r="D9" s="31"/>
      <c r="E9" s="67"/>
      <c r="F9" s="67"/>
    </row>
    <row r="10" spans="2:6" s="17" customFormat="1" ht="12.75">
      <c r="B10" s="51">
        <v>2</v>
      </c>
      <c r="C10" s="37" t="s">
        <v>60</v>
      </c>
      <c r="D10" s="37"/>
      <c r="E10" s="71">
        <f>E11+E12</f>
        <v>0</v>
      </c>
      <c r="F10" s="71">
        <f>F11+F12</f>
        <v>0</v>
      </c>
    </row>
    <row r="11" spans="2:6" ht="12.75">
      <c r="B11" s="52" t="s">
        <v>154</v>
      </c>
      <c r="C11" s="34" t="s">
        <v>62</v>
      </c>
      <c r="D11" s="34"/>
      <c r="E11" s="69"/>
      <c r="F11" s="69"/>
    </row>
    <row r="12" spans="2:6" ht="12.75">
      <c r="B12" s="52" t="s">
        <v>155</v>
      </c>
      <c r="C12" s="34" t="s">
        <v>61</v>
      </c>
      <c r="D12" s="34"/>
      <c r="E12" s="69"/>
      <c r="F12" s="69"/>
    </row>
    <row r="13" spans="2:6" s="17" customFormat="1" ht="12.75">
      <c r="B13" s="51">
        <v>3</v>
      </c>
      <c r="C13" s="37" t="s">
        <v>63</v>
      </c>
      <c r="D13" s="37"/>
      <c r="E13" s="125">
        <f>SUM(E14:E23)</f>
        <v>100506565.11099994</v>
      </c>
      <c r="F13" s="71">
        <f>SUM(F14:F23)</f>
        <v>34283190.59200011</v>
      </c>
    </row>
    <row r="14" spans="2:6" ht="12.75">
      <c r="B14" s="52" t="s">
        <v>154</v>
      </c>
      <c r="C14" s="34" t="s">
        <v>176</v>
      </c>
      <c r="D14" s="34"/>
      <c r="E14" s="123">
        <v>97252746.22099994</v>
      </c>
      <c r="F14" s="123">
        <v>33088762.532000113</v>
      </c>
    </row>
    <row r="15" spans="2:6" ht="12.75">
      <c r="B15" s="52" t="s">
        <v>155</v>
      </c>
      <c r="C15" s="34" t="s">
        <v>177</v>
      </c>
      <c r="D15" s="34"/>
      <c r="E15" s="124">
        <v>537512.75</v>
      </c>
      <c r="F15" s="124">
        <v>515398</v>
      </c>
    </row>
    <row r="16" spans="2:6" ht="12.75">
      <c r="B16" s="52" t="s">
        <v>156</v>
      </c>
      <c r="C16" s="34" t="s">
        <v>178</v>
      </c>
      <c r="D16" s="34"/>
      <c r="E16" s="124">
        <v>368293.1</v>
      </c>
      <c r="F16" s="124">
        <v>341641.06</v>
      </c>
    </row>
    <row r="17" spans="2:6" ht="12.75">
      <c r="B17" s="52" t="s">
        <v>157</v>
      </c>
      <c r="C17" s="34" t="s">
        <v>179</v>
      </c>
      <c r="D17" s="34"/>
      <c r="E17" s="124">
        <v>149055</v>
      </c>
      <c r="F17" s="124">
        <v>134989</v>
      </c>
    </row>
    <row r="18" spans="2:6" ht="12.75">
      <c r="B18" s="52" t="s">
        <v>160</v>
      </c>
      <c r="C18" s="34" t="s">
        <v>180</v>
      </c>
      <c r="D18" s="34"/>
      <c r="E18" s="123"/>
      <c r="F18" s="123"/>
    </row>
    <row r="19" spans="2:6" ht="12.75">
      <c r="B19" s="52" t="s">
        <v>158</v>
      </c>
      <c r="C19" s="34" t="s">
        <v>181</v>
      </c>
      <c r="D19" s="34"/>
      <c r="E19" s="123">
        <v>2094434.04</v>
      </c>
      <c r="F19" s="69"/>
    </row>
    <row r="20" spans="2:6" ht="12.75">
      <c r="B20" s="52" t="s">
        <v>159</v>
      </c>
      <c r="C20" s="34" t="s">
        <v>64</v>
      </c>
      <c r="D20" s="34"/>
      <c r="E20" s="123"/>
      <c r="F20" s="69"/>
    </row>
    <row r="21" spans="2:6" ht="12.75">
      <c r="B21" s="52" t="s">
        <v>162</v>
      </c>
      <c r="C21" s="34" t="s">
        <v>65</v>
      </c>
      <c r="D21" s="34"/>
      <c r="E21" s="123"/>
      <c r="F21" s="69"/>
    </row>
    <row r="22" spans="2:6" ht="12.75">
      <c r="B22" s="52" t="s">
        <v>163</v>
      </c>
      <c r="C22" s="34" t="s">
        <v>66</v>
      </c>
      <c r="D22" s="34"/>
      <c r="E22" s="123"/>
      <c r="F22" s="69"/>
    </row>
    <row r="23" spans="2:6" ht="12.75">
      <c r="B23" s="52" t="s">
        <v>164</v>
      </c>
      <c r="C23" s="34" t="s">
        <v>182</v>
      </c>
      <c r="D23" s="34"/>
      <c r="E23" s="123">
        <v>104524</v>
      </c>
      <c r="F23" s="123">
        <f>102400+100000</f>
        <v>202400</v>
      </c>
    </row>
    <row r="24" spans="2:6" s="17" customFormat="1" ht="12.75">
      <c r="B24" s="51">
        <v>4</v>
      </c>
      <c r="C24" s="37" t="s">
        <v>67</v>
      </c>
      <c r="D24" s="37"/>
      <c r="E24" s="125"/>
      <c r="F24" s="71"/>
    </row>
    <row r="25" spans="2:6" s="17" customFormat="1" ht="13.5" thickBot="1">
      <c r="B25" s="53">
        <v>5</v>
      </c>
      <c r="C25" s="54" t="s">
        <v>68</v>
      </c>
      <c r="D25" s="54"/>
      <c r="E25" s="128"/>
      <c r="F25" s="77"/>
    </row>
    <row r="26" spans="2:6" s="17" customFormat="1" ht="24" customHeight="1" thickBot="1">
      <c r="B26" s="44" t="s">
        <v>53</v>
      </c>
      <c r="C26" s="28" t="s">
        <v>69</v>
      </c>
      <c r="D26" s="28"/>
      <c r="E26" s="129">
        <f>E27+E30+E31+E32</f>
        <v>0</v>
      </c>
      <c r="F26" s="66">
        <f>F27+F30+F31+F32</f>
        <v>0</v>
      </c>
    </row>
    <row r="27" spans="2:6" s="17" customFormat="1" ht="12.75">
      <c r="B27" s="50">
        <v>1</v>
      </c>
      <c r="C27" s="31" t="s">
        <v>70</v>
      </c>
      <c r="D27" s="31"/>
      <c r="E27" s="126">
        <f>E28</f>
        <v>0</v>
      </c>
      <c r="F27" s="67">
        <f>F28</f>
        <v>0</v>
      </c>
    </row>
    <row r="28" spans="2:6" ht="12.75">
      <c r="B28" s="52" t="s">
        <v>154</v>
      </c>
      <c r="C28" s="34" t="s">
        <v>71</v>
      </c>
      <c r="D28" s="34"/>
      <c r="E28" s="123"/>
      <c r="F28" s="69"/>
    </row>
    <row r="29" spans="2:6" ht="12.75">
      <c r="B29" s="52" t="s">
        <v>155</v>
      </c>
      <c r="C29" s="34" t="s">
        <v>165</v>
      </c>
      <c r="D29" s="34"/>
      <c r="E29" s="123"/>
      <c r="F29" s="69"/>
    </row>
    <row r="30" spans="2:6" s="17" customFormat="1" ht="12.75">
      <c r="B30" s="51">
        <v>2</v>
      </c>
      <c r="C30" s="37" t="s">
        <v>72</v>
      </c>
      <c r="D30" s="37"/>
      <c r="E30" s="125"/>
      <c r="F30" s="71"/>
    </row>
    <row r="31" spans="2:6" s="17" customFormat="1" ht="12.75">
      <c r="B31" s="51">
        <v>3</v>
      </c>
      <c r="C31" s="37" t="s">
        <v>67</v>
      </c>
      <c r="D31" s="37"/>
      <c r="E31" s="125"/>
      <c r="F31" s="71"/>
    </row>
    <row r="32" spans="2:6" s="17" customFormat="1" ht="13.5" thickBot="1">
      <c r="B32" s="53">
        <v>4</v>
      </c>
      <c r="C32" s="54" t="s">
        <v>73</v>
      </c>
      <c r="D32" s="54"/>
      <c r="E32" s="128"/>
      <c r="F32" s="77"/>
    </row>
    <row r="33" spans="2:6" s="17" customFormat="1" ht="20.25" customHeight="1" thickBot="1">
      <c r="B33" s="44"/>
      <c r="C33" s="28" t="s">
        <v>74</v>
      </c>
      <c r="D33" s="28"/>
      <c r="E33" s="129">
        <f>E8+E26</f>
        <v>100506565.11099994</v>
      </c>
      <c r="F33" s="66">
        <f>F8+F26</f>
        <v>34283190.59200011</v>
      </c>
    </row>
    <row r="34" spans="2:6" s="17" customFormat="1" ht="21" customHeight="1" thickBot="1">
      <c r="B34" s="44" t="s">
        <v>76</v>
      </c>
      <c r="C34" s="28" t="s">
        <v>75</v>
      </c>
      <c r="D34" s="28"/>
      <c r="E34" s="129">
        <f>SUM(E35:E44)</f>
        <v>375660797.9390999</v>
      </c>
      <c r="F34" s="66">
        <f>SUM(F35:F44)</f>
        <v>305251737</v>
      </c>
    </row>
    <row r="35" spans="2:6" s="17" customFormat="1" ht="12.75">
      <c r="B35" s="50">
        <v>1</v>
      </c>
      <c r="C35" s="31" t="s">
        <v>77</v>
      </c>
      <c r="D35" s="31"/>
      <c r="E35" s="126"/>
      <c r="F35" s="67"/>
    </row>
    <row r="36" spans="2:6" s="17" customFormat="1" ht="12.75">
      <c r="B36" s="51">
        <v>2</v>
      </c>
      <c r="C36" s="37" t="s">
        <v>78</v>
      </c>
      <c r="D36" s="37"/>
      <c r="E36" s="125"/>
      <c r="F36" s="71"/>
    </row>
    <row r="37" spans="2:6" s="17" customFormat="1" ht="12.75">
      <c r="B37" s="51">
        <v>3</v>
      </c>
      <c r="C37" s="37" t="s">
        <v>183</v>
      </c>
      <c r="D37" s="37"/>
      <c r="E37" s="125">
        <v>2000000</v>
      </c>
      <c r="F37" s="125">
        <v>2000000</v>
      </c>
    </row>
    <row r="38" spans="2:6" s="17" customFormat="1" ht="12.75">
      <c r="B38" s="51">
        <v>4</v>
      </c>
      <c r="C38" s="37" t="s">
        <v>80</v>
      </c>
      <c r="D38" s="37"/>
      <c r="E38" s="125"/>
      <c r="F38" s="71"/>
    </row>
    <row r="39" spans="2:6" s="17" customFormat="1" ht="12.75">
      <c r="B39" s="51">
        <v>5</v>
      </c>
      <c r="C39" s="37" t="s">
        <v>81</v>
      </c>
      <c r="D39" s="37"/>
      <c r="E39" s="125"/>
      <c r="F39" s="71"/>
    </row>
    <row r="40" spans="2:6" s="17" customFormat="1" ht="12.75">
      <c r="B40" s="51">
        <v>6</v>
      </c>
      <c r="C40" s="37" t="s">
        <v>82</v>
      </c>
      <c r="D40" s="37"/>
      <c r="E40" s="125"/>
      <c r="F40" s="71"/>
    </row>
    <row r="41" spans="2:6" s="17" customFormat="1" ht="12.75">
      <c r="B41" s="51">
        <v>7</v>
      </c>
      <c r="C41" s="37" t="s">
        <v>83</v>
      </c>
      <c r="D41" s="37"/>
      <c r="E41" s="125">
        <v>200000</v>
      </c>
      <c r="F41" s="71"/>
    </row>
    <row r="42" spans="2:6" s="17" customFormat="1" ht="12.75">
      <c r="B42" s="51">
        <v>8</v>
      </c>
      <c r="C42" s="37" t="s">
        <v>84</v>
      </c>
      <c r="D42" s="37"/>
      <c r="E42" s="125">
        <v>303051737.27</v>
      </c>
      <c r="F42" s="71"/>
    </row>
    <row r="43" spans="2:6" s="17" customFormat="1" ht="12.75">
      <c r="B43" s="51">
        <v>9</v>
      </c>
      <c r="C43" s="37" t="s">
        <v>203</v>
      </c>
      <c r="D43" s="37"/>
      <c r="E43" s="125"/>
      <c r="F43" s="71">
        <v>303251737</v>
      </c>
    </row>
    <row r="44" spans="2:6" s="17" customFormat="1" ht="13.5" thickBot="1">
      <c r="B44" s="53">
        <v>10</v>
      </c>
      <c r="C44" s="54" t="s">
        <v>204</v>
      </c>
      <c r="D44" s="54"/>
      <c r="E44" s="77">
        <f>TASH!D29</f>
        <v>70409060.66909996</v>
      </c>
      <c r="F44" s="77"/>
    </row>
    <row r="45" spans="2:6" s="17" customFormat="1" ht="24.75" customHeight="1" thickBot="1">
      <c r="B45" s="44"/>
      <c r="C45" s="28" t="s">
        <v>85</v>
      </c>
      <c r="D45" s="28"/>
      <c r="E45" s="66">
        <f>E33+E34</f>
        <v>476167363.05009985</v>
      </c>
      <c r="F45" s="66">
        <f>F33+F34</f>
        <v>339534927.5920001</v>
      </c>
    </row>
    <row r="48" ht="12.75">
      <c r="G48" s="59"/>
    </row>
  </sheetData>
  <sheetProtection/>
  <mergeCells count="4">
    <mergeCell ref="C5:C6"/>
    <mergeCell ref="B5:B6"/>
    <mergeCell ref="D5:D6"/>
    <mergeCell ref="B2:F2"/>
  </mergeCells>
  <printOptions/>
  <pageMargins left="0.24" right="0.17" top="1" bottom="1" header="0.5" footer="0.5"/>
  <pageSetup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0"/>
  <sheetViews>
    <sheetView zoomScalePageLayoutView="0" workbookViewId="0" topLeftCell="A11">
      <selection activeCell="C22" sqref="C22"/>
    </sheetView>
  </sheetViews>
  <sheetFormatPr defaultColWidth="9.140625" defaultRowHeight="12.75"/>
  <cols>
    <col min="1" max="1" width="3.28125" style="1" customWidth="1"/>
    <col min="2" max="2" width="4.140625" style="14" customWidth="1"/>
    <col min="3" max="3" width="60.28125" style="1" customWidth="1"/>
    <col min="4" max="4" width="18.00390625" style="59" customWidth="1"/>
    <col min="5" max="5" width="16.7109375" style="59" customWidth="1"/>
    <col min="6" max="6" width="11.140625" style="1" bestFit="1" customWidth="1"/>
    <col min="7" max="7" width="10.140625" style="1" bestFit="1" customWidth="1"/>
    <col min="8" max="16384" width="9.140625" style="1" customWidth="1"/>
  </cols>
  <sheetData>
    <row r="2" spans="2:5" s="55" customFormat="1" ht="15.75">
      <c r="B2" s="141" t="s">
        <v>198</v>
      </c>
      <c r="C2" s="141"/>
      <c r="D2" s="141"/>
      <c r="E2" s="141"/>
    </row>
    <row r="3" spans="2:5" s="17" customFormat="1" ht="13.5" thickBot="1">
      <c r="B3" s="56"/>
      <c r="C3" s="56"/>
      <c r="D3" s="78"/>
      <c r="E3" s="78"/>
    </row>
    <row r="4" spans="2:5" s="17" customFormat="1" ht="8.25" customHeight="1">
      <c r="B4" s="21"/>
      <c r="C4" s="88"/>
      <c r="D4" s="79"/>
      <c r="E4" s="80"/>
    </row>
    <row r="5" spans="2:5" s="17" customFormat="1" ht="12.75">
      <c r="B5" s="138" t="s">
        <v>54</v>
      </c>
      <c r="C5" s="139" t="s">
        <v>86</v>
      </c>
      <c r="D5" s="62" t="s">
        <v>20</v>
      </c>
      <c r="E5" s="63" t="s">
        <v>20</v>
      </c>
    </row>
    <row r="6" spans="2:5" s="17" customFormat="1" ht="12.75">
      <c r="B6" s="138"/>
      <c r="C6" s="139"/>
      <c r="D6" s="62" t="s">
        <v>56</v>
      </c>
      <c r="E6" s="63" t="s">
        <v>57</v>
      </c>
    </row>
    <row r="7" spans="2:5" s="17" customFormat="1" ht="9.75" customHeight="1" thickBot="1">
      <c r="B7" s="25"/>
      <c r="C7" s="89"/>
      <c r="D7" s="90"/>
      <c r="E7" s="91"/>
    </row>
    <row r="8" spans="2:5" s="17" customFormat="1" ht="27.75" customHeight="1">
      <c r="B8" s="50">
        <v>1</v>
      </c>
      <c r="C8" s="31" t="s">
        <v>184</v>
      </c>
      <c r="D8" s="126">
        <v>332884632.03</v>
      </c>
      <c r="E8" s="126">
        <v>294069443.57</v>
      </c>
    </row>
    <row r="9" spans="2:5" s="17" customFormat="1" ht="27.75" customHeight="1">
      <c r="B9" s="51">
        <v>2</v>
      </c>
      <c r="C9" s="37" t="s">
        <v>185</v>
      </c>
      <c r="D9" s="125"/>
      <c r="E9" s="125">
        <f>2083.34+2552628</f>
        <v>2554711.34</v>
      </c>
    </row>
    <row r="10" spans="2:5" s="17" customFormat="1" ht="27.75" customHeight="1">
      <c r="B10" s="51">
        <v>3</v>
      </c>
      <c r="C10" s="37" t="s">
        <v>87</v>
      </c>
      <c r="D10" s="125">
        <v>305834.74</v>
      </c>
      <c r="E10" s="71"/>
    </row>
    <row r="11" spans="2:5" s="17" customFormat="1" ht="27.75" customHeight="1">
      <c r="B11" s="51">
        <v>4</v>
      </c>
      <c r="C11" s="37" t="s">
        <v>186</v>
      </c>
      <c r="D11" s="130">
        <v>-3745158.815</v>
      </c>
      <c r="E11" s="130">
        <v>-9738943.8</v>
      </c>
    </row>
    <row r="12" spans="2:5" s="17" customFormat="1" ht="27.75" customHeight="1">
      <c r="B12" s="51">
        <v>5</v>
      </c>
      <c r="C12" s="37" t="s">
        <v>88</v>
      </c>
      <c r="D12" s="130">
        <f>D13+D14</f>
        <v>-18949896.84</v>
      </c>
      <c r="E12" s="130">
        <f>E13+E14</f>
        <v>-16366069.93</v>
      </c>
    </row>
    <row r="13" spans="2:5" ht="27.75" customHeight="1">
      <c r="B13" s="52" t="s">
        <v>154</v>
      </c>
      <c r="C13" s="34" t="s">
        <v>187</v>
      </c>
      <c r="D13" s="131">
        <v>-16502472</v>
      </c>
      <c r="E13" s="131">
        <v>-14160385</v>
      </c>
    </row>
    <row r="14" spans="2:5" ht="27.75" customHeight="1">
      <c r="B14" s="52" t="s">
        <v>155</v>
      </c>
      <c r="C14" s="34" t="s">
        <v>188</v>
      </c>
      <c r="D14" s="131">
        <v>-2447424.84</v>
      </c>
      <c r="E14" s="131">
        <v>-2205684.93</v>
      </c>
    </row>
    <row r="15" spans="2:5" s="17" customFormat="1" ht="27.75" customHeight="1">
      <c r="B15" s="51">
        <v>6</v>
      </c>
      <c r="C15" s="37" t="s">
        <v>189</v>
      </c>
      <c r="D15" s="130">
        <v>-23955550</v>
      </c>
      <c r="E15" s="130">
        <v>-28223612</v>
      </c>
    </row>
    <row r="16" spans="2:5" s="17" customFormat="1" ht="27.75" customHeight="1">
      <c r="B16" s="51">
        <v>7</v>
      </c>
      <c r="C16" s="37" t="s">
        <v>190</v>
      </c>
      <c r="D16" s="130">
        <v>-208321952.37</v>
      </c>
      <c r="E16" s="130">
        <v>-164857676.676</v>
      </c>
    </row>
    <row r="17" spans="2:5" s="17" customFormat="1" ht="27.75" customHeight="1">
      <c r="B17" s="51">
        <v>8</v>
      </c>
      <c r="C17" s="57" t="s">
        <v>101</v>
      </c>
      <c r="D17" s="130">
        <f>SUM(D11+D12+D15+D16)</f>
        <v>-254972558.025</v>
      </c>
      <c r="E17" s="130">
        <f>SUM(E11+E12+E15+E16)</f>
        <v>-219186302.40600002</v>
      </c>
    </row>
    <row r="18" spans="2:5" s="17" customFormat="1" ht="27.75" customHeight="1">
      <c r="B18" s="51">
        <v>9</v>
      </c>
      <c r="C18" s="37" t="s">
        <v>89</v>
      </c>
      <c r="D18" s="125">
        <f>D8+D9+D17+D10</f>
        <v>78217908.74499996</v>
      </c>
      <c r="E18" s="125">
        <f>E8+E9+E17</f>
        <v>77437852.50399995</v>
      </c>
    </row>
    <row r="19" spans="2:5" s="17" customFormat="1" ht="27.75" customHeight="1">
      <c r="B19" s="51">
        <v>10</v>
      </c>
      <c r="C19" s="37" t="s">
        <v>90</v>
      </c>
      <c r="D19" s="125"/>
      <c r="E19" s="125"/>
    </row>
    <row r="20" spans="2:5" s="17" customFormat="1" ht="27.75" customHeight="1">
      <c r="B20" s="51">
        <v>11</v>
      </c>
      <c r="C20" s="37" t="s">
        <v>91</v>
      </c>
      <c r="D20" s="125"/>
      <c r="E20" s="125"/>
    </row>
    <row r="21" spans="2:5" s="17" customFormat="1" ht="27.75" customHeight="1">
      <c r="B21" s="51">
        <v>12</v>
      </c>
      <c r="C21" s="37" t="s">
        <v>92</v>
      </c>
      <c r="D21" s="125">
        <f>SUM(D22:D25)</f>
        <v>78457.32409999998</v>
      </c>
      <c r="E21" s="125">
        <v>80084</v>
      </c>
    </row>
    <row r="22" spans="2:5" ht="27.75" customHeight="1">
      <c r="B22" s="52" t="s">
        <v>154</v>
      </c>
      <c r="C22" s="34" t="s">
        <v>93</v>
      </c>
      <c r="D22" s="69"/>
      <c r="E22" s="69"/>
    </row>
    <row r="23" spans="2:5" ht="27.75" customHeight="1">
      <c r="B23" s="52" t="s">
        <v>155</v>
      </c>
      <c r="C23" s="34" t="s">
        <v>94</v>
      </c>
      <c r="D23" s="69"/>
      <c r="E23" s="69"/>
    </row>
    <row r="24" spans="2:5" ht="27.75" customHeight="1">
      <c r="B24" s="52" t="s">
        <v>156</v>
      </c>
      <c r="C24" s="34" t="s">
        <v>95</v>
      </c>
      <c r="D24" s="69"/>
      <c r="E24" s="69"/>
    </row>
    <row r="25" spans="2:6" ht="27.75" customHeight="1">
      <c r="B25" s="52" t="s">
        <v>157</v>
      </c>
      <c r="C25" s="34" t="s">
        <v>191</v>
      </c>
      <c r="D25" s="123">
        <v>78457.32409999998</v>
      </c>
      <c r="E25" s="123">
        <v>80084</v>
      </c>
      <c r="F25" s="6"/>
    </row>
    <row r="26" spans="2:6" s="17" customFormat="1" ht="27.75" customHeight="1">
      <c r="B26" s="51">
        <v>13</v>
      </c>
      <c r="C26" s="37" t="s">
        <v>96</v>
      </c>
      <c r="D26" s="71"/>
      <c r="E26" s="71"/>
      <c r="F26" s="117"/>
    </row>
    <row r="27" spans="2:6" s="17" customFormat="1" ht="27.75" customHeight="1">
      <c r="B27" s="51">
        <v>14</v>
      </c>
      <c r="C27" s="37" t="s">
        <v>97</v>
      </c>
      <c r="D27" s="71">
        <f>D18+D21</f>
        <v>78296366.06909996</v>
      </c>
      <c r="E27" s="71">
        <f>E18+E21</f>
        <v>77517936.50399995</v>
      </c>
      <c r="F27" s="118"/>
    </row>
    <row r="28" spans="2:6" s="17" customFormat="1" ht="27.75" customHeight="1">
      <c r="B28" s="51">
        <v>15</v>
      </c>
      <c r="C28" s="37" t="s">
        <v>98</v>
      </c>
      <c r="D28" s="71">
        <v>7887305.4</v>
      </c>
      <c r="E28" s="71">
        <v>7801320</v>
      </c>
      <c r="F28" s="117"/>
    </row>
    <row r="29" spans="2:7" s="17" customFormat="1" ht="27.75" customHeight="1">
      <c r="B29" s="53">
        <v>16</v>
      </c>
      <c r="C29" s="54" t="s">
        <v>99</v>
      </c>
      <c r="D29" s="77">
        <f>D27-D28</f>
        <v>70409060.66909996</v>
      </c>
      <c r="E29" s="77">
        <f>E27-E28</f>
        <v>69716616.50399995</v>
      </c>
      <c r="G29" s="121"/>
    </row>
    <row r="30" spans="2:5" s="17" customFormat="1" ht="27.75" customHeight="1" thickBot="1">
      <c r="B30" s="58">
        <v>17</v>
      </c>
      <c r="C30" s="43" t="s">
        <v>100</v>
      </c>
      <c r="D30" s="132"/>
      <c r="E30" s="74"/>
    </row>
  </sheetData>
  <sheetProtection/>
  <mergeCells count="3">
    <mergeCell ref="B2:E2"/>
    <mergeCell ref="C5:C6"/>
    <mergeCell ref="B5:B6"/>
  </mergeCells>
  <printOptions/>
  <pageMargins left="0.19" right="0.17" top="0.24" bottom="0.16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34"/>
  <sheetViews>
    <sheetView zoomScalePageLayoutView="0" workbookViewId="0" topLeftCell="A10">
      <selection activeCell="I17" sqref="I17"/>
    </sheetView>
  </sheetViews>
  <sheetFormatPr defaultColWidth="9.140625" defaultRowHeight="12.75"/>
  <cols>
    <col min="1" max="1" width="3.140625" style="1" customWidth="1"/>
    <col min="2" max="2" width="4.7109375" style="14" customWidth="1"/>
    <col min="3" max="3" width="47.421875" style="1" customWidth="1"/>
    <col min="4" max="4" width="22.8515625" style="59" customWidth="1"/>
    <col min="5" max="5" width="21.421875" style="59" customWidth="1"/>
    <col min="6" max="16384" width="9.140625" style="1" customWidth="1"/>
  </cols>
  <sheetData>
    <row r="2" spans="2:5" s="55" customFormat="1" ht="15.75">
      <c r="B2" s="141" t="s">
        <v>199</v>
      </c>
      <c r="C2" s="141"/>
      <c r="D2" s="141"/>
      <c r="E2" s="141"/>
    </row>
    <row r="3" spans="2:5" s="55" customFormat="1" ht="16.5" thickBot="1">
      <c r="B3" s="15"/>
      <c r="D3" s="99" t="s">
        <v>151</v>
      </c>
      <c r="E3" s="99"/>
    </row>
    <row r="4" spans="2:5" s="17" customFormat="1" ht="12.75">
      <c r="B4" s="18"/>
      <c r="C4" s="88"/>
      <c r="D4" s="60"/>
      <c r="E4" s="61"/>
    </row>
    <row r="5" spans="2:5" s="17" customFormat="1" ht="12.75">
      <c r="B5" s="139" t="s">
        <v>104</v>
      </c>
      <c r="C5" s="139" t="s">
        <v>102</v>
      </c>
      <c r="D5" s="62" t="s">
        <v>103</v>
      </c>
      <c r="E5" s="63" t="s">
        <v>103</v>
      </c>
    </row>
    <row r="6" spans="2:5" s="17" customFormat="1" ht="12.75">
      <c r="B6" s="139"/>
      <c r="C6" s="139"/>
      <c r="D6" s="62" t="s">
        <v>206</v>
      </c>
      <c r="E6" s="63" t="s">
        <v>205</v>
      </c>
    </row>
    <row r="7" spans="2:5" s="17" customFormat="1" ht="13.5" thickBot="1">
      <c r="B7" s="22"/>
      <c r="C7" s="89"/>
      <c r="D7" s="64"/>
      <c r="E7" s="65"/>
    </row>
    <row r="8" spans="2:5" s="17" customFormat="1" ht="23.25" customHeight="1">
      <c r="B8" s="29">
        <v>1</v>
      </c>
      <c r="C8" s="93" t="s">
        <v>105</v>
      </c>
      <c r="D8" s="100">
        <f>D9+D11+D10+D13</f>
        <v>-3334.1226800000095</v>
      </c>
      <c r="E8" s="100">
        <f>E9+E11+E10+E13</f>
        <v>-237.28899999999703</v>
      </c>
    </row>
    <row r="9" spans="2:5" ht="15.75" customHeight="1">
      <c r="B9" s="32"/>
      <c r="C9" s="92" t="s">
        <v>106</v>
      </c>
      <c r="D9" s="134">
        <v>225110.97832</v>
      </c>
      <c r="E9" s="119">
        <v>262136.304</v>
      </c>
    </row>
    <row r="10" spans="2:5" ht="15.75" customHeight="1">
      <c r="B10" s="32"/>
      <c r="C10" s="92" t="s">
        <v>107</v>
      </c>
      <c r="D10" s="133">
        <v>-226891.698</v>
      </c>
      <c r="E10" s="106">
        <v>-255473.326</v>
      </c>
    </row>
    <row r="11" spans="2:5" ht="15.75" customHeight="1">
      <c r="B11" s="32"/>
      <c r="C11" s="92" t="s">
        <v>108</v>
      </c>
      <c r="D11" s="106"/>
      <c r="E11" s="106"/>
    </row>
    <row r="12" spans="2:5" ht="15.75" customHeight="1">
      <c r="B12" s="32"/>
      <c r="C12" s="92" t="s">
        <v>109</v>
      </c>
      <c r="D12" s="101"/>
      <c r="E12" s="101"/>
    </row>
    <row r="13" spans="2:5" ht="15.75" customHeight="1">
      <c r="B13" s="32"/>
      <c r="C13" s="92" t="s">
        <v>110</v>
      </c>
      <c r="D13" s="133">
        <v>-1553.403</v>
      </c>
      <c r="E13" s="106">
        <v>-6900.267</v>
      </c>
    </row>
    <row r="14" spans="2:5" ht="15.75" customHeight="1">
      <c r="B14" s="32"/>
      <c r="C14" s="92" t="s">
        <v>111</v>
      </c>
      <c r="D14" s="101"/>
      <c r="E14" s="101"/>
    </row>
    <row r="15" spans="2:5" ht="15.75" customHeight="1" thickBot="1">
      <c r="B15" s="38"/>
      <c r="C15" s="94"/>
      <c r="D15" s="102"/>
      <c r="E15" s="102"/>
    </row>
    <row r="16" spans="2:5" s="17" customFormat="1" ht="27.75" customHeight="1" thickBot="1">
      <c r="B16" s="26">
        <v>2</v>
      </c>
      <c r="C16" s="97" t="s">
        <v>112</v>
      </c>
      <c r="D16" s="107">
        <f>D18+D20</f>
        <v>-316.87662</v>
      </c>
      <c r="E16" s="107">
        <f>E18+E20</f>
        <v>-227.3</v>
      </c>
    </row>
    <row r="17" spans="2:5" ht="16.5" customHeight="1">
      <c r="B17" s="95"/>
      <c r="C17" s="96" t="s">
        <v>113</v>
      </c>
      <c r="D17" s="104"/>
      <c r="E17" s="104"/>
    </row>
    <row r="18" spans="2:5" ht="16.5" customHeight="1">
      <c r="B18" s="32"/>
      <c r="C18" s="92" t="s">
        <v>114</v>
      </c>
      <c r="D18" s="133">
        <v>-397.458</v>
      </c>
      <c r="E18" s="106">
        <v>-289.3</v>
      </c>
    </row>
    <row r="19" spans="2:5" ht="16.5" customHeight="1">
      <c r="B19" s="32"/>
      <c r="C19" s="92" t="s">
        <v>115</v>
      </c>
      <c r="D19" s="106"/>
      <c r="E19" s="101"/>
    </row>
    <row r="20" spans="2:5" ht="16.5" customHeight="1">
      <c r="B20" s="32"/>
      <c r="C20" s="92" t="s">
        <v>116</v>
      </c>
      <c r="D20" s="106">
        <v>80.58138</v>
      </c>
      <c r="E20" s="101">
        <v>62</v>
      </c>
    </row>
    <row r="21" spans="2:5" ht="16.5" customHeight="1">
      <c r="B21" s="32"/>
      <c r="C21" s="92" t="s">
        <v>117</v>
      </c>
      <c r="D21" s="101"/>
      <c r="E21" s="101"/>
    </row>
    <row r="22" spans="2:5" ht="16.5" customHeight="1">
      <c r="B22" s="32"/>
      <c r="C22" s="92" t="s">
        <v>118</v>
      </c>
      <c r="D22" s="101"/>
      <c r="E22" s="101"/>
    </row>
    <row r="23" spans="2:5" ht="13.5" thickBot="1">
      <c r="B23" s="38"/>
      <c r="C23" s="94"/>
      <c r="D23" s="102"/>
      <c r="E23" s="102"/>
    </row>
    <row r="24" spans="2:5" s="17" customFormat="1" ht="20.25" customHeight="1" thickBot="1">
      <c r="B24" s="26">
        <v>3</v>
      </c>
      <c r="C24" s="97" t="s">
        <v>119</v>
      </c>
      <c r="D24" s="103"/>
      <c r="E24" s="103"/>
    </row>
    <row r="25" spans="2:5" ht="16.5" customHeight="1">
      <c r="B25" s="95"/>
      <c r="C25" s="96" t="s">
        <v>120</v>
      </c>
      <c r="D25" s="104"/>
      <c r="E25" s="104"/>
    </row>
    <row r="26" spans="2:5" ht="16.5" customHeight="1">
      <c r="B26" s="32"/>
      <c r="C26" s="92" t="s">
        <v>122</v>
      </c>
      <c r="D26" s="101"/>
      <c r="E26" s="101"/>
    </row>
    <row r="27" spans="2:5" ht="16.5" customHeight="1">
      <c r="B27" s="32"/>
      <c r="C27" s="92" t="s">
        <v>121</v>
      </c>
      <c r="D27" s="101"/>
      <c r="E27" s="101"/>
    </row>
    <row r="28" spans="2:5" ht="16.5" customHeight="1">
      <c r="B28" s="32"/>
      <c r="C28" s="92" t="s">
        <v>123</v>
      </c>
      <c r="D28" s="101"/>
      <c r="E28" s="101"/>
    </row>
    <row r="29" spans="2:5" ht="16.5" customHeight="1">
      <c r="B29" s="32"/>
      <c r="C29" s="92" t="s">
        <v>124</v>
      </c>
      <c r="D29" s="101"/>
      <c r="E29" s="101"/>
    </row>
    <row r="30" spans="2:5" ht="13.5" thickBot="1">
      <c r="B30" s="38"/>
      <c r="C30" s="94"/>
      <c r="D30" s="102"/>
      <c r="E30" s="102"/>
    </row>
    <row r="31" spans="2:5" s="17" customFormat="1" ht="19.5" customHeight="1" thickBot="1">
      <c r="B31" s="26"/>
      <c r="C31" s="97" t="s">
        <v>125</v>
      </c>
      <c r="D31" s="103">
        <f>D33-D32</f>
        <v>-3650.9993100000006</v>
      </c>
      <c r="E31" s="103">
        <f>E33-E32</f>
        <v>-464.52999999999975</v>
      </c>
    </row>
    <row r="32" spans="2:5" s="17" customFormat="1" ht="21" customHeight="1" thickBot="1">
      <c r="B32" s="26"/>
      <c r="C32" s="97" t="s">
        <v>126</v>
      </c>
      <c r="D32" s="103">
        <v>5923.77</v>
      </c>
      <c r="E32" s="103">
        <v>6388.3</v>
      </c>
    </row>
    <row r="33" spans="2:5" s="17" customFormat="1" ht="20.25" customHeight="1" thickBot="1">
      <c r="B33" s="26"/>
      <c r="C33" s="97" t="s">
        <v>127</v>
      </c>
      <c r="D33" s="103">
        <v>2272.77069</v>
      </c>
      <c r="E33" s="103">
        <v>5923.77</v>
      </c>
    </row>
    <row r="34" spans="2:5" ht="18.75" customHeight="1" thickBot="1">
      <c r="B34" s="98"/>
      <c r="C34" s="12"/>
      <c r="D34" s="105"/>
      <c r="E34" s="105"/>
    </row>
  </sheetData>
  <sheetProtection/>
  <mergeCells count="3">
    <mergeCell ref="C5:C6"/>
    <mergeCell ref="B5:B6"/>
    <mergeCell ref="B2:E2"/>
  </mergeCells>
  <printOptions/>
  <pageMargins left="0.22" right="0.17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30"/>
  <sheetViews>
    <sheetView zoomScalePageLayoutView="0" workbookViewId="0" topLeftCell="B1">
      <selection activeCell="E7" sqref="E7"/>
    </sheetView>
  </sheetViews>
  <sheetFormatPr defaultColWidth="9.140625" defaultRowHeight="12.75"/>
  <cols>
    <col min="1" max="1" width="2.421875" style="1" customWidth="1"/>
    <col min="2" max="2" width="4.00390625" style="1" customWidth="1"/>
    <col min="3" max="3" width="37.421875" style="1" customWidth="1"/>
    <col min="4" max="4" width="13.8515625" style="59" customWidth="1"/>
    <col min="5" max="5" width="13.57421875" style="59" bestFit="1" customWidth="1"/>
    <col min="6" max="6" width="15.00390625" style="59" bestFit="1" customWidth="1"/>
    <col min="7" max="7" width="17.8515625" style="59" customWidth="1"/>
    <col min="8" max="8" width="16.00390625" style="59" customWidth="1"/>
    <col min="9" max="9" width="19.140625" style="59" customWidth="1"/>
    <col min="10" max="10" width="12.7109375" style="59" customWidth="1"/>
    <col min="11" max="16384" width="9.140625" style="1" customWidth="1"/>
  </cols>
  <sheetData>
    <row r="2" spans="2:10" s="55" customFormat="1" ht="19.5" customHeight="1">
      <c r="B2" s="141" t="s">
        <v>200</v>
      </c>
      <c r="C2" s="141"/>
      <c r="D2" s="141"/>
      <c r="E2" s="141"/>
      <c r="F2" s="141"/>
      <c r="G2" s="141"/>
      <c r="H2" s="141"/>
      <c r="I2" s="141"/>
      <c r="J2" s="141"/>
    </row>
    <row r="4" spans="2:4" ht="12.75">
      <c r="B4" s="81" t="s">
        <v>128</v>
      </c>
      <c r="C4" s="81"/>
      <c r="D4" s="108"/>
    </row>
    <row r="5" ht="13.5" thickBot="1">
      <c r="B5" s="14"/>
    </row>
    <row r="6" spans="2:10" s="17" customFormat="1" ht="38.25" customHeight="1" thickBot="1">
      <c r="B6" s="44" t="s">
        <v>104</v>
      </c>
      <c r="C6" s="82"/>
      <c r="D6" s="109" t="s">
        <v>79</v>
      </c>
      <c r="E6" s="110" t="s">
        <v>129</v>
      </c>
      <c r="F6" s="111" t="s">
        <v>130</v>
      </c>
      <c r="G6" s="111" t="s">
        <v>131</v>
      </c>
      <c r="H6" s="111" t="s">
        <v>84</v>
      </c>
      <c r="I6" s="111" t="s">
        <v>132</v>
      </c>
      <c r="J6" s="112" t="s">
        <v>133</v>
      </c>
    </row>
    <row r="7" spans="2:10" s="17" customFormat="1" ht="21.75" customHeight="1">
      <c r="B7" s="50" t="s">
        <v>24</v>
      </c>
      <c r="C7" s="31" t="s">
        <v>208</v>
      </c>
      <c r="D7" s="67">
        <v>2000000</v>
      </c>
      <c r="E7" s="67"/>
      <c r="F7" s="67"/>
      <c r="G7" s="67"/>
      <c r="H7" s="67"/>
      <c r="I7" s="67">
        <v>233535120</v>
      </c>
      <c r="J7" s="68">
        <f>SUM(D7:I7)</f>
        <v>235535120</v>
      </c>
    </row>
    <row r="8" spans="2:10" s="17" customFormat="1" ht="21.75" customHeight="1">
      <c r="B8" s="51" t="s">
        <v>142</v>
      </c>
      <c r="C8" s="37" t="s">
        <v>134</v>
      </c>
      <c r="D8" s="71"/>
      <c r="E8" s="71"/>
      <c r="F8" s="71"/>
      <c r="G8" s="71"/>
      <c r="H8" s="71"/>
      <c r="I8" s="71"/>
      <c r="J8" s="72"/>
    </row>
    <row r="9" spans="2:10" s="17" customFormat="1" ht="21.75" customHeight="1">
      <c r="B9" s="51" t="s">
        <v>143</v>
      </c>
      <c r="C9" s="37" t="s">
        <v>135</v>
      </c>
      <c r="D9" s="71"/>
      <c r="E9" s="71"/>
      <c r="F9" s="71"/>
      <c r="G9" s="71"/>
      <c r="H9" s="71"/>
      <c r="I9" s="71"/>
      <c r="J9" s="72"/>
    </row>
    <row r="10" spans="2:10" s="85" customFormat="1" ht="21.75" customHeight="1">
      <c r="B10" s="83">
        <v>1</v>
      </c>
      <c r="C10" s="84" t="s">
        <v>136</v>
      </c>
      <c r="D10" s="113"/>
      <c r="E10" s="113"/>
      <c r="F10" s="113"/>
      <c r="G10" s="113"/>
      <c r="H10" s="113"/>
      <c r="I10" s="113">
        <v>69716617.35</v>
      </c>
      <c r="J10" s="114"/>
    </row>
    <row r="11" spans="2:10" ht="21.75" customHeight="1">
      <c r="B11" s="52">
        <v>2</v>
      </c>
      <c r="C11" s="34" t="s">
        <v>137</v>
      </c>
      <c r="D11" s="69"/>
      <c r="E11" s="69"/>
      <c r="F11" s="69"/>
      <c r="G11" s="69"/>
      <c r="H11" s="69"/>
      <c r="I11" s="69"/>
      <c r="J11" s="70"/>
    </row>
    <row r="12" spans="2:10" ht="21.75" customHeight="1">
      <c r="B12" s="52">
        <v>3</v>
      </c>
      <c r="C12" s="34" t="s">
        <v>138</v>
      </c>
      <c r="D12" s="69"/>
      <c r="E12" s="69"/>
      <c r="F12" s="69"/>
      <c r="G12" s="69"/>
      <c r="H12" s="69"/>
      <c r="I12" s="69"/>
      <c r="J12" s="70"/>
    </row>
    <row r="13" spans="2:10" ht="21.75" customHeight="1">
      <c r="B13" s="52">
        <v>4</v>
      </c>
      <c r="C13" s="84" t="s">
        <v>207</v>
      </c>
      <c r="D13" s="69"/>
      <c r="E13" s="69"/>
      <c r="F13" s="69"/>
      <c r="G13" s="69"/>
      <c r="H13" s="69"/>
      <c r="I13" s="69"/>
      <c r="J13" s="70"/>
    </row>
    <row r="14" spans="2:10" ht="21.75" customHeight="1">
      <c r="B14" s="52">
        <v>5</v>
      </c>
      <c r="C14" s="34" t="s">
        <v>139</v>
      </c>
      <c r="D14" s="69"/>
      <c r="E14" s="69"/>
      <c r="F14" s="69"/>
      <c r="G14" s="69"/>
      <c r="H14" s="69"/>
      <c r="I14" s="69"/>
      <c r="J14" s="70"/>
    </row>
    <row r="15" spans="2:10" s="17" customFormat="1" ht="21.75" customHeight="1">
      <c r="B15" s="51" t="s">
        <v>53</v>
      </c>
      <c r="C15" s="37" t="s">
        <v>193</v>
      </c>
      <c r="D15" s="71">
        <v>2000000</v>
      </c>
      <c r="E15" s="71"/>
      <c r="F15" s="71"/>
      <c r="G15" s="71">
        <f>SUM(G7:G14)</f>
        <v>0</v>
      </c>
      <c r="H15" s="71">
        <f>SUM(H7:H14)</f>
        <v>0</v>
      </c>
      <c r="I15" s="71">
        <f>SUM(I7:I14)</f>
        <v>303251737.35</v>
      </c>
      <c r="J15" s="72">
        <f aca="true" t="shared" si="0" ref="J15:J21">SUM(D15:I15)</f>
        <v>305251737.35</v>
      </c>
    </row>
    <row r="16" spans="2:10" ht="21.75" customHeight="1">
      <c r="B16" s="52">
        <v>1</v>
      </c>
      <c r="C16" s="34" t="s">
        <v>136</v>
      </c>
      <c r="D16" s="69"/>
      <c r="E16" s="69"/>
      <c r="F16" s="69"/>
      <c r="G16" s="69"/>
      <c r="H16" s="69"/>
      <c r="I16" s="69">
        <f>TASH!D29</f>
        <v>70409060.66909996</v>
      </c>
      <c r="J16" s="70">
        <f t="shared" si="0"/>
        <v>70409060.66909996</v>
      </c>
    </row>
    <row r="17" spans="2:10" ht="21.75" customHeight="1">
      <c r="B17" s="52">
        <v>2</v>
      </c>
      <c r="C17" s="34" t="s">
        <v>137</v>
      </c>
      <c r="D17" s="69"/>
      <c r="E17" s="69"/>
      <c r="F17" s="69"/>
      <c r="G17" s="69"/>
      <c r="H17" s="69"/>
      <c r="I17" s="69"/>
      <c r="J17" s="70">
        <f t="shared" si="0"/>
        <v>0</v>
      </c>
    </row>
    <row r="18" spans="2:10" ht="21.75" customHeight="1">
      <c r="B18" s="52">
        <v>3</v>
      </c>
      <c r="C18" s="34" t="s">
        <v>140</v>
      </c>
      <c r="D18" s="69"/>
      <c r="E18" s="69"/>
      <c r="F18" s="69"/>
      <c r="G18" s="1"/>
      <c r="H18" s="69"/>
      <c r="I18" s="69"/>
      <c r="J18" s="70">
        <f t="shared" si="0"/>
        <v>0</v>
      </c>
    </row>
    <row r="19" spans="2:10" ht="21.75" customHeight="1">
      <c r="B19" s="52"/>
      <c r="C19" s="84" t="s">
        <v>209</v>
      </c>
      <c r="D19" s="69"/>
      <c r="E19" s="69"/>
      <c r="F19" s="69"/>
      <c r="G19" s="69">
        <v>200000</v>
      </c>
      <c r="H19" s="69"/>
      <c r="I19" s="69">
        <v>-200000</v>
      </c>
      <c r="J19" s="70">
        <f t="shared" si="0"/>
        <v>0</v>
      </c>
    </row>
    <row r="20" spans="2:10" ht="21.75" customHeight="1">
      <c r="B20" s="52">
        <v>4</v>
      </c>
      <c r="C20" s="84" t="s">
        <v>84</v>
      </c>
      <c r="D20" s="69"/>
      <c r="E20" s="69"/>
      <c r="F20" s="69"/>
      <c r="G20" s="69">
        <v>303051737.27</v>
      </c>
      <c r="H20" s="69"/>
      <c r="I20" s="69">
        <v>-303051737.27</v>
      </c>
      <c r="J20" s="70">
        <f t="shared" si="0"/>
        <v>0</v>
      </c>
    </row>
    <row r="21" spans="2:10" ht="21.75" customHeight="1">
      <c r="B21" s="135">
        <v>5</v>
      </c>
      <c r="C21" s="34" t="s">
        <v>141</v>
      </c>
      <c r="D21" s="73"/>
      <c r="E21" s="73"/>
      <c r="F21" s="73"/>
      <c r="G21" s="73"/>
      <c r="H21" s="73"/>
      <c r="I21" s="73"/>
      <c r="J21" s="70">
        <f t="shared" si="0"/>
        <v>0</v>
      </c>
    </row>
    <row r="22" spans="2:10" s="17" customFormat="1" ht="21.75" customHeight="1" thickBot="1">
      <c r="B22" s="58" t="s">
        <v>76</v>
      </c>
      <c r="C22" s="43" t="s">
        <v>201</v>
      </c>
      <c r="D22" s="74">
        <f aca="true" t="shared" si="1" ref="D22:I22">SUM(D15:D21)</f>
        <v>2000000</v>
      </c>
      <c r="E22" s="74">
        <f t="shared" si="1"/>
        <v>0</v>
      </c>
      <c r="F22" s="74">
        <f t="shared" si="1"/>
        <v>0</v>
      </c>
      <c r="G22" s="74">
        <f t="shared" si="1"/>
        <v>303251737.27</v>
      </c>
      <c r="H22" s="74">
        <f t="shared" si="1"/>
        <v>0</v>
      </c>
      <c r="I22" s="74">
        <f t="shared" si="1"/>
        <v>70409060.74909997</v>
      </c>
      <c r="J22" s="74">
        <f>SUM(J15:J21)</f>
        <v>375660798.01909995</v>
      </c>
    </row>
    <row r="26" ht="12.75">
      <c r="J26" s="136"/>
    </row>
    <row r="27" ht="12.75">
      <c r="J27" s="136"/>
    </row>
    <row r="28" ht="12.75">
      <c r="J28" s="136"/>
    </row>
    <row r="29" ht="12.75">
      <c r="J29" s="136"/>
    </row>
    <row r="30" ht="12.75">
      <c r="J30" s="136"/>
    </row>
  </sheetData>
  <sheetProtection/>
  <mergeCells count="1">
    <mergeCell ref="B2:J2"/>
  </mergeCells>
  <printOptions/>
  <pageMargins left="0.2" right="0.17" top="1" bottom="1" header="0.5" footer="0.5"/>
  <pageSetup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52"/>
  <sheetViews>
    <sheetView zoomScalePageLayoutView="0" workbookViewId="0" topLeftCell="A1">
      <selection activeCell="N68" sqref="N68"/>
    </sheetView>
  </sheetViews>
  <sheetFormatPr defaultColWidth="9.140625" defaultRowHeight="12.75"/>
  <cols>
    <col min="1" max="1" width="0.9921875" style="1" customWidth="1"/>
    <col min="2" max="2" width="3.57421875" style="1" customWidth="1"/>
    <col min="3" max="3" width="8.140625" style="1" customWidth="1"/>
    <col min="4" max="4" width="8.28125" style="1" customWidth="1"/>
    <col min="5" max="8" width="9.140625" style="1" customWidth="1"/>
    <col min="9" max="10" width="8.57421875" style="1" customWidth="1"/>
    <col min="11" max="11" width="10.140625" style="1" customWidth="1"/>
    <col min="12" max="12" width="10.7109375" style="1" customWidth="1"/>
    <col min="13" max="16384" width="9.140625" style="1" customWidth="1"/>
  </cols>
  <sheetData>
    <row r="1" ht="13.5" thickBot="1"/>
    <row r="2" spans="2:12" ht="12.75">
      <c r="B2" s="2"/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ht="12.75">
      <c r="B3" s="5"/>
      <c r="C3" s="6"/>
      <c r="D3" s="6"/>
      <c r="E3" s="6"/>
      <c r="F3" s="6"/>
      <c r="G3" s="6"/>
      <c r="H3" s="6"/>
      <c r="I3" s="6"/>
      <c r="J3" s="6"/>
      <c r="K3" s="6"/>
      <c r="L3" s="8"/>
    </row>
    <row r="4" spans="2:12" s="55" customFormat="1" ht="20.25">
      <c r="B4" s="143"/>
      <c r="C4" s="144" t="s">
        <v>210</v>
      </c>
      <c r="D4" s="144"/>
      <c r="E4" s="144"/>
      <c r="F4" s="144"/>
      <c r="G4" s="144"/>
      <c r="H4" s="144"/>
      <c r="I4" s="144"/>
      <c r="J4" s="144"/>
      <c r="K4" s="144"/>
      <c r="L4" s="148"/>
    </row>
    <row r="5" spans="2:12" ht="12.75">
      <c r="B5" s="5"/>
      <c r="C5" s="6"/>
      <c r="D5" s="6"/>
      <c r="E5" s="6"/>
      <c r="F5" s="6"/>
      <c r="G5" s="6"/>
      <c r="H5" s="6"/>
      <c r="I5" s="6"/>
      <c r="J5" s="6"/>
      <c r="K5" s="6"/>
      <c r="L5" s="8"/>
    </row>
    <row r="6" spans="2:12" ht="13.5" thickBot="1">
      <c r="B6" s="5"/>
      <c r="C6" s="6"/>
      <c r="D6" s="6"/>
      <c r="E6" s="6"/>
      <c r="F6" s="6"/>
      <c r="G6" s="6"/>
      <c r="H6" s="6"/>
      <c r="I6" s="6"/>
      <c r="J6" s="6"/>
      <c r="K6" s="6"/>
      <c r="L6" s="8"/>
    </row>
    <row r="7" spans="2:12" ht="12.75">
      <c r="B7" s="5"/>
      <c r="C7" s="2" t="s">
        <v>211</v>
      </c>
      <c r="D7" s="3"/>
      <c r="E7" s="3"/>
      <c r="F7" s="3"/>
      <c r="G7" s="3"/>
      <c r="H7" s="3"/>
      <c r="I7" s="3"/>
      <c r="J7" s="3"/>
      <c r="K7" s="3"/>
      <c r="L7" s="4"/>
    </row>
    <row r="8" spans="2:12" ht="12.75">
      <c r="B8" s="5"/>
      <c r="C8" s="5"/>
      <c r="D8" s="6" t="s">
        <v>212</v>
      </c>
      <c r="E8" s="6"/>
      <c r="F8" s="6"/>
      <c r="G8" s="6"/>
      <c r="H8" s="6"/>
      <c r="I8" s="6"/>
      <c r="J8" s="6"/>
      <c r="K8" s="6"/>
      <c r="L8" s="8"/>
    </row>
    <row r="9" spans="2:12" ht="12.75">
      <c r="B9" s="5"/>
      <c r="C9" s="5"/>
      <c r="D9" s="6" t="s">
        <v>213</v>
      </c>
      <c r="E9" s="6"/>
      <c r="F9" s="6"/>
      <c r="G9" s="6"/>
      <c r="H9" s="6"/>
      <c r="I9" s="6"/>
      <c r="J9" s="6"/>
      <c r="K9" s="6"/>
      <c r="L9" s="8"/>
    </row>
    <row r="10" spans="2:12" ht="12.75">
      <c r="B10" s="5"/>
      <c r="C10" s="5"/>
      <c r="D10" s="145" t="s">
        <v>214</v>
      </c>
      <c r="E10" s="6"/>
      <c r="F10" s="6"/>
      <c r="G10" s="6"/>
      <c r="H10" s="6"/>
      <c r="I10" s="6"/>
      <c r="J10" s="6"/>
      <c r="K10" s="6"/>
      <c r="L10" s="8"/>
    </row>
    <row r="11" spans="2:12" ht="12.75">
      <c r="B11" s="5"/>
      <c r="C11" s="5"/>
      <c r="D11" s="6"/>
      <c r="E11" s="6" t="s">
        <v>215</v>
      </c>
      <c r="F11" s="6"/>
      <c r="G11" s="6"/>
      <c r="H11" s="6"/>
      <c r="I11" s="6"/>
      <c r="J11" s="6"/>
      <c r="K11" s="6"/>
      <c r="L11" s="8"/>
    </row>
    <row r="12" spans="2:12" ht="12.75">
      <c r="B12" s="5"/>
      <c r="C12" s="5"/>
      <c r="D12" s="6"/>
      <c r="E12" s="145" t="s">
        <v>216</v>
      </c>
      <c r="F12" s="6"/>
      <c r="G12" s="6"/>
      <c r="H12" s="6"/>
      <c r="I12" s="6"/>
      <c r="J12" s="6"/>
      <c r="K12" s="6"/>
      <c r="L12" s="8"/>
    </row>
    <row r="13" spans="2:12" ht="13.5" thickBot="1">
      <c r="B13" s="5"/>
      <c r="C13" s="12"/>
      <c r="D13" s="7"/>
      <c r="E13" s="7" t="s">
        <v>217</v>
      </c>
      <c r="F13" s="7"/>
      <c r="G13" s="7"/>
      <c r="H13" s="7"/>
      <c r="I13" s="7"/>
      <c r="J13" s="7"/>
      <c r="K13" s="7"/>
      <c r="L13" s="13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8"/>
    </row>
    <row r="15" spans="2:12" ht="12.75">
      <c r="B15" s="5"/>
      <c r="C15" s="6"/>
      <c r="D15" s="6"/>
      <c r="E15" s="6"/>
      <c r="F15" s="6"/>
      <c r="G15" s="6"/>
      <c r="H15" s="6"/>
      <c r="I15" s="6"/>
      <c r="J15" s="6"/>
      <c r="K15" s="6"/>
      <c r="L15" s="8"/>
    </row>
    <row r="16" spans="2:12" ht="12.75">
      <c r="B16" s="5"/>
      <c r="C16" s="6"/>
      <c r="D16" s="6"/>
      <c r="E16" s="6"/>
      <c r="F16" s="6"/>
      <c r="G16" s="6"/>
      <c r="H16" s="6"/>
      <c r="I16" s="6"/>
      <c r="J16" s="6"/>
      <c r="K16" s="6"/>
      <c r="L16" s="8"/>
    </row>
    <row r="17" spans="2:12" ht="12.75">
      <c r="B17" s="5"/>
      <c r="C17" s="6"/>
      <c r="D17" s="6"/>
      <c r="E17" s="6"/>
      <c r="F17" s="6"/>
      <c r="G17" s="6"/>
      <c r="H17" s="6"/>
      <c r="I17" s="6"/>
      <c r="J17" s="6"/>
      <c r="K17" s="6"/>
      <c r="L17" s="8"/>
    </row>
    <row r="18" spans="2:12" ht="12.75">
      <c r="B18" s="5"/>
      <c r="C18" s="6"/>
      <c r="D18" s="6"/>
      <c r="E18" s="6"/>
      <c r="F18" s="6"/>
      <c r="G18" s="6"/>
      <c r="H18" s="6"/>
      <c r="I18" s="6"/>
      <c r="J18" s="6"/>
      <c r="K18" s="6"/>
      <c r="L18" s="8"/>
    </row>
    <row r="19" spans="2:12" ht="12.75">
      <c r="B19" s="5"/>
      <c r="C19" s="6" t="s">
        <v>218</v>
      </c>
      <c r="D19" s="6"/>
      <c r="E19" s="6"/>
      <c r="F19" s="6"/>
      <c r="G19" s="6"/>
      <c r="H19" s="6"/>
      <c r="I19" s="6"/>
      <c r="J19" s="6"/>
      <c r="K19" s="6"/>
      <c r="L19" s="8"/>
    </row>
    <row r="20" spans="2:12" ht="12.75">
      <c r="B20" s="5"/>
      <c r="C20" s="6"/>
      <c r="D20" s="6"/>
      <c r="E20" s="6"/>
      <c r="F20" s="6"/>
      <c r="G20" s="6"/>
      <c r="H20" s="6"/>
      <c r="I20" s="6"/>
      <c r="J20" s="6"/>
      <c r="K20" s="6"/>
      <c r="L20" s="8"/>
    </row>
    <row r="21" spans="2:12" ht="12.75">
      <c r="B21" s="5"/>
      <c r="C21" s="6"/>
      <c r="D21" s="6"/>
      <c r="E21" s="6"/>
      <c r="F21" s="6"/>
      <c r="G21" s="6"/>
      <c r="H21" s="6"/>
      <c r="I21" s="6"/>
      <c r="J21" s="6"/>
      <c r="K21" s="6"/>
      <c r="L21" s="8"/>
    </row>
    <row r="22" spans="2:12" ht="12.75">
      <c r="B22" s="5"/>
      <c r="C22" s="6"/>
      <c r="D22" s="6"/>
      <c r="E22" s="6"/>
      <c r="F22" s="6"/>
      <c r="G22" s="6"/>
      <c r="H22" s="6"/>
      <c r="I22" s="6"/>
      <c r="J22" s="6"/>
      <c r="K22" s="6"/>
      <c r="L22" s="8"/>
    </row>
    <row r="23" spans="2:12" ht="12.75">
      <c r="B23" s="5"/>
      <c r="C23" s="6"/>
      <c r="D23" s="6"/>
      <c r="E23" s="6"/>
      <c r="F23" s="6"/>
      <c r="G23" s="6"/>
      <c r="H23" s="6"/>
      <c r="I23" s="6"/>
      <c r="J23" s="6"/>
      <c r="K23" s="6"/>
      <c r="L23" s="8"/>
    </row>
    <row r="24" spans="2:12" ht="12.75">
      <c r="B24" s="5"/>
      <c r="C24" s="6"/>
      <c r="D24" s="6"/>
      <c r="E24" s="6"/>
      <c r="F24" s="6"/>
      <c r="G24" s="6"/>
      <c r="H24" s="6"/>
      <c r="I24" s="6"/>
      <c r="J24" s="6"/>
      <c r="K24" s="6"/>
      <c r="L24" s="8"/>
    </row>
    <row r="25" spans="2:12" ht="12.75">
      <c r="B25" s="5"/>
      <c r="C25" s="6"/>
      <c r="D25" s="6"/>
      <c r="E25" s="6"/>
      <c r="F25" s="6"/>
      <c r="G25" s="6"/>
      <c r="H25" s="6"/>
      <c r="I25" s="6"/>
      <c r="J25" s="6"/>
      <c r="K25" s="6"/>
      <c r="L25" s="8"/>
    </row>
    <row r="26" spans="2:12" ht="12.75">
      <c r="B26" s="5"/>
      <c r="C26" s="6"/>
      <c r="D26" s="6"/>
      <c r="E26" s="6"/>
      <c r="F26" s="6"/>
      <c r="G26" s="6"/>
      <c r="H26" s="6"/>
      <c r="I26" s="6"/>
      <c r="J26" s="6"/>
      <c r="K26" s="6"/>
      <c r="L26" s="8"/>
    </row>
    <row r="27" spans="2:12" ht="12.75">
      <c r="B27" s="5"/>
      <c r="C27" s="6"/>
      <c r="D27" s="6"/>
      <c r="E27" s="6"/>
      <c r="F27" s="6"/>
      <c r="G27" s="6"/>
      <c r="H27" s="6"/>
      <c r="I27" s="6"/>
      <c r="J27" s="6"/>
      <c r="K27" s="6"/>
      <c r="L27" s="8"/>
    </row>
    <row r="28" spans="2:12" ht="12.75">
      <c r="B28" s="5"/>
      <c r="C28" s="6"/>
      <c r="D28" s="6"/>
      <c r="E28" s="6"/>
      <c r="F28" s="6"/>
      <c r="G28" s="6"/>
      <c r="H28" s="6"/>
      <c r="I28" s="6"/>
      <c r="J28" s="6"/>
      <c r="K28" s="6"/>
      <c r="L28" s="8"/>
    </row>
    <row r="29" spans="2:12" ht="12.75">
      <c r="B29" s="5"/>
      <c r="C29" s="6"/>
      <c r="D29" s="6"/>
      <c r="E29" s="6"/>
      <c r="F29" s="6"/>
      <c r="G29" s="6"/>
      <c r="H29" s="6"/>
      <c r="I29" s="6"/>
      <c r="J29" s="6"/>
      <c r="K29" s="6"/>
      <c r="L29" s="8"/>
    </row>
    <row r="30" spans="2:12" ht="12.75">
      <c r="B30" s="5"/>
      <c r="C30" s="6"/>
      <c r="D30" s="6"/>
      <c r="E30" s="6"/>
      <c r="F30" s="6"/>
      <c r="G30" s="6"/>
      <c r="H30" s="6"/>
      <c r="I30" s="6"/>
      <c r="J30" s="6"/>
      <c r="K30" s="6"/>
      <c r="L30" s="8"/>
    </row>
    <row r="31" spans="2:12" ht="12.75">
      <c r="B31" s="5"/>
      <c r="C31" s="6"/>
      <c r="D31" s="6"/>
      <c r="E31" s="6"/>
      <c r="F31" s="6"/>
      <c r="G31" s="6"/>
      <c r="H31" s="6"/>
      <c r="I31" s="6"/>
      <c r="J31" s="6"/>
      <c r="K31" s="6"/>
      <c r="L31" s="8"/>
    </row>
    <row r="32" spans="2:12" ht="12.75">
      <c r="B32" s="5"/>
      <c r="C32" s="6"/>
      <c r="D32" s="6"/>
      <c r="E32" s="6"/>
      <c r="F32" s="6"/>
      <c r="G32" s="6"/>
      <c r="H32" s="6"/>
      <c r="I32" s="6"/>
      <c r="J32" s="6"/>
      <c r="K32" s="6"/>
      <c r="L32" s="8"/>
    </row>
    <row r="33" spans="2:12" ht="12.75">
      <c r="B33" s="5"/>
      <c r="C33" s="6"/>
      <c r="D33" s="6"/>
      <c r="E33" s="6"/>
      <c r="F33" s="6"/>
      <c r="G33" s="6"/>
      <c r="H33" s="6"/>
      <c r="I33" s="6"/>
      <c r="J33" s="6"/>
      <c r="K33" s="6"/>
      <c r="L33" s="8"/>
    </row>
    <row r="34" spans="2:12" ht="12.75">
      <c r="B34" s="5"/>
      <c r="C34" s="6"/>
      <c r="D34" s="6"/>
      <c r="E34" s="6"/>
      <c r="F34" s="6"/>
      <c r="G34" s="6"/>
      <c r="H34" s="6"/>
      <c r="I34" s="6"/>
      <c r="J34" s="6"/>
      <c r="K34" s="6"/>
      <c r="L34" s="8"/>
    </row>
    <row r="35" spans="2:12" ht="12.75">
      <c r="B35" s="5"/>
      <c r="C35" s="6"/>
      <c r="D35" s="6"/>
      <c r="E35" s="6"/>
      <c r="F35" s="6"/>
      <c r="G35" s="6"/>
      <c r="H35" s="6"/>
      <c r="I35" s="6"/>
      <c r="J35" s="6"/>
      <c r="K35" s="6"/>
      <c r="L35" s="8"/>
    </row>
    <row r="36" spans="2:12" ht="12.75">
      <c r="B36" s="5"/>
      <c r="C36" s="6"/>
      <c r="D36" s="6"/>
      <c r="E36" s="6"/>
      <c r="F36" s="6"/>
      <c r="G36" s="6"/>
      <c r="H36" s="6"/>
      <c r="I36" s="6"/>
      <c r="J36" s="6"/>
      <c r="K36" s="6"/>
      <c r="L36" s="8"/>
    </row>
    <row r="37" spans="2:12" ht="12.75">
      <c r="B37" s="5"/>
      <c r="C37" s="146" t="s">
        <v>219</v>
      </c>
      <c r="D37" s="6"/>
      <c r="E37" s="6"/>
      <c r="F37" s="6"/>
      <c r="G37" s="6"/>
      <c r="H37" s="6"/>
      <c r="I37" s="147" t="s">
        <v>222</v>
      </c>
      <c r="J37" s="147"/>
      <c r="K37" s="6"/>
      <c r="L37" s="8"/>
    </row>
    <row r="38" spans="2:12" ht="12.75">
      <c r="B38" s="5"/>
      <c r="C38" s="6"/>
      <c r="D38" s="6"/>
      <c r="E38" s="6"/>
      <c r="F38" s="6"/>
      <c r="G38" s="6"/>
      <c r="H38" s="6"/>
      <c r="I38" s="6"/>
      <c r="J38" s="6"/>
      <c r="K38" s="6"/>
      <c r="L38" s="8"/>
    </row>
    <row r="39" spans="2:12" ht="12.75">
      <c r="B39" s="5"/>
      <c r="C39" s="117" t="s">
        <v>220</v>
      </c>
      <c r="D39" s="6"/>
      <c r="E39" s="6"/>
      <c r="F39" s="6"/>
      <c r="G39" s="6"/>
      <c r="H39" s="6"/>
      <c r="I39" s="117" t="s">
        <v>221</v>
      </c>
      <c r="J39" s="6"/>
      <c r="K39" s="6"/>
      <c r="L39" s="8"/>
    </row>
    <row r="40" spans="2:12" ht="12.75">
      <c r="B40" s="5"/>
      <c r="C40" s="117"/>
      <c r="D40" s="6"/>
      <c r="E40" s="6"/>
      <c r="F40" s="6"/>
      <c r="G40" s="6"/>
      <c r="H40" s="6"/>
      <c r="I40" s="6"/>
      <c r="J40" s="6"/>
      <c r="K40" s="6"/>
      <c r="L40" s="8"/>
    </row>
    <row r="41" spans="2:12" ht="12.75">
      <c r="B41" s="5"/>
      <c r="C41" s="6"/>
      <c r="D41" s="6"/>
      <c r="E41" s="6"/>
      <c r="F41" s="6"/>
      <c r="G41" s="6"/>
      <c r="H41" s="6"/>
      <c r="I41" s="6"/>
      <c r="J41" s="6"/>
      <c r="K41" s="6"/>
      <c r="L41" s="8"/>
    </row>
    <row r="42" spans="2:12" ht="12.75">
      <c r="B42" s="5"/>
      <c r="C42" s="6"/>
      <c r="D42" s="6"/>
      <c r="E42" s="6"/>
      <c r="F42" s="6"/>
      <c r="G42" s="6"/>
      <c r="H42" s="6"/>
      <c r="I42" s="6"/>
      <c r="J42" s="6"/>
      <c r="K42" s="6"/>
      <c r="L42" s="8"/>
    </row>
    <row r="43" spans="2:12" ht="12.75">
      <c r="B43" s="5"/>
      <c r="C43" s="6"/>
      <c r="D43" s="6"/>
      <c r="E43" s="6"/>
      <c r="F43" s="6"/>
      <c r="G43" s="6"/>
      <c r="H43" s="6"/>
      <c r="I43" s="6"/>
      <c r="J43" s="6"/>
      <c r="K43" s="6"/>
      <c r="L43" s="8"/>
    </row>
    <row r="44" spans="2:12" ht="12.75">
      <c r="B44" s="5"/>
      <c r="C44" s="6"/>
      <c r="D44" s="6"/>
      <c r="E44" s="6"/>
      <c r="F44" s="6"/>
      <c r="G44" s="6"/>
      <c r="H44" s="6"/>
      <c r="I44" s="6"/>
      <c r="J44" s="6"/>
      <c r="K44" s="6"/>
      <c r="L44" s="8"/>
    </row>
    <row r="45" spans="2:12" ht="12.75">
      <c r="B45" s="5"/>
      <c r="C45" s="6"/>
      <c r="D45" s="6"/>
      <c r="E45" s="6"/>
      <c r="F45" s="6"/>
      <c r="G45" s="6"/>
      <c r="H45" s="6"/>
      <c r="I45" s="6"/>
      <c r="J45" s="6"/>
      <c r="K45" s="6"/>
      <c r="L45" s="8"/>
    </row>
    <row r="46" spans="2:12" ht="12.75">
      <c r="B46" s="5"/>
      <c r="C46" s="6"/>
      <c r="D46" s="6"/>
      <c r="E46" s="6"/>
      <c r="F46" s="6"/>
      <c r="G46" s="6"/>
      <c r="H46" s="6"/>
      <c r="I46" s="6"/>
      <c r="J46" s="6"/>
      <c r="K46" s="6"/>
      <c r="L46" s="8"/>
    </row>
    <row r="47" spans="2:12" ht="12.75">
      <c r="B47" s="5"/>
      <c r="C47" s="6"/>
      <c r="D47" s="6"/>
      <c r="E47" s="6"/>
      <c r="F47" s="6"/>
      <c r="G47" s="6"/>
      <c r="H47" s="6"/>
      <c r="I47" s="6"/>
      <c r="J47" s="6"/>
      <c r="K47" s="6"/>
      <c r="L47" s="8"/>
    </row>
    <row r="48" spans="2:12" ht="12.75">
      <c r="B48" s="5"/>
      <c r="C48" s="6"/>
      <c r="D48" s="6"/>
      <c r="E48" s="6"/>
      <c r="F48" s="6"/>
      <c r="G48" s="6"/>
      <c r="H48" s="6"/>
      <c r="I48" s="6"/>
      <c r="J48" s="6"/>
      <c r="K48" s="6"/>
      <c r="L48" s="8"/>
    </row>
    <row r="49" spans="2:12" ht="12.75">
      <c r="B49" s="5"/>
      <c r="C49" s="6"/>
      <c r="D49" s="6"/>
      <c r="E49" s="6"/>
      <c r="F49" s="6"/>
      <c r="G49" s="6"/>
      <c r="H49" s="6"/>
      <c r="I49" s="6"/>
      <c r="J49" s="6"/>
      <c r="K49" s="6"/>
      <c r="L49" s="8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8"/>
    </row>
    <row r="51" spans="2:12" ht="12.75">
      <c r="B51" s="5"/>
      <c r="C51" s="6"/>
      <c r="D51" s="6"/>
      <c r="E51" s="6"/>
      <c r="F51" s="6"/>
      <c r="G51" s="6"/>
      <c r="H51" s="6"/>
      <c r="I51" s="6"/>
      <c r="J51" s="6"/>
      <c r="K51" s="6"/>
      <c r="L51" s="8"/>
    </row>
    <row r="52" spans="2:12" ht="13.5" thickBot="1">
      <c r="B52" s="12"/>
      <c r="C52" s="7"/>
      <c r="D52" s="7"/>
      <c r="E52" s="7"/>
      <c r="F52" s="7"/>
      <c r="G52" s="7"/>
      <c r="H52" s="7"/>
      <c r="I52" s="7"/>
      <c r="J52" s="7"/>
      <c r="K52" s="7"/>
      <c r="L52" s="13"/>
    </row>
  </sheetData>
  <sheetProtection/>
  <mergeCells count="2">
    <mergeCell ref="C4:L4"/>
    <mergeCell ref="I37:J37"/>
  </mergeCells>
  <printOptions/>
  <pageMargins left="0.41" right="0.28" top="0.45" bottom="0.46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2012-08-07T10:20:04Z</cp:lastPrinted>
  <dcterms:created xsi:type="dcterms:W3CDTF">1996-10-14T23:33:28Z</dcterms:created>
  <dcterms:modified xsi:type="dcterms:W3CDTF">2012-08-07T10:20:30Z</dcterms:modified>
  <cp:category/>
  <cp:version/>
  <cp:contentType/>
  <cp:contentStatus/>
</cp:coreProperties>
</file>