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1 - Biznesi MADH\08 BALKAN INSIGHT\2019\00 BILANCI- 2019\01 - DRT &amp; QKB\"/>
    </mc:Choice>
  </mc:AlternateContent>
  <xr:revisionPtr revIDLastSave="0" documentId="13_ncr:1_{CDB06CF3-CF6F-4A08-B928-7CD8E3D335D2}" xr6:coauthVersionLast="45" xr6:coauthVersionMax="45" xr10:uidLastSave="{00000000-0000-0000-0000-000000000000}"/>
  <bookViews>
    <workbookView xWindow="28680" yWindow="-120" windowWidth="29040" windowHeight="15840" xr2:uid="{FA457CB5-1826-4943-8958-70C2519DBE0F}"/>
  </bookViews>
  <sheets>
    <sheet name="2-Pasqyra e Perform. (natyra)" sheetId="3" r:id="rId1"/>
    <sheet name="1-Pasqyra e Pozicioni Financiar" sheetId="4" r:id="rId2"/>
    <sheet name="Kop." sheetId="14" r:id="rId3"/>
    <sheet name="3-CashFlow (indirekt)" sheetId="2" r:id="rId4"/>
    <sheet name="4-Pasq. e Levizjeve ne Kapital" sheetId="1" r:id="rId5"/>
    <sheet name="AAM" sheetId="11" r:id="rId6"/>
    <sheet name="Inventari Fizik " sheetId="12" r:id="rId7"/>
    <sheet name="INV AUTO" sheetId="13" r:id="rId8"/>
  </sheets>
  <externalReferences>
    <externalReference r:id="rId9"/>
    <externalReference r:id="rId10"/>
  </externalReferences>
  <definedNames>
    <definedName name="_Key1" localSheetId="5" hidden="1">[1]PRODUKTE!#REF!</definedName>
    <definedName name="_Key1" localSheetId="2" hidden="1">[1]PRODUKTE!#REF!</definedName>
    <definedName name="_Key1" hidden="1">[2]PRODUKTE!#REF!</definedName>
    <definedName name="_Key1.1" localSheetId="5" hidden="1">[1]PRODUKTE!#REF!</definedName>
    <definedName name="_Key1.1" localSheetId="2" hidden="1">[1]PRODUKTE!#REF!</definedName>
    <definedName name="_Key1.1" hidden="1">[2]PRODUKTE!#REF!</definedName>
    <definedName name="_Key2" localSheetId="5" hidden="1">[1]PRODUKTE!#REF!</definedName>
    <definedName name="_Key2" localSheetId="2" hidden="1">[1]PRODUKTE!#REF!</definedName>
    <definedName name="_Key2" hidden="1">[2]PRODUKTE!#REF!</definedName>
    <definedName name="_Key2.2" localSheetId="5" hidden="1">[1]PRODUKTE!#REF!</definedName>
    <definedName name="_Key2.2" localSheetId="2" hidden="1">[1]PRODUKTE!#REF!</definedName>
    <definedName name="_Key2.2" hidden="1">[2]PRODUKTE!#REF!</definedName>
    <definedName name="_Order1" hidden="1">255</definedName>
    <definedName name="_Order2" hidden="1">255</definedName>
    <definedName name="JR_PAGE_ANCHOR_0_1">#REF!</definedName>
    <definedName name="_xlnm.Print_Area" localSheetId="1">'1-Pasqyra e Pozicioni Financiar'!$A$1:$D$116</definedName>
    <definedName name="Z_181386F5_8DAB_4E85_A3D6_B3649233DDF4_.wvu.Cols" localSheetId="1" hidden="1">'1-Pasqyra e Pozicioni Financiar'!#REF!,'1-Pasqyra e Pozicioni Financiar'!#REF!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H14" i="1"/>
  <c r="C67" i="2"/>
  <c r="B107" i="4"/>
  <c r="B105" i="4"/>
  <c r="B106" i="4"/>
  <c r="D106" i="4"/>
  <c r="E21" i="13"/>
  <c r="F21" i="13"/>
  <c r="G7" i="11"/>
  <c r="G13" i="11" s="1"/>
  <c r="G8" i="11"/>
  <c r="G9" i="11"/>
  <c r="G10" i="11"/>
  <c r="G11" i="11"/>
  <c r="G12" i="11"/>
  <c r="D13" i="11"/>
  <c r="E13" i="11"/>
  <c r="F13" i="11"/>
  <c r="G19" i="11"/>
  <c r="G20" i="11"/>
  <c r="G21" i="11"/>
  <c r="G25" i="11" s="1"/>
  <c r="G22" i="11"/>
  <c r="G23" i="11"/>
  <c r="G24" i="11"/>
  <c r="D25" i="11"/>
  <c r="E25" i="11"/>
  <c r="F25" i="11"/>
  <c r="G31" i="11"/>
  <c r="G32" i="11"/>
  <c r="D33" i="11"/>
  <c r="E33" i="11"/>
  <c r="G33" i="11" s="1"/>
  <c r="F33" i="11"/>
  <c r="D34" i="11"/>
  <c r="E34" i="11"/>
  <c r="G34" i="11" s="1"/>
  <c r="F34" i="11"/>
  <c r="D35" i="11"/>
  <c r="E35" i="11"/>
  <c r="G35" i="11" s="1"/>
  <c r="F35" i="11"/>
  <c r="D36" i="11"/>
  <c r="E36" i="11"/>
  <c r="G36" i="11" s="1"/>
  <c r="F36" i="11"/>
  <c r="D37" i="11"/>
  <c r="E37" i="11"/>
  <c r="F37" i="11"/>
  <c r="G37" i="11" l="1"/>
  <c r="G33" i="1" l="1"/>
  <c r="B42" i="3" l="1"/>
  <c r="B47" i="3" s="1"/>
  <c r="D42" i="3"/>
  <c r="B33" i="4" l="1"/>
  <c r="D33" i="4"/>
  <c r="B55" i="4"/>
  <c r="D55" i="4"/>
  <c r="D57" i="4" s="1"/>
  <c r="B75" i="4"/>
  <c r="B94" i="4" s="1"/>
  <c r="D75" i="4"/>
  <c r="D94" i="4" s="1"/>
  <c r="B92" i="4"/>
  <c r="D92" i="4"/>
  <c r="D107" i="4"/>
  <c r="D109" i="4"/>
  <c r="B57" i="3"/>
  <c r="C37" i="2" s="1"/>
  <c r="D47" i="3"/>
  <c r="D57" i="3" s="1"/>
  <c r="B55" i="3"/>
  <c r="D55" i="3"/>
  <c r="E37" i="2"/>
  <c r="C49" i="2"/>
  <c r="E49" i="2"/>
  <c r="C64" i="2"/>
  <c r="E64" i="2"/>
  <c r="E66" i="2" l="1"/>
  <c r="E69" i="2" s="1"/>
  <c r="D111" i="4"/>
  <c r="D113" i="4"/>
  <c r="B109" i="4"/>
  <c r="H27" i="1"/>
  <c r="C66" i="2"/>
  <c r="B57" i="4"/>
  <c r="H17" i="1"/>
  <c r="E72" i="2" l="1"/>
  <c r="C69" i="2"/>
  <c r="C72" i="2" s="1"/>
  <c r="B111" i="4"/>
  <c r="B113" i="4" s="1"/>
  <c r="I10" i="1"/>
  <c r="K10" i="1" s="1"/>
  <c r="I11" i="1"/>
  <c r="K11" i="1" s="1"/>
  <c r="B12" i="1"/>
  <c r="C12" i="1"/>
  <c r="C24" i="1" s="1"/>
  <c r="C37" i="1" s="1"/>
  <c r="D12" i="1"/>
  <c r="E12" i="1"/>
  <c r="F12" i="1"/>
  <c r="F24" i="1" s="1"/>
  <c r="F37" i="1" s="1"/>
  <c r="G12" i="1"/>
  <c r="H12" i="1"/>
  <c r="G14" i="1" s="1"/>
  <c r="H21" i="1" s="1"/>
  <c r="H22" i="1" s="1"/>
  <c r="J12" i="1"/>
  <c r="I13" i="1"/>
  <c r="K13" i="1"/>
  <c r="I15" i="1"/>
  <c r="K15" i="1"/>
  <c r="I16" i="1"/>
  <c r="K16" i="1" s="1"/>
  <c r="B17" i="1"/>
  <c r="C17" i="1"/>
  <c r="D17" i="1"/>
  <c r="E17" i="1"/>
  <c r="F17" i="1"/>
  <c r="J17" i="1"/>
  <c r="J24" i="1" s="1"/>
  <c r="J37" i="1" s="1"/>
  <c r="I18" i="1"/>
  <c r="K18" i="1"/>
  <c r="I19" i="1"/>
  <c r="K19" i="1"/>
  <c r="I20" i="1"/>
  <c r="K20" i="1" s="1"/>
  <c r="B22" i="1"/>
  <c r="C22" i="1"/>
  <c r="D22" i="1"/>
  <c r="E22" i="1"/>
  <c r="F22" i="1"/>
  <c r="G22" i="1"/>
  <c r="J22" i="1"/>
  <c r="I25" i="1"/>
  <c r="K25" i="1" s="1"/>
  <c r="I26" i="1"/>
  <c r="K26" i="1"/>
  <c r="I28" i="1"/>
  <c r="K28" i="1" s="1"/>
  <c r="I29" i="1"/>
  <c r="K29" i="1"/>
  <c r="B30" i="1"/>
  <c r="C30" i="1"/>
  <c r="D30" i="1"/>
  <c r="E30" i="1"/>
  <c r="F30" i="1"/>
  <c r="H30" i="1"/>
  <c r="J30" i="1"/>
  <c r="I31" i="1"/>
  <c r="K31" i="1"/>
  <c r="I32" i="1"/>
  <c r="K32" i="1"/>
  <c r="I33" i="1"/>
  <c r="K33" i="1" s="1"/>
  <c r="B35" i="1"/>
  <c r="C35" i="1"/>
  <c r="D35" i="1"/>
  <c r="E35" i="1"/>
  <c r="F35" i="1"/>
  <c r="G35" i="1"/>
  <c r="J35" i="1"/>
  <c r="D24" i="1" l="1"/>
  <c r="D37" i="1" s="1"/>
  <c r="G17" i="1"/>
  <c r="G24" i="1" s="1"/>
  <c r="I21" i="1"/>
  <c r="K21" i="1" s="1"/>
  <c r="I22" i="1"/>
  <c r="K22" i="1" s="1"/>
  <c r="E24" i="1"/>
  <c r="E37" i="1" s="1"/>
  <c r="I14" i="1"/>
  <c r="K14" i="1" s="1"/>
  <c r="B24" i="1"/>
  <c r="B37" i="1" s="1"/>
  <c r="H24" i="1"/>
  <c r="I12" i="1"/>
  <c r="K12" i="1" s="1"/>
  <c r="I17" i="1" l="1"/>
  <c r="K17" i="1" s="1"/>
  <c r="G27" i="1"/>
  <c r="I24" i="1"/>
  <c r="K24" i="1" s="1"/>
  <c r="H34" i="1" l="1"/>
  <c r="I27" i="1"/>
  <c r="K27" i="1" s="1"/>
  <c r="G30" i="1"/>
  <c r="I30" i="1" l="1"/>
  <c r="K30" i="1" s="1"/>
  <c r="G37" i="1"/>
  <c r="I34" i="1"/>
  <c r="K34" i="1" s="1"/>
  <c r="H35" i="1"/>
  <c r="I35" i="1" l="1"/>
  <c r="K35" i="1" s="1"/>
  <c r="H37" i="1"/>
  <c r="I37" i="1" s="1"/>
  <c r="K37" i="1" s="1"/>
  <c r="K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9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 shapeId="0" xr:uid="{AF399D2A-4615-4055-8017-3AD4C3E6476F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 shapeId="0" xr:uid="{B495F010-222C-4B7E-B0F8-0770349E6494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 shapeId="0" xr:uid="{92B49FA0-BFA7-45D3-A9F2-71E3DB92D02F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 shapeId="0" xr:uid="{00000000-0006-0000-0000-000014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H1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7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</t>
        </r>
      </text>
    </comment>
    <comment ref="H30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 rreshti 55 
</t>
        </r>
      </text>
    </comment>
    <comment ref="J30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performances, rreshti 56</t>
        </r>
      </text>
    </comment>
  </commentList>
</comments>
</file>

<file path=xl/sharedStrings.xml><?xml version="1.0" encoding="utf-8"?>
<sst xmlns="http://schemas.openxmlformats.org/spreadsheetml/2006/main" count="381" uniqueCount="288">
  <si>
    <t>Pozicioni financiar ne fund (viti aktual)</t>
  </si>
  <si>
    <t xml:space="preserve">Totali i transaksioneve per pronaret e njësisë ekonomike </t>
  </si>
  <si>
    <t>Dividende te shperndare</t>
  </si>
  <si>
    <t>Emetim i kapitalit të nënshkruar</t>
  </si>
  <si>
    <t>Transaksione per pronaret e njësisë ekonomike te njohura direkt ne kapital:</t>
  </si>
  <si>
    <t>Totali i te ardhurave gjithëpërfshirëse per periudhen</t>
  </si>
  <si>
    <t>Tatime aktuale dhe te shtyra te njohura drejtperdrejt ne kapital</t>
  </si>
  <si>
    <t>Te ardhura te tjera gjitheperfshirese</t>
  </si>
  <si>
    <t>Fitim/(humbja) e periudhes</t>
  </si>
  <si>
    <t>Te ardhurat totale gjithëpërfshirëse te periudhes:</t>
  </si>
  <si>
    <t>Pozicioni financiar ne fund (viti paraardhes)</t>
  </si>
  <si>
    <t>Pozicioni financiar i rideklaruar ne fillim</t>
  </si>
  <si>
    <t>Efekti i ndryshimeve ne politikat kontabile</t>
  </si>
  <si>
    <t>Pozicioni financiar ne fillim</t>
  </si>
  <si>
    <t>Totali</t>
  </si>
  <si>
    <t>Interesa jo-kontrollues</t>
  </si>
  <si>
    <t>Fitimet/ (humbjet) e pashperndara</t>
  </si>
  <si>
    <t>Diferenca nga perkthimi i monedhes ne veprimtari te huaja</t>
  </si>
  <si>
    <t>Rezerva te tjera</t>
  </si>
  <si>
    <t>Rezerva rivleresimi</t>
  </si>
  <si>
    <t>Primi i lidhur me kapitalin</t>
  </si>
  <si>
    <t>Kapitali i nenshkruar</t>
  </si>
  <si>
    <t>Pasqyra e levizjeve ne kapitalin neto</t>
  </si>
  <si>
    <t>Lek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</si>
  <si>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(humbje te pashperndara)</t>
    </r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</si>
  <si>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(fitimi ri investuar)</t>
    </r>
  </si>
  <si>
    <t>Check</t>
  </si>
  <si>
    <t>Mjete monetare dhe ekuivalente me to ne fund</t>
  </si>
  <si>
    <t>Efekti i luhatjeve te kurseve te kembimit te mjeteve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</si>
  <si>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</si>
  <si>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</si>
  <si>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</si>
  <si>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</si>
  <si>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Dividende te paguar interesave jokontrollues</t>
  </si>
  <si>
    <t>Interes i paguar</t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</si>
  <si>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</si>
  <si>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</si>
  <si>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</si>
  <si>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</si>
  <si>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</si>
  <si>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</si>
  <si>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</si>
  <si>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</si>
  <si>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</si>
  <si>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</si>
  <si>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Interesa te arketuara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</si>
  <si>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</si>
  <si>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</si>
  <si>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</si>
  <si>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</si>
  <si>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</si>
  <si>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</si>
  <si>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</si>
  <si>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</si>
  <si>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</si>
  <si>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Rritje/(Renie) ne detyrime per punonjesit</t>
  </si>
  <si>
    <t>Rritje/(Renie) ne detyrime te pagueshme</t>
  </si>
  <si>
    <t>Renie/(Rritje) ne inventar</t>
  </si>
  <si>
    <t>Renie/(Rritje) ne te drejtat e arketueshme dhe te tjera</t>
  </si>
  <si>
    <t>Ndryshim ne aktivet dhe detyrimet e shfrytezimit</t>
  </si>
  <si>
    <t>Interesa te fituara</t>
  </si>
  <si>
    <t>(Fitim)/humbja nga investimet ne pjesmarrje</t>
  </si>
  <si>
    <t>(Fitim)/humbja nga shitja e aktiveve afatgjata materiale</t>
  </si>
  <si>
    <t>Fluksi i mjeteve monetare i perfshire ne aktivitete investuese</t>
  </si>
  <si>
    <t>Te ardhura te konstatuara</t>
  </si>
  <si>
    <t>Shpenzime te konstatuara</t>
  </si>
  <si>
    <t>Provizione per shpenzime</t>
  </si>
  <si>
    <t>Ulje ne vleren neto te realizueshme per inventaret</t>
  </si>
  <si>
    <t>Zhvleresimi i te drejtave te arketueshme</t>
  </si>
  <si>
    <t>Zhvleresimi i aktiveve afatgjata materiale</t>
  </si>
  <si>
    <t>Shpenzime konsumi dhe amortizimi</t>
  </si>
  <si>
    <t>Shpenzime per tatimin mbi fitimin jo-monetar (diferenca shpenzim - pagese gjate periudhes)</t>
  </si>
  <si>
    <t>Shpenzimet financiare jomonetare</t>
  </si>
  <si>
    <t>Rregullime per shpenzimet jo-monetare:</t>
  </si>
  <si>
    <t>Fitimi/(Humbja) e periudhes</t>
  </si>
  <si>
    <t>Fluksi mjeteve monetare nga/perdorur ne aktivitetin e shfrytezimit:</t>
  </si>
  <si>
    <t>Para ardhese</t>
  </si>
  <si>
    <t>Raportuese</t>
  </si>
  <si>
    <t>Periudha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</si>
  <si>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</si>
  <si>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</si>
  <si>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</si>
  <si>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</si>
  <si>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</si>
  <si>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</si>
  <si>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</si>
  <si>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</si>
  <si>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</si>
  <si>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</si>
  <si>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</si>
  <si>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</si>
  <si>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</si>
  <si>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</si>
  <si>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</si>
  <si>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</si>
  <si>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</si>
  <si>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</si>
  <si>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</si>
  <si>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</si>
  <si>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</si>
  <si>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</si>
  <si>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</si>
  <si>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</si>
  <si>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</si>
  <si>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</si>
  <si>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</si>
  <si>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</si>
  <si>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</si>
  <si>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</si>
  <si>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</si>
  <si>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</si>
  <si>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</si>
  <si>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</si>
  <si>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</si>
  <si>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</si>
  <si>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</si>
  <si>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</si>
  <si>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</si>
  <si>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</si>
  <si>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</si>
  <si>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</si>
  <si>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</si>
  <si>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</si>
  <si>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</si>
  <si>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</si>
  <si>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Udhezime</t>
  </si>
  <si>
    <t>Te ardhurat nga aktiviteti i shfrytezimit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</si>
  <si>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</si>
  <si>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* ne rastin e pasqyrave financiare te konsoliduara llogarite me njesite ekonomike brenda grupit eliminohen dhe nuk paraqiten ne pasqyren e pozicionit financiar</t>
  </si>
  <si>
    <t>TOTALI I DETYRIMEVE DHE KAPITALIT</t>
  </si>
  <si>
    <t xml:space="preserve">Totali i kapitalit </t>
  </si>
  <si>
    <t>Totali i kapitalit qe i takon pronareve njesise ekonomike</t>
  </si>
  <si>
    <t>Fitimi/(humbja) e periudhes</t>
  </si>
  <si>
    <t>Fitimi/(humbja) e pashperndare</t>
  </si>
  <si>
    <t>Rezerva statutore</t>
  </si>
  <si>
    <t>Rezerva ligjore</t>
  </si>
  <si>
    <t>Kapitali  i nenshkruar</t>
  </si>
  <si>
    <t>Kapitali dhe Rezervat</t>
  </si>
  <si>
    <t>Detyrime totale</t>
  </si>
  <si>
    <t>Totali i detyrimeve afatgjata</t>
  </si>
  <si>
    <t>Detyrime tatimore te shtyra</t>
  </si>
  <si>
    <t>Provizione te tjera</t>
  </si>
  <si>
    <t>Provizione per pensione</t>
  </si>
  <si>
    <t>Provizione</t>
  </si>
  <si>
    <t>Te ardhura te shtyra</t>
  </si>
  <si>
    <t>Te pagueshme per shpenzime te konstatuara</t>
  </si>
  <si>
    <t>Te tjera te pagueshme</t>
  </si>
  <si>
    <t>Te pagueshme ndaj njesive ekonomike ku ka interesa pjesmarrese</t>
  </si>
  <si>
    <t>Te pagueshme ndaj njesive ekonomike brenda grupit *</t>
  </si>
  <si>
    <t>Deftesa te pagueshme</t>
  </si>
  <si>
    <t>Te pagueshme per aktivitetin e shfrytezimit</t>
  </si>
  <si>
    <t>Aktetime ne avance per porosi</t>
  </si>
  <si>
    <t>Detyrime ndaj institucioneve te kredise</t>
  </si>
  <si>
    <t>Titujt e huamarrjes</t>
  </si>
  <si>
    <t>Detyrime afatgjata</t>
  </si>
  <si>
    <t>Totali i detyrimeve afatshkurta</t>
  </si>
  <si>
    <t>Te pagueshme per detyrime tatimore</t>
  </si>
  <si>
    <t>Te pagueshme ndaj punonjesve dhe sigurimeve shoqerore/shendetsore</t>
  </si>
  <si>
    <t>Detyrime afatshkurtra</t>
  </si>
  <si>
    <t>DETYRIMET DHE KAPITALI</t>
  </si>
  <si>
    <t>TOTALI I AKTIVEVE</t>
  </si>
  <si>
    <t>Totali i aktiveve afatgjata</t>
  </si>
  <si>
    <t>Aktivet tatimore te shtyra</t>
  </si>
  <si>
    <t>Parapagime per AAJM</t>
  </si>
  <si>
    <t>Emri i mire</t>
  </si>
  <si>
    <t>Koncensione, patenta, licensa, makra tregtare, te drejta dhe aktive te ngjashme</t>
  </si>
  <si>
    <t>Aktive jo materiale</t>
  </si>
  <si>
    <t>Aktivet biologjike</t>
  </si>
  <si>
    <t>Parapagime per aktive materiale dhe ne proces</t>
  </si>
  <si>
    <t>AAGJM te mbajtura per investim</t>
  </si>
  <si>
    <t>Te tjera instalime dhe pajisje</t>
  </si>
  <si>
    <t>Impiante dhe makineri</t>
  </si>
  <si>
    <t>Toka dhe ndertesa</t>
  </si>
  <si>
    <t>Aktive materiale</t>
  </si>
  <si>
    <t>Tituj te tjere te huadhenies</t>
  </si>
  <si>
    <t>Tituj te tjere te mbajtur si aktive afatgjata</t>
  </si>
  <si>
    <t>Tituj te huadhenies ne njesite ekonomike ku ka interesa pjesmarrese</t>
  </si>
  <si>
    <t>Tituj te huadhenies ne njesite ekonomike brenda grupit *</t>
  </si>
  <si>
    <t>Tituj pronesie te njesive ekonomike ku ka interesa pjesmarrese</t>
  </si>
  <si>
    <t>Tituj pronesie te njesive ekonomike brenda grupit *</t>
  </si>
  <si>
    <t>Aktive financiare</t>
  </si>
  <si>
    <t xml:space="preserve">Aktive afatgjate </t>
  </si>
  <si>
    <t>Totali i aktiveve afatshkurtra</t>
  </si>
  <si>
    <t>Te arketueshme nga te ardhura te konstatuara</t>
  </si>
  <si>
    <t>Shpenzime te shtyra</t>
  </si>
  <si>
    <t>Parapagime per inventar</t>
  </si>
  <si>
    <t>AAGJM te mbajtura per shitje</t>
  </si>
  <si>
    <t>Aktive biologjike (gje e gjalle ne rritje dhe majmeri)</t>
  </si>
  <si>
    <t>Mallra</t>
  </si>
  <si>
    <t>Produkte te gatshme</t>
  </si>
  <si>
    <t>Prodhime ne proces dhe gjysemprodukte</t>
  </si>
  <si>
    <t>Lende e pare dhe materiale te konsumueshme</t>
  </si>
  <si>
    <t xml:space="preserve">Inventaret </t>
  </si>
  <si>
    <t>Kapital i nenshkruar i papaguar</t>
  </si>
  <si>
    <t>Te tjera</t>
  </si>
  <si>
    <t>Nga njesite ekonomike ku ka interesa pjesmarrese</t>
  </si>
  <si>
    <t>Nga njesite ekonomike brenda grupit *</t>
  </si>
  <si>
    <t>Nga aktiviteti i shfrytezimit</t>
  </si>
  <si>
    <t>Te drejta te arketueshme</t>
  </si>
  <si>
    <t>Te tjera financiare</t>
  </si>
  <si>
    <t>aksione te veta</t>
  </si>
  <si>
    <t>Ne tituj pronesie te njesive ekonomike ku ka interesa pjesmarrese</t>
  </si>
  <si>
    <t>Ne tituj pronesie te njesive ekonomike brenda grupit *</t>
  </si>
  <si>
    <t>Investime</t>
  </si>
  <si>
    <t xml:space="preserve">Mjete monetare </t>
  </si>
  <si>
    <t>Aktive afatshkurtra</t>
  </si>
  <si>
    <t>AKTIVET</t>
  </si>
  <si>
    <t>Pasqyra e Pozicionit Financiar</t>
  </si>
  <si>
    <t>Pasqyrat financiare te vitit 2019</t>
  </si>
  <si>
    <t>Leke</t>
  </si>
  <si>
    <t>Pasqyra Financiare jane te konsoliduara</t>
  </si>
  <si>
    <t>Pasqyra Financiare jane individuale</t>
  </si>
  <si>
    <t>QKB</t>
  </si>
  <si>
    <t>Adresa e Selise</t>
  </si>
  <si>
    <t>NIPT -i</t>
  </si>
  <si>
    <t>31.12.2019</t>
  </si>
  <si>
    <t>29.06.2020</t>
  </si>
  <si>
    <t>Tatimi mbi fitimin e periudhes (15% BM)</t>
  </si>
  <si>
    <t>Fitim i shperndare</t>
  </si>
  <si>
    <t xml:space="preserve">             TOTALI</t>
  </si>
  <si>
    <t>Zyre / Inv. Ekonomik</t>
  </si>
  <si>
    <t>kompjuterike</t>
  </si>
  <si>
    <t>Mjete transporti</t>
  </si>
  <si>
    <t>Makineri,paisje pune</t>
  </si>
  <si>
    <t>Ndertime</t>
  </si>
  <si>
    <t>Toka</t>
  </si>
  <si>
    <t>Gjendje
31/12/2019</t>
  </si>
  <si>
    <t>Pakesime</t>
  </si>
  <si>
    <t>Shtesa</t>
  </si>
  <si>
    <t>Sasia</t>
  </si>
  <si>
    <t>Emertimi</t>
  </si>
  <si>
    <t>Nr</t>
  </si>
  <si>
    <t>Zyre / Inv Ekonomik</t>
  </si>
  <si>
    <t>Zyre / Inventar Ekonomik</t>
  </si>
  <si>
    <t>Myzejen Curri</t>
  </si>
  <si>
    <t>Administrator</t>
  </si>
  <si>
    <t>Gjendje
01.01.2019</t>
  </si>
  <si>
    <t>Vlera Kontabel Neto e A.A.Materiale  2019</t>
  </si>
  <si>
    <t>Amortizimi A.A.Materiale   2019</t>
  </si>
  <si>
    <t>Aktivet Afatgjata Materiale  me vlere fillestare   2019</t>
  </si>
  <si>
    <t>NIPT: L81319028T</t>
  </si>
  <si>
    <t xml:space="preserve">Myzejen Çurri                                                   </t>
  </si>
  <si>
    <t>* Vlera rezulton duke shumezuar sasine qe eshte gjendje te mallit apo materialit me cmimin qe ai ka ne faturen me te fundit te blerjes</t>
  </si>
  <si>
    <t>TOTALI</t>
  </si>
  <si>
    <t xml:space="preserve"> udhetimi.</t>
  </si>
  <si>
    <t xml:space="preserve"> inventar pasi aktiviteti eshte agjensi</t>
  </si>
  <si>
    <t xml:space="preserve">Shenim: Subjekti nuk ka </t>
  </si>
  <si>
    <r>
      <t>Sheno njeren nga njesite si me poshte:(kg/m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/litra/cope/kuti/ml )</t>
    </r>
  </si>
  <si>
    <t>Sqarime</t>
  </si>
  <si>
    <t>Vlera e mallit dhe materialit sipas vlerjes blerjes *</t>
  </si>
  <si>
    <t>Sasia ne numer qe eshte gjendje ne njesi</t>
  </si>
  <si>
    <t>Njesia Matjes</t>
  </si>
  <si>
    <t>Emertimi i mallrave dhe materialeve gjendje</t>
  </si>
  <si>
    <t>L81319028T</t>
  </si>
  <si>
    <t>INVENTARI FIZIK I MALLRAVE DHE MATERIALEVE I DATES  31.12.2019</t>
  </si>
  <si>
    <t>Myzejen Çurri</t>
  </si>
  <si>
    <t xml:space="preserve"> Administratore</t>
  </si>
  <si>
    <t>Autoveture   BENZ</t>
  </si>
  <si>
    <t>Vlera 
Mbetur</t>
  </si>
  <si>
    <t>Vlera 
Fillestare</t>
  </si>
  <si>
    <t>Targa</t>
  </si>
  <si>
    <t>Kapaciteti</t>
  </si>
  <si>
    <t>Lloji automjetit</t>
  </si>
  <si>
    <t>Nr.</t>
  </si>
  <si>
    <t>Inventari automjeteve ne pronesi te subjektit 2019</t>
  </si>
  <si>
    <t xml:space="preserve">  Data  e  mbylljes se Pasqyrave Financiare</t>
  </si>
  <si>
    <t>Deri</t>
  </si>
  <si>
    <t>01.01.2019</t>
  </si>
  <si>
    <t>Nga</t>
  </si>
  <si>
    <t xml:space="preserve">  Periudha  Kontabel e Pasqyrave Financiare</t>
  </si>
  <si>
    <t>Pasqyra Financiare jane te rumbullakosura ne lek</t>
  </si>
  <si>
    <t>Pasqyra Financiare jane te shprehura ne</t>
  </si>
  <si>
    <t>x</t>
  </si>
  <si>
    <t>Viti   2019</t>
  </si>
  <si>
    <t>Ligjit Nr. 9228 Date 29.04.2004     Per Kontabilitetin dhe Pasqyrat Financiare  )</t>
  </si>
  <si>
    <t xml:space="preserve">(  Ne zbatim te Standartit Kombetar te Kontabilitetit Nr.2 te Permiresuar dhe </t>
  </si>
  <si>
    <t>P A S Q Y R A T     F I N A N C I A R E</t>
  </si>
  <si>
    <t>Agjensi Udhetimesh &amp; Turistike</t>
  </si>
  <si>
    <t>Veprimtaria  Kryesore</t>
  </si>
  <si>
    <t>Nr. i  Regjistrit  Tregetar</t>
  </si>
  <si>
    <t>19.01.2018</t>
  </si>
  <si>
    <t>Data e krijimit</t>
  </si>
  <si>
    <t>Rruga "Frosina Plaku", Nr.89/3, Tirane</t>
  </si>
  <si>
    <t>Balkan Insight</t>
  </si>
  <si>
    <t>Emertimi dhe Forma ligjore</t>
  </si>
  <si>
    <t>AA 765 XI</t>
  </si>
  <si>
    <t>7 + 1</t>
  </si>
  <si>
    <t>Subjekti: Balkan Insight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</si>
</sst>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 * #,##0.00_)_€_ ;_ * \(#,##0.00\)_€_ ;_ * &quot;-&quot;??_)_€_ ;_ @_ "/>
    <numFmt numFmtId="165" formatCode="_(* #,##0_);_(* \(#,##0\);_(* &quot;-&quot;??_);_(@_)"/>
    <numFmt numFmtId="166" formatCode="_(* #,##0.00_);_(* \(#,##0.00\);_(* &quot;-&quot;??_);_(@_)"/>
    <numFmt numFmtId="167" formatCode="_-* #,##0.0000000_-;\-* #,##0.0000000_-;_-* &quot;-&quot;???????_-;_-@_-"/>
    <numFmt numFmtId="168" formatCode="_-* #,##0.0000000000_-;\-* #,##0.0000000000_-;_-* &quot;-&quot;??????????_-;_-@_-"/>
    <numFmt numFmtId="169" formatCode="_-* #,##0.00_L_e_k_-;\-* #,##0.00_L_e_k_-;_-* &quot;-&quot;??_L_e_k_-;_-@_-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sz val="10"/>
      <color indexed="8"/>
      <name val="MS Sans Serif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10"/>
      <name val="Arial"/>
      <family val="2"/>
    </font>
    <font>
      <i/>
      <sz val="11"/>
      <color theme="9" tint="0.39997558519241921"/>
      <name val="Times New Roman"/>
      <family val="1"/>
      <charset val="238"/>
    </font>
    <font>
      <sz val="10"/>
      <name val="Tahoma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i/>
      <sz val="7"/>
      <color theme="9" tint="0.39997558519241921"/>
      <name val="Times New Roman"/>
      <family val="1"/>
      <charset val="238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u/>
      <sz val="12"/>
      <name val="Calibri"/>
      <family val="2"/>
      <scheme val="minor"/>
    </font>
    <font>
      <sz val="8"/>
      <name val="Arial"/>
      <family val="2"/>
    </font>
    <font>
      <b/>
      <i/>
      <sz val="11"/>
      <name val="Calibri"/>
      <family val="2"/>
      <scheme val="minor"/>
    </font>
    <font>
      <vertAlign val="superscript"/>
      <sz val="10"/>
      <name val="Arial"/>
      <family val="2"/>
    </font>
    <font>
      <sz val="10"/>
      <name val="Arial"/>
    </font>
    <font>
      <sz val="10"/>
      <color rgb="FFFF0000"/>
      <name val="Arial"/>
      <family val="2"/>
    </font>
    <font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26"/>
      <name val="Arial"/>
      <family val="2"/>
    </font>
    <font>
      <b/>
      <sz val="26"/>
      <name val="Arial Narrow"/>
      <family val="2"/>
    </font>
    <font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0"/>
    <xf numFmtId="0" fontId="17" fillId="0" borderId="0"/>
    <xf numFmtId="0" fontId="19" fillId="0" borderId="0"/>
    <xf numFmtId="0" fontId="25" fillId="0" borderId="0"/>
    <xf numFmtId="166" fontId="27" fillId="0" borderId="0" applyFont="0" applyFill="0" applyBorder="0" applyAlignment="0" applyProtection="0"/>
    <xf numFmtId="0" fontId="17" fillId="0" borderId="0"/>
    <xf numFmtId="0" fontId="14" fillId="0" borderId="0"/>
    <xf numFmtId="0" fontId="17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32" fillId="0" borderId="0"/>
    <xf numFmtId="0" fontId="17" fillId="0" borderId="0"/>
    <xf numFmtId="0" fontId="14" fillId="0" borderId="0"/>
    <xf numFmtId="0" fontId="17" fillId="0" borderId="0"/>
    <xf numFmtId="169" fontId="17" fillId="0" borderId="0" applyFont="0" applyFill="0" applyBorder="0" applyAlignment="0" applyProtection="0"/>
    <xf numFmtId="0" fontId="14" fillId="0" borderId="0"/>
    <xf numFmtId="0" fontId="32" fillId="0" borderId="0"/>
    <xf numFmtId="0" fontId="41" fillId="0" borderId="0"/>
  </cellStyleXfs>
  <cellXfs count="239">
    <xf numFmtId="0" fontId="0" fillId="0" borderId="0" xfId="0"/>
    <xf numFmtId="0" fontId="2" fillId="0" borderId="0" xfId="1" applyFont="1"/>
    <xf numFmtId="37" fontId="2" fillId="0" borderId="0" xfId="1" applyNumberFormat="1" applyFont="1"/>
    <xf numFmtId="37" fontId="3" fillId="2" borderId="1" xfId="1" applyNumberFormat="1" applyFont="1" applyFill="1" applyBorder="1" applyAlignment="1">
      <alignment horizontal="right"/>
    </xf>
    <xf numFmtId="0" fontId="4" fillId="0" borderId="0" xfId="1" applyFont="1" applyAlignment="1">
      <alignment vertical="top" wrapText="1"/>
    </xf>
    <xf numFmtId="37" fontId="2" fillId="0" borderId="0" xfId="1" applyNumberFormat="1" applyFont="1" applyAlignment="1">
      <alignment horizontal="right"/>
    </xf>
    <xf numFmtId="37" fontId="3" fillId="0" borderId="2" xfId="1" applyNumberFormat="1" applyFont="1" applyBorder="1" applyAlignment="1">
      <alignment horizontal="right"/>
    </xf>
    <xf numFmtId="0" fontId="5" fillId="3" borderId="0" xfId="1" applyFont="1" applyFill="1" applyAlignment="1">
      <alignment vertical="top"/>
    </xf>
    <xf numFmtId="0" fontId="5" fillId="0" borderId="0" xfId="1" applyFont="1" applyAlignment="1">
      <alignment vertical="top"/>
    </xf>
    <xf numFmtId="37" fontId="3" fillId="4" borderId="2" xfId="1" applyNumberFormat="1" applyFont="1" applyFill="1" applyBorder="1" applyAlignment="1">
      <alignment horizontal="right"/>
    </xf>
    <xf numFmtId="0" fontId="5" fillId="0" borderId="0" xfId="1" applyFont="1" applyAlignment="1">
      <alignment vertical="top" wrapText="1"/>
    </xf>
    <xf numFmtId="37" fontId="2" fillId="4" borderId="0" xfId="1" applyNumberFormat="1" applyFont="1" applyFill="1" applyAlignment="1">
      <alignment horizontal="right"/>
    </xf>
    <xf numFmtId="37" fontId="7" fillId="0" borderId="0" xfId="2" applyNumberFormat="1" applyFont="1" applyAlignment="1">
      <alignment horizontal="right"/>
    </xf>
    <xf numFmtId="0" fontId="4" fillId="0" borderId="0" xfId="1" applyFont="1"/>
    <xf numFmtId="37" fontId="7" fillId="0" borderId="0" xfId="2" applyNumberFormat="1" applyFont="1" applyAlignment="1">
      <alignment horizontal="right" wrapText="1"/>
    </xf>
    <xf numFmtId="37" fontId="8" fillId="0" borderId="2" xfId="2" applyNumberFormat="1" applyFont="1" applyBorder="1" applyAlignment="1">
      <alignment horizontal="right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37" fontId="3" fillId="0" borderId="1" xfId="1" applyNumberFormat="1" applyFont="1" applyBorder="1" applyAlignment="1">
      <alignment horizontal="right"/>
    </xf>
    <xf numFmtId="0" fontId="7" fillId="0" borderId="0" xfId="3" applyFont="1"/>
    <xf numFmtId="0" fontId="8" fillId="0" borderId="0" xfId="1" applyFont="1" applyAlignment="1">
      <alignment horizontal="right" wrapText="1"/>
    </xf>
    <xf numFmtId="0" fontId="7" fillId="0" borderId="0" xfId="1" applyFont="1"/>
    <xf numFmtId="0" fontId="8" fillId="0" borderId="0" xfId="1" applyFont="1" applyAlignment="1">
      <alignment wrapText="1"/>
    </xf>
    <xf numFmtId="0" fontId="8" fillId="0" borderId="0" xfId="3" applyFont="1"/>
    <xf numFmtId="0" fontId="8" fillId="0" borderId="0" xfId="1" applyFont="1" applyAlignment="1">
      <alignment horizontal="center" wrapText="1"/>
    </xf>
    <xf numFmtId="0" fontId="10" fillId="0" borderId="0" xfId="1" applyFont="1"/>
    <xf numFmtId="0" fontId="3" fillId="0" borderId="0" xfId="4" applyFont="1"/>
    <xf numFmtId="0" fontId="10" fillId="0" borderId="0" xfId="4" applyFont="1"/>
    <xf numFmtId="0" fontId="16" fillId="0" borderId="0" xfId="4" applyFont="1"/>
    <xf numFmtId="0" fontId="18" fillId="0" borderId="0" xfId="5" applyFont="1" applyAlignment="1">
      <alignment vertical="center"/>
    </xf>
    <xf numFmtId="37" fontId="3" fillId="2" borderId="1" xfId="4" applyNumberFormat="1" applyFont="1" applyFill="1" applyBorder="1"/>
    <xf numFmtId="37" fontId="3" fillId="2" borderId="0" xfId="4" applyNumberFormat="1" applyFont="1" applyFill="1"/>
    <xf numFmtId="0" fontId="8" fillId="2" borderId="0" xfId="4" applyFont="1" applyFill="1" applyAlignment="1">
      <alignment horizontal="left" wrapText="1"/>
    </xf>
    <xf numFmtId="37" fontId="2" fillId="0" borderId="0" xfId="4" applyNumberFormat="1" applyFont="1"/>
    <xf numFmtId="0" fontId="7" fillId="0" borderId="0" xfId="4" applyFont="1" applyAlignment="1">
      <alignment horizontal="left" wrapText="1"/>
    </xf>
    <xf numFmtId="37" fontId="3" fillId="0" borderId="3" xfId="4" applyNumberFormat="1" applyFont="1" applyBorder="1"/>
    <xf numFmtId="37" fontId="3" fillId="0" borderId="0" xfId="4" applyNumberFormat="1" applyFont="1"/>
    <xf numFmtId="0" fontId="8" fillId="0" borderId="0" xfId="4" applyFont="1" applyAlignment="1">
      <alignment wrapText="1"/>
    </xf>
    <xf numFmtId="0" fontId="8" fillId="0" borderId="0" xfId="6" applyFont="1" applyAlignment="1">
      <alignment vertical="top" wrapText="1"/>
    </xf>
    <xf numFmtId="37" fontId="3" fillId="0" borderId="2" xfId="4" applyNumberFormat="1" applyFont="1" applyBorder="1"/>
    <xf numFmtId="0" fontId="7" fillId="0" borderId="0" xfId="4" applyFont="1" applyAlignment="1">
      <alignment horizontal="left" wrapText="1" indent="2"/>
    </xf>
    <xf numFmtId="0" fontId="7" fillId="0" borderId="0" xfId="4" applyFont="1" applyAlignment="1">
      <alignment wrapText="1"/>
    </xf>
    <xf numFmtId="0" fontId="7" fillId="0" borderId="0" xfId="4" applyFont="1" applyAlignment="1">
      <alignment horizontal="left" indent="2"/>
    </xf>
    <xf numFmtId="0" fontId="20" fillId="0" borderId="0" xfId="4" applyFont="1" applyAlignment="1">
      <alignment wrapText="1"/>
    </xf>
    <xf numFmtId="38" fontId="2" fillId="0" borderId="0" xfId="4" applyNumberFormat="1" applyFont="1"/>
    <xf numFmtId="0" fontId="2" fillId="0" borderId="0" xfId="4" applyFont="1"/>
    <xf numFmtId="0" fontId="21" fillId="0" borderId="0" xfId="4" applyFont="1" applyAlignment="1">
      <alignment vertical="center"/>
    </xf>
    <xf numFmtId="3" fontId="22" fillId="0" borderId="0" xfId="4" applyNumberFormat="1" applyFont="1" applyAlignment="1">
      <alignment horizontal="center" vertical="center"/>
    </xf>
    <xf numFmtId="0" fontId="16" fillId="0" borderId="0" xfId="4" applyFont="1" applyAlignment="1">
      <alignment horizontal="center"/>
    </xf>
    <xf numFmtId="0" fontId="24" fillId="0" borderId="0" xfId="6" applyFont="1" applyAlignment="1">
      <alignment horizontal="center"/>
    </xf>
    <xf numFmtId="0" fontId="24" fillId="0" borderId="0" xfId="6" applyFont="1"/>
    <xf numFmtId="0" fontId="26" fillId="0" borderId="0" xfId="7" applyFont="1" applyAlignment="1">
      <alignment horizontal="center" vertical="center"/>
    </xf>
    <xf numFmtId="0" fontId="24" fillId="0" borderId="0" xfId="5" applyFont="1" applyAlignment="1">
      <alignment vertical="center"/>
    </xf>
    <xf numFmtId="0" fontId="26" fillId="0" borderId="0" xfId="7" applyFont="1" applyAlignment="1">
      <alignment vertical="center"/>
    </xf>
    <xf numFmtId="37" fontId="16" fillId="2" borderId="0" xfId="8" applyNumberFormat="1" applyFont="1" applyFill="1" applyAlignment="1">
      <alignment horizontal="right" wrapText="1"/>
    </xf>
    <xf numFmtId="37" fontId="16" fillId="0" borderId="0" xfId="8" applyNumberFormat="1" applyFont="1" applyAlignment="1">
      <alignment horizontal="right" wrapText="1"/>
    </xf>
    <xf numFmtId="0" fontId="7" fillId="0" borderId="0" xfId="1" applyFont="1" applyAlignment="1">
      <alignment wrapText="1"/>
    </xf>
    <xf numFmtId="0" fontId="28" fillId="0" borderId="0" xfId="1" applyFont="1" applyAlignment="1">
      <alignment wrapText="1"/>
    </xf>
    <xf numFmtId="0" fontId="26" fillId="0" borderId="0" xfId="7" applyFont="1" applyAlignment="1">
      <alignment horizontal="center"/>
    </xf>
    <xf numFmtId="37" fontId="3" fillId="0" borderId="0" xfId="1" applyNumberFormat="1" applyFont="1" applyAlignment="1">
      <alignment horizontal="right"/>
    </xf>
    <xf numFmtId="37" fontId="22" fillId="0" borderId="2" xfId="1" applyNumberFormat="1" applyFont="1" applyBorder="1" applyAlignment="1">
      <alignment horizontal="right" vertical="center"/>
    </xf>
    <xf numFmtId="37" fontId="22" fillId="0" borderId="0" xfId="1" applyNumberFormat="1" applyFont="1" applyAlignment="1">
      <alignment horizontal="right" vertical="center"/>
    </xf>
    <xf numFmtId="165" fontId="16" fillId="0" borderId="0" xfId="8" applyNumberFormat="1" applyFont="1"/>
    <xf numFmtId="37" fontId="7" fillId="2" borderId="0" xfId="8" applyNumberFormat="1" applyFont="1" applyFill="1" applyAlignment="1">
      <alignment horizontal="right" wrapText="1"/>
    </xf>
    <xf numFmtId="37" fontId="7" fillId="0" borderId="0" xfId="8" applyNumberFormat="1" applyFont="1" applyAlignment="1">
      <alignment horizontal="right" wrapText="1"/>
    </xf>
    <xf numFmtId="0" fontId="20" fillId="3" borderId="0" xfId="4" applyFont="1" applyFill="1" applyAlignment="1">
      <alignment horizontal="left" wrapText="1" indent="2"/>
    </xf>
    <xf numFmtId="0" fontId="20" fillId="0" borderId="0" xfId="4" applyFont="1" applyAlignment="1">
      <alignment horizontal="left" wrapText="1" indent="2"/>
    </xf>
    <xf numFmtId="37" fontId="2" fillId="0" borderId="0" xfId="4" applyNumberFormat="1" applyFont="1" applyAlignment="1">
      <alignment horizontal="right"/>
    </xf>
    <xf numFmtId="37" fontId="2" fillId="0" borderId="1" xfId="4" applyNumberFormat="1" applyFont="1" applyBorder="1" applyAlignment="1">
      <alignment horizontal="right"/>
    </xf>
    <xf numFmtId="0" fontId="8" fillId="0" borderId="1" xfId="4" applyFont="1" applyBorder="1" applyAlignment="1">
      <alignment wrapText="1"/>
    </xf>
    <xf numFmtId="37" fontId="3" fillId="0" borderId="0" xfId="4" applyNumberFormat="1" applyFont="1" applyAlignment="1">
      <alignment horizontal="right"/>
    </xf>
    <xf numFmtId="37" fontId="3" fillId="0" borderId="2" xfId="4" applyNumberFormat="1" applyFont="1" applyBorder="1" applyAlignment="1">
      <alignment horizontal="right"/>
    </xf>
    <xf numFmtId="0" fontId="8" fillId="3" borderId="0" xfId="4" applyFont="1" applyFill="1" applyAlignment="1">
      <alignment wrapText="1"/>
    </xf>
    <xf numFmtId="0" fontId="20" fillId="5" borderId="0" xfId="4" applyFont="1" applyFill="1"/>
    <xf numFmtId="0" fontId="28" fillId="0" borderId="0" xfId="4" applyFont="1"/>
    <xf numFmtId="0" fontId="24" fillId="0" borderId="0" xfId="5" applyFont="1" applyAlignment="1">
      <alignment horizontal="center" vertical="center"/>
    </xf>
    <xf numFmtId="0" fontId="26" fillId="0" borderId="0" xfId="5" applyFont="1" applyAlignment="1">
      <alignment vertical="center"/>
    </xf>
    <xf numFmtId="0" fontId="24" fillId="0" borderId="0" xfId="6" applyFont="1" applyAlignment="1">
      <alignment horizontal="center" vertical="center"/>
    </xf>
    <xf numFmtId="37" fontId="22" fillId="0" borderId="1" xfId="4" applyNumberFormat="1" applyFont="1" applyBorder="1" applyAlignment="1">
      <alignment vertical="center"/>
    </xf>
    <xf numFmtId="37" fontId="22" fillId="0" borderId="0" xfId="4" applyNumberFormat="1" applyFont="1" applyAlignment="1">
      <alignment vertical="center"/>
    </xf>
    <xf numFmtId="0" fontId="8" fillId="0" borderId="0" xfId="4" applyFont="1" applyAlignment="1">
      <alignment vertical="top" wrapText="1"/>
    </xf>
    <xf numFmtId="14" fontId="24" fillId="0" borderId="0" xfId="6" applyNumberFormat="1" applyFont="1" applyAlignment="1">
      <alignment horizontal="center" vertical="center"/>
    </xf>
    <xf numFmtId="37" fontId="22" fillId="0" borderId="3" xfId="4" applyNumberFormat="1" applyFont="1" applyBorder="1" applyAlignment="1">
      <alignment vertical="center"/>
    </xf>
    <xf numFmtId="37" fontId="2" fillId="2" borderId="0" xfId="4" applyNumberFormat="1" applyFont="1" applyFill="1"/>
    <xf numFmtId="37" fontId="29" fillId="0" borderId="0" xfId="4" applyNumberFormat="1" applyFont="1" applyAlignment="1">
      <alignment vertical="center"/>
    </xf>
    <xf numFmtId="37" fontId="22" fillId="0" borderId="2" xfId="4" applyNumberFormat="1" applyFont="1" applyBorder="1" applyAlignment="1">
      <alignment vertical="center"/>
    </xf>
    <xf numFmtId="0" fontId="8" fillId="0" borderId="0" xfId="4" applyFont="1"/>
    <xf numFmtId="0" fontId="22" fillId="0" borderId="0" xfId="6" applyFont="1" applyAlignment="1">
      <alignment vertical="center"/>
    </xf>
    <xf numFmtId="0" fontId="22" fillId="0" borderId="0" xfId="6" applyFont="1" applyAlignment="1">
      <alignment horizontal="left" vertical="center"/>
    </xf>
    <xf numFmtId="3" fontId="29" fillId="0" borderId="0" xfId="4" applyNumberFormat="1" applyFont="1" applyAlignment="1">
      <alignment vertical="center"/>
    </xf>
    <xf numFmtId="0" fontId="23" fillId="0" borderId="0" xfId="4" applyFont="1"/>
    <xf numFmtId="37" fontId="16" fillId="0" borderId="0" xfId="4" applyNumberFormat="1" applyFont="1"/>
    <xf numFmtId="43" fontId="16" fillId="0" borderId="0" xfId="4" applyNumberFormat="1" applyFont="1"/>
    <xf numFmtId="168" fontId="30" fillId="0" borderId="0" xfId="5" applyNumberFormat="1" applyFont="1" applyAlignment="1">
      <alignment vertical="center"/>
    </xf>
    <xf numFmtId="167" fontId="30" fillId="0" borderId="0" xfId="5" applyNumberFormat="1" applyFont="1" applyAlignment="1">
      <alignment vertical="center"/>
    </xf>
    <xf numFmtId="168" fontId="23" fillId="0" borderId="0" xfId="1" applyNumberFormat="1" applyFont="1"/>
    <xf numFmtId="0" fontId="14" fillId="0" borderId="0" xfId="16" applyAlignment="1">
      <alignment vertical="center"/>
    </xf>
    <xf numFmtId="49" fontId="26" fillId="0" borderId="0" xfId="4" applyNumberFormat="1" applyFont="1" applyAlignment="1">
      <alignment horizontal="center" vertical="center"/>
    </xf>
    <xf numFmtId="37" fontId="33" fillId="0" borderId="1" xfId="1" applyNumberFormat="1" applyFont="1" applyBorder="1" applyAlignment="1">
      <alignment horizontal="right"/>
    </xf>
    <xf numFmtId="37" fontId="31" fillId="4" borderId="0" xfId="1" applyNumberFormat="1" applyFont="1" applyFill="1" applyAlignment="1">
      <alignment horizontal="right"/>
    </xf>
    <xf numFmtId="37" fontId="31" fillId="0" borderId="0" xfId="1" applyNumberFormat="1" applyFont="1" applyAlignment="1">
      <alignment horizontal="right"/>
    </xf>
    <xf numFmtId="0" fontId="33" fillId="0" borderId="0" xfId="11" applyFont="1"/>
    <xf numFmtId="0" fontId="17" fillId="0" borderId="0" xfId="18"/>
    <xf numFmtId="0" fontId="34" fillId="0" borderId="0" xfId="18" applyFont="1"/>
    <xf numFmtId="3" fontId="17" fillId="0" borderId="0" xfId="18" applyNumberFormat="1"/>
    <xf numFmtId="3" fontId="34" fillId="0" borderId="0" xfId="18" applyNumberFormat="1" applyFont="1"/>
    <xf numFmtId="1" fontId="17" fillId="0" borderId="0" xfId="18" applyNumberFormat="1"/>
    <xf numFmtId="0" fontId="36" fillId="0" borderId="0" xfId="18" applyFont="1"/>
    <xf numFmtId="0" fontId="34" fillId="0" borderId="17" xfId="18" applyFont="1" applyBorder="1" applyAlignment="1">
      <alignment horizontal="center"/>
    </xf>
    <xf numFmtId="0" fontId="34" fillId="0" borderId="17" xfId="18" applyFont="1" applyBorder="1"/>
    <xf numFmtId="0" fontId="34" fillId="0" borderId="18" xfId="18" applyFont="1" applyBorder="1" applyAlignment="1">
      <alignment horizontal="center"/>
    </xf>
    <xf numFmtId="0" fontId="35" fillId="0" borderId="19" xfId="18" applyFont="1" applyBorder="1" applyAlignment="1">
      <alignment horizontal="center" wrapText="1"/>
    </xf>
    <xf numFmtId="0" fontId="35" fillId="0" borderId="20" xfId="18" applyFont="1" applyBorder="1" applyAlignment="1">
      <alignment horizontal="center" vertical="center"/>
    </xf>
    <xf numFmtId="0" fontId="35" fillId="0" borderId="20" xfId="18" applyFont="1" applyBorder="1" applyAlignment="1">
      <alignment horizontal="center" wrapText="1"/>
    </xf>
    <xf numFmtId="0" fontId="35" fillId="0" borderId="21" xfId="18" applyFont="1" applyBorder="1" applyAlignment="1">
      <alignment horizontal="center" vertical="center"/>
    </xf>
    <xf numFmtId="1" fontId="34" fillId="0" borderId="0" xfId="18" applyNumberFormat="1" applyFont="1"/>
    <xf numFmtId="3" fontId="34" fillId="0" borderId="17" xfId="18" applyNumberFormat="1" applyFont="1" applyBorder="1"/>
    <xf numFmtId="3" fontId="38" fillId="0" borderId="0" xfId="18" applyNumberFormat="1" applyFont="1"/>
    <xf numFmtId="0" fontId="39" fillId="0" borderId="0" xfId="18" applyFont="1"/>
    <xf numFmtId="0" fontId="17" fillId="0" borderId="0" xfId="20"/>
    <xf numFmtId="0" fontId="17" fillId="0" borderId="8" xfId="20" applyBorder="1"/>
    <xf numFmtId="0" fontId="17" fillId="0" borderId="7" xfId="20" applyBorder="1"/>
    <xf numFmtId="0" fontId="17" fillId="0" borderId="9" xfId="20" applyBorder="1"/>
    <xf numFmtId="0" fontId="17" fillId="0" borderId="2" xfId="20" applyBorder="1"/>
    <xf numFmtId="0" fontId="17" fillId="0" borderId="10" xfId="20" applyBorder="1"/>
    <xf numFmtId="3" fontId="34" fillId="0" borderId="0" xfId="21" applyNumberFormat="1" applyFont="1"/>
    <xf numFmtId="3" fontId="35" fillId="0" borderId="11" xfId="21" applyNumberFormat="1" applyFont="1" applyBorder="1" applyAlignment="1">
      <alignment vertical="center"/>
    </xf>
    <xf numFmtId="3" fontId="35" fillId="0" borderId="12" xfId="21" applyNumberFormat="1" applyFont="1" applyBorder="1" applyAlignment="1">
      <alignment vertical="center"/>
    </xf>
    <xf numFmtId="3" fontId="34" fillId="0" borderId="16" xfId="21" applyNumberFormat="1" applyFont="1" applyBorder="1"/>
    <xf numFmtId="3" fontId="34" fillId="0" borderId="17" xfId="21" applyNumberFormat="1" applyFont="1" applyBorder="1"/>
    <xf numFmtId="0" fontId="15" fillId="0" borderId="0" xfId="22" applyFont="1" applyAlignment="1">
      <alignment vertical="center"/>
    </xf>
    <xf numFmtId="0" fontId="17" fillId="0" borderId="17" xfId="20" applyBorder="1"/>
    <xf numFmtId="0" fontId="36" fillId="0" borderId="17" xfId="20" applyFont="1" applyBorder="1"/>
    <xf numFmtId="0" fontId="17" fillId="0" borderId="17" xfId="20" applyBorder="1" applyAlignment="1">
      <alignment horizontal="center" vertical="center" wrapText="1"/>
    </xf>
    <xf numFmtId="0" fontId="36" fillId="0" borderId="8" xfId="20" applyFont="1" applyBorder="1"/>
    <xf numFmtId="41" fontId="14" fillId="0" borderId="0" xfId="16" applyNumberFormat="1" applyAlignment="1">
      <alignment horizontal="center" vertical="center"/>
    </xf>
    <xf numFmtId="0" fontId="14" fillId="0" borderId="0" xfId="16" applyAlignment="1">
      <alignment horizontal="center" vertical="center"/>
    </xf>
    <xf numFmtId="0" fontId="41" fillId="0" borderId="0" xfId="24" applyAlignment="1">
      <alignment vertical="center"/>
    </xf>
    <xf numFmtId="0" fontId="42" fillId="0" borderId="0" xfId="24" applyFont="1" applyAlignment="1">
      <alignment vertical="center"/>
    </xf>
    <xf numFmtId="41" fontId="14" fillId="0" borderId="17" xfId="16" applyNumberFormat="1" applyBorder="1" applyAlignment="1">
      <alignment horizontal="center" vertical="center"/>
    </xf>
    <xf numFmtId="41" fontId="34" fillId="0" borderId="24" xfId="16" applyNumberFormat="1" applyFont="1" applyBorder="1" applyAlignment="1">
      <alignment horizontal="center" vertical="center"/>
    </xf>
    <xf numFmtId="0" fontId="17" fillId="0" borderId="17" xfId="24" applyFont="1" applyBorder="1" applyAlignment="1">
      <alignment horizontal="center" vertical="center"/>
    </xf>
    <xf numFmtId="0" fontId="41" fillId="0" borderId="17" xfId="24" applyBorder="1" applyAlignment="1">
      <alignment horizontal="center" vertical="center"/>
    </xf>
    <xf numFmtId="0" fontId="41" fillId="6" borderId="17" xfId="24" applyFill="1" applyBorder="1" applyAlignment="1">
      <alignment vertical="center"/>
    </xf>
    <xf numFmtId="0" fontId="41" fillId="0" borderId="17" xfId="24" applyBorder="1" applyAlignment="1">
      <alignment vertical="center"/>
    </xf>
    <xf numFmtId="41" fontId="34" fillId="0" borderId="17" xfId="16" applyNumberFormat="1" applyFont="1" applyBorder="1" applyAlignment="1">
      <alignment horizontal="center" vertical="center"/>
    </xf>
    <xf numFmtId="41" fontId="14" fillId="6" borderId="17" xfId="16" applyNumberFormat="1" applyFill="1" applyBorder="1" applyAlignment="1">
      <alignment horizontal="center" vertical="center"/>
    </xf>
    <xf numFmtId="41" fontId="34" fillId="6" borderId="17" xfId="16" applyNumberFormat="1" applyFont="1" applyFill="1" applyBorder="1" applyAlignment="1">
      <alignment horizontal="center" vertical="center"/>
    </xf>
    <xf numFmtId="0" fontId="41" fillId="0" borderId="24" xfId="24" applyBorder="1" applyAlignment="1">
      <alignment vertical="center"/>
    </xf>
    <xf numFmtId="0" fontId="41" fillId="6" borderId="23" xfId="24" applyFill="1" applyBorder="1" applyAlignment="1">
      <alignment vertical="center"/>
    </xf>
    <xf numFmtId="0" fontId="41" fillId="0" borderId="23" xfId="24" applyBorder="1" applyAlignment="1">
      <alignment vertical="center"/>
    </xf>
    <xf numFmtId="0" fontId="15" fillId="0" borderId="23" xfId="16" applyFont="1" applyBorder="1" applyAlignment="1">
      <alignment vertical="center"/>
    </xf>
    <xf numFmtId="0" fontId="14" fillId="0" borderId="0" xfId="16" applyAlignment="1">
      <alignment horizontal="left" vertical="center"/>
    </xf>
    <xf numFmtId="0" fontId="44" fillId="0" borderId="0" xfId="16" applyFont="1" applyAlignment="1">
      <alignment horizontal="left" vertical="center"/>
    </xf>
    <xf numFmtId="0" fontId="45" fillId="0" borderId="0" xfId="16" applyFont="1" applyAlignment="1">
      <alignment vertical="center"/>
    </xf>
    <xf numFmtId="0" fontId="17" fillId="0" borderId="0" xfId="24" applyFont="1" applyAlignment="1">
      <alignment vertical="center"/>
    </xf>
    <xf numFmtId="0" fontId="46" fillId="0" borderId="0" xfId="24" applyFont="1" applyAlignment="1">
      <alignment vertical="center"/>
    </xf>
    <xf numFmtId="0" fontId="48" fillId="0" borderId="0" xfId="24" applyFont="1" applyAlignment="1">
      <alignment vertical="center"/>
    </xf>
    <xf numFmtId="0" fontId="17" fillId="6" borderId="10" xfId="24" applyFont="1" applyFill="1" applyBorder="1" applyAlignment="1">
      <alignment vertical="center"/>
    </xf>
    <xf numFmtId="0" fontId="17" fillId="6" borderId="2" xfId="24" applyFont="1" applyFill="1" applyBorder="1" applyAlignment="1">
      <alignment vertical="center"/>
    </xf>
    <xf numFmtId="0" fontId="17" fillId="6" borderId="9" xfId="24" applyFont="1" applyFill="1" applyBorder="1" applyAlignment="1">
      <alignment vertical="center"/>
    </xf>
    <xf numFmtId="0" fontId="17" fillId="6" borderId="8" xfId="24" applyFont="1" applyFill="1" applyBorder="1" applyAlignment="1">
      <alignment vertical="center"/>
    </xf>
    <xf numFmtId="0" fontId="17" fillId="6" borderId="0" xfId="24" applyFont="1" applyFill="1" applyAlignment="1">
      <alignment vertical="center"/>
    </xf>
    <xf numFmtId="0" fontId="17" fillId="6" borderId="7" xfId="24" applyFont="1" applyFill="1" applyBorder="1" applyAlignment="1">
      <alignment vertical="center"/>
    </xf>
    <xf numFmtId="0" fontId="48" fillId="6" borderId="8" xfId="24" applyFont="1" applyFill="1" applyBorder="1" applyAlignment="1">
      <alignment vertical="center"/>
    </xf>
    <xf numFmtId="0" fontId="48" fillId="6" borderId="0" xfId="24" applyFont="1" applyFill="1" applyAlignment="1">
      <alignment vertical="center"/>
    </xf>
    <xf numFmtId="0" fontId="47" fillId="6" borderId="0" xfId="24" applyFont="1" applyFill="1" applyAlignment="1">
      <alignment vertical="center"/>
    </xf>
    <xf numFmtId="0" fontId="51" fillId="6" borderId="7" xfId="24" applyFont="1" applyFill="1" applyBorder="1" applyAlignment="1">
      <alignment vertical="center"/>
    </xf>
    <xf numFmtId="0" fontId="42" fillId="6" borderId="0" xfId="24" applyFont="1" applyFill="1" applyAlignment="1">
      <alignment vertical="center"/>
    </xf>
    <xf numFmtId="0" fontId="42" fillId="6" borderId="7" xfId="24" applyFont="1" applyFill="1" applyBorder="1" applyAlignment="1">
      <alignment vertical="center"/>
    </xf>
    <xf numFmtId="0" fontId="48" fillId="6" borderId="7" xfId="24" applyFont="1" applyFill="1" applyBorder="1" applyAlignment="1">
      <alignment vertical="center"/>
    </xf>
    <xf numFmtId="0" fontId="46" fillId="6" borderId="8" xfId="24" applyFont="1" applyFill="1" applyBorder="1" applyAlignment="1">
      <alignment vertical="center"/>
    </xf>
    <xf numFmtId="0" fontId="48" fillId="6" borderId="0" xfId="24" applyFont="1" applyFill="1" applyAlignment="1">
      <alignment horizontal="center" vertical="center"/>
    </xf>
    <xf numFmtId="0" fontId="46" fillId="6" borderId="0" xfId="24" applyFont="1" applyFill="1" applyAlignment="1">
      <alignment vertical="center"/>
    </xf>
    <xf numFmtId="0" fontId="46" fillId="6" borderId="7" xfId="24" applyFont="1" applyFill="1" applyBorder="1" applyAlignment="1">
      <alignment vertical="center"/>
    </xf>
    <xf numFmtId="0" fontId="17" fillId="6" borderId="6" xfId="24" applyFont="1" applyFill="1" applyBorder="1" applyAlignment="1">
      <alignment vertical="center"/>
    </xf>
    <xf numFmtId="0" fontId="17" fillId="6" borderId="5" xfId="24" applyFont="1" applyFill="1" applyBorder="1" applyAlignment="1">
      <alignment vertical="center"/>
    </xf>
    <xf numFmtId="0" fontId="17" fillId="6" borderId="4" xfId="24" applyFont="1" applyFill="1" applyBorder="1" applyAlignment="1">
      <alignment vertical="center"/>
    </xf>
    <xf numFmtId="0" fontId="36" fillId="6" borderId="0" xfId="24" applyFont="1" applyFill="1" applyAlignment="1">
      <alignment vertical="center"/>
    </xf>
    <xf numFmtId="0" fontId="36" fillId="6" borderId="0" xfId="24" applyFont="1" applyFill="1" applyAlignment="1">
      <alignment horizontal="center" vertical="center"/>
    </xf>
    <xf numFmtId="0" fontId="17" fillId="6" borderId="0" xfId="24" applyFont="1" applyFill="1" applyAlignment="1">
      <alignment horizontal="center" vertical="center"/>
    </xf>
    <xf numFmtId="0" fontId="26" fillId="0" borderId="0" xfId="4" applyNumberFormat="1" applyFont="1" applyAlignment="1">
      <alignment horizontal="center" vertical="center"/>
    </xf>
    <xf numFmtId="0" fontId="41" fillId="0" borderId="24" xfId="24" applyBorder="1" applyAlignment="1">
      <alignment horizontal="center" vertical="center"/>
    </xf>
    <xf numFmtId="0" fontId="17" fillId="0" borderId="23" xfId="24" applyFont="1" applyBorder="1" applyAlignment="1">
      <alignment horizontal="center" vertical="center"/>
    </xf>
    <xf numFmtId="0" fontId="15" fillId="0" borderId="17" xfId="16" applyFont="1" applyBorder="1" applyAlignment="1">
      <alignment vertical="center"/>
    </xf>
    <xf numFmtId="41" fontId="15" fillId="0" borderId="17" xfId="16" applyNumberFormat="1" applyFont="1" applyBorder="1" applyAlignment="1">
      <alignment vertical="center" wrapText="1"/>
    </xf>
    <xf numFmtId="0" fontId="49" fillId="6" borderId="8" xfId="24" applyFont="1" applyFill="1" applyBorder="1" applyAlignment="1">
      <alignment horizontal="center" vertical="center"/>
    </xf>
    <xf numFmtId="0" fontId="49" fillId="6" borderId="0" xfId="24" applyFont="1" applyFill="1" applyAlignment="1">
      <alignment horizontal="center" vertical="center"/>
    </xf>
    <xf numFmtId="0" fontId="49" fillId="6" borderId="7" xfId="24" applyFont="1" applyFill="1" applyBorder="1" applyAlignment="1">
      <alignment horizontal="center" vertical="center"/>
    </xf>
    <xf numFmtId="0" fontId="47" fillId="6" borderId="5" xfId="24" applyFont="1" applyFill="1" applyBorder="1" applyAlignment="1">
      <alignment horizontal="center" vertical="center"/>
    </xf>
    <xf numFmtId="0" fontId="50" fillId="6" borderId="8" xfId="24" applyFont="1" applyFill="1" applyBorder="1" applyAlignment="1">
      <alignment horizontal="center" vertical="center"/>
    </xf>
    <xf numFmtId="0" fontId="50" fillId="6" borderId="0" xfId="24" applyFont="1" applyFill="1" applyAlignment="1">
      <alignment horizontal="center" vertical="center"/>
    </xf>
    <xf numFmtId="0" fontId="50" fillId="6" borderId="7" xfId="24" applyFont="1" applyFill="1" applyBorder="1" applyAlignment="1">
      <alignment horizontal="center" vertical="center"/>
    </xf>
    <xf numFmtId="0" fontId="17" fillId="6" borderId="5" xfId="24" applyFont="1" applyFill="1" applyBorder="1" applyAlignment="1">
      <alignment horizontal="center" vertical="center"/>
    </xf>
    <xf numFmtId="46" fontId="47" fillId="6" borderId="0" xfId="24" applyNumberFormat="1" applyFont="1" applyFill="1" applyAlignment="1">
      <alignment horizontal="center" vertical="center"/>
    </xf>
    <xf numFmtId="0" fontId="47" fillId="6" borderId="0" xfId="24" applyFont="1" applyFill="1" applyAlignment="1">
      <alignment horizontal="center" vertical="center"/>
    </xf>
    <xf numFmtId="0" fontId="17" fillId="6" borderId="3" xfId="24" applyFont="1" applyFill="1" applyBorder="1" applyAlignment="1">
      <alignment horizontal="center" vertical="center"/>
    </xf>
    <xf numFmtId="21" fontId="47" fillId="6" borderId="0" xfId="24" applyNumberFormat="1" applyFont="1" applyFill="1" applyAlignment="1">
      <alignment horizontal="center" vertical="center"/>
    </xf>
    <xf numFmtId="0" fontId="48" fillId="6" borderId="8" xfId="24" applyFont="1" applyFill="1" applyBorder="1" applyAlignment="1">
      <alignment horizontal="center" vertical="center"/>
    </xf>
    <xf numFmtId="0" fontId="48" fillId="6" borderId="0" xfId="24" applyFont="1" applyFill="1" applyAlignment="1">
      <alignment horizontal="center" vertical="center"/>
    </xf>
    <xf numFmtId="0" fontId="48" fillId="6" borderId="7" xfId="24" applyFont="1" applyFill="1" applyBorder="1" applyAlignment="1">
      <alignment horizontal="center" vertical="center"/>
    </xf>
    <xf numFmtId="0" fontId="36" fillId="6" borderId="0" xfId="24" applyFont="1" applyFill="1" applyAlignment="1">
      <alignment vertical="center"/>
    </xf>
    <xf numFmtId="0" fontId="36" fillId="6" borderId="7" xfId="24" applyFont="1" applyFill="1" applyBorder="1" applyAlignment="1">
      <alignment vertical="center"/>
    </xf>
    <xf numFmtId="0" fontId="36" fillId="6" borderId="0" xfId="24" applyFont="1" applyFill="1" applyAlignment="1">
      <alignment horizontal="left" vertical="center"/>
    </xf>
    <xf numFmtId="0" fontId="24" fillId="0" borderId="0" xfId="5" applyFont="1" applyAlignment="1">
      <alignment horizontal="left" vertical="center" wrapText="1"/>
    </xf>
    <xf numFmtId="0" fontId="23" fillId="0" borderId="0" xfId="4" applyFont="1" applyAlignment="1">
      <alignment horizontal="left"/>
    </xf>
    <xf numFmtId="0" fontId="33" fillId="0" borderId="0" xfId="23" applyFont="1" applyFill="1" applyAlignment="1">
      <alignment vertical="center"/>
    </xf>
    <xf numFmtId="0" fontId="37" fillId="0" borderId="0" xfId="18" applyFont="1" applyAlignment="1">
      <alignment horizontal="center"/>
    </xf>
    <xf numFmtId="0" fontId="35" fillId="0" borderId="15" xfId="18" applyFont="1" applyBorder="1" applyAlignment="1">
      <alignment horizontal="center" vertical="center"/>
    </xf>
    <xf numFmtId="0" fontId="35" fillId="0" borderId="14" xfId="18" applyFont="1" applyBorder="1" applyAlignment="1">
      <alignment horizontal="center" vertical="center"/>
    </xf>
    <xf numFmtId="0" fontId="35" fillId="0" borderId="13" xfId="18" applyFont="1" applyBorder="1" applyAlignment="1">
      <alignment horizontal="center" vertical="center"/>
    </xf>
    <xf numFmtId="0" fontId="34" fillId="0" borderId="0" xfId="18" applyFont="1" applyAlignment="1">
      <alignment horizontal="center"/>
    </xf>
    <xf numFmtId="0" fontId="35" fillId="0" borderId="0" xfId="18" applyFont="1" applyAlignment="1">
      <alignment horizontal="center"/>
    </xf>
    <xf numFmtId="0" fontId="17" fillId="0" borderId="10" xfId="20" applyBorder="1" applyAlignment="1">
      <alignment horizontal="center" vertical="center"/>
    </xf>
    <xf numFmtId="0" fontId="17" fillId="0" borderId="2" xfId="20" applyBorder="1" applyAlignment="1">
      <alignment horizontal="center" vertical="center"/>
    </xf>
    <xf numFmtId="0" fontId="17" fillId="0" borderId="9" xfId="20" applyBorder="1" applyAlignment="1">
      <alignment horizontal="center" vertical="center"/>
    </xf>
    <xf numFmtId="0" fontId="17" fillId="0" borderId="8" xfId="20" applyBorder="1" applyAlignment="1">
      <alignment horizontal="center" vertical="center"/>
    </xf>
    <xf numFmtId="0" fontId="17" fillId="0" borderId="0" xfId="20" applyAlignment="1">
      <alignment horizontal="center" vertical="center"/>
    </xf>
    <xf numFmtId="0" fontId="17" fillId="0" borderId="7" xfId="20" applyBorder="1" applyAlignment="1">
      <alignment horizontal="center" vertical="center"/>
    </xf>
    <xf numFmtId="0" fontId="36" fillId="0" borderId="6" xfId="20" applyFont="1" applyBorder="1" applyAlignment="1">
      <alignment horizontal="right"/>
    </xf>
    <xf numFmtId="0" fontId="36" fillId="0" borderId="5" xfId="20" applyFont="1" applyBorder="1" applyAlignment="1">
      <alignment horizontal="right"/>
    </xf>
    <xf numFmtId="0" fontId="36" fillId="0" borderId="4" xfId="20" applyFont="1" applyBorder="1" applyAlignment="1">
      <alignment horizontal="right"/>
    </xf>
    <xf numFmtId="0" fontId="36" fillId="0" borderId="8" xfId="20" applyFont="1" applyBorder="1" applyAlignment="1">
      <alignment horizontal="center"/>
    </xf>
    <xf numFmtId="0" fontId="36" fillId="0" borderId="0" xfId="20" applyFont="1" applyAlignment="1">
      <alignment horizontal="center"/>
    </xf>
    <xf numFmtId="0" fontId="36" fillId="0" borderId="7" xfId="20" applyFont="1" applyBorder="1" applyAlignment="1">
      <alignment horizontal="center"/>
    </xf>
    <xf numFmtId="0" fontId="36" fillId="0" borderId="8" xfId="20" applyFont="1" applyBorder="1" applyAlignment="1">
      <alignment horizontal="left"/>
    </xf>
    <xf numFmtId="0" fontId="36" fillId="0" borderId="0" xfId="20" applyFont="1" applyAlignment="1">
      <alignment horizontal="left"/>
    </xf>
    <xf numFmtId="0" fontId="36" fillId="0" borderId="25" xfId="20" applyFont="1" applyBorder="1" applyAlignment="1">
      <alignment horizontal="center" vertical="center"/>
    </xf>
    <xf numFmtId="0" fontId="36" fillId="0" borderId="24" xfId="20" applyFont="1" applyBorder="1" applyAlignment="1">
      <alignment horizontal="center" vertical="center"/>
    </xf>
    <xf numFmtId="0" fontId="17" fillId="0" borderId="25" xfId="20" applyBorder="1" applyAlignment="1">
      <alignment horizontal="center" vertical="center" wrapText="1"/>
    </xf>
    <xf numFmtId="0" fontId="17" fillId="0" borderId="24" xfId="20" applyBorder="1" applyAlignment="1">
      <alignment horizontal="center" vertical="center" wrapText="1"/>
    </xf>
    <xf numFmtId="0" fontId="36" fillId="0" borderId="23" xfId="20" applyFont="1" applyBorder="1" applyAlignment="1">
      <alignment horizontal="center"/>
    </xf>
    <xf numFmtId="0" fontId="36" fillId="0" borderId="22" xfId="20" applyFont="1" applyBorder="1" applyAlignment="1">
      <alignment horizontal="center"/>
    </xf>
    <xf numFmtId="0" fontId="15" fillId="0" borderId="0" xfId="16" applyFont="1" applyAlignment="1">
      <alignment horizontal="center" vertical="center"/>
    </xf>
    <xf numFmtId="0" fontId="43" fillId="0" borderId="0" xfId="16" applyFont="1" applyAlignment="1">
      <alignment horizontal="left" vertical="center"/>
    </xf>
    <xf numFmtId="0" fontId="36" fillId="0" borderId="24" xfId="24" applyFont="1" applyBorder="1" applyAlignment="1">
      <alignment horizontal="center" vertical="center"/>
    </xf>
    <xf numFmtId="0" fontId="36" fillId="0" borderId="17" xfId="24" applyFont="1" applyBorder="1" applyAlignment="1">
      <alignment horizontal="center" vertical="center"/>
    </xf>
    <xf numFmtId="41" fontId="35" fillId="0" borderId="24" xfId="16" applyNumberFormat="1" applyFont="1" applyBorder="1" applyAlignment="1">
      <alignment horizontal="center" vertical="center"/>
    </xf>
    <xf numFmtId="41" fontId="35" fillId="0" borderId="17" xfId="16" applyNumberFormat="1" applyFont="1" applyBorder="1" applyAlignment="1">
      <alignment horizontal="center" vertical="center"/>
    </xf>
  </cellXfs>
  <cellStyles count="25">
    <cellStyle name="Comma 2" xfId="8" xr:uid="{96D54F8B-05D2-48F5-9D10-666992FE0877}"/>
    <cellStyle name="Comma 482 2" xfId="2" xr:uid="{31AAE68B-502A-494E-971A-AC06EE2F9580}"/>
    <cellStyle name="Comma_21.Aktivet Afatgjata Materiale  09 2" xfId="21" xr:uid="{F1AD3A01-F82E-4854-903B-E9AC5CEE725F}"/>
    <cellStyle name="Normal" xfId="0" builtinId="0"/>
    <cellStyle name="Normal 2" xfId="4" xr:uid="{196550D0-8C73-4D1B-8E97-BCD6D399C5E9}"/>
    <cellStyle name="Normal 2 2" xfId="11" xr:uid="{3F5F4607-24A3-4D7F-99C0-0434B711A0E7}"/>
    <cellStyle name="Normal 2 2 2" xfId="18" xr:uid="{D355A036-6962-4F60-A4F0-BDBFD12D389C}"/>
    <cellStyle name="Normal 2 3" xfId="16" xr:uid="{A41B5C01-0934-4855-953E-EE9BC225A891}"/>
    <cellStyle name="Normal 21 2" xfId="1" xr:uid="{F57EA01B-5303-43B2-8168-53BCF2DBA592}"/>
    <cellStyle name="Normal 3" xfId="6" xr:uid="{2992063C-D889-40E1-B34E-E2ADBA1040BC}"/>
    <cellStyle name="Normal 3 2" xfId="20" xr:uid="{8A20DC38-3130-407F-930A-4CF125B874CA}"/>
    <cellStyle name="Normal 3 2 2" xfId="12" xr:uid="{B1C83FEC-939A-4819-BA67-218127AFEB57}"/>
    <cellStyle name="Normal 3 3" xfId="13" xr:uid="{B356B8A0-2653-4F20-A2BF-27172F96FD0F}"/>
    <cellStyle name="Normal 4" xfId="9" xr:uid="{A69A6B64-CC76-4575-988E-B59FA4C7E8A0}"/>
    <cellStyle name="Normal 4 2" xfId="17" xr:uid="{D579F669-A09E-4BEF-84FF-3C437755D6B5}"/>
    <cellStyle name="Normal 4 2 2" xfId="22" xr:uid="{788056B0-FEF0-4509-9215-C0E8284F4779}"/>
    <cellStyle name="Normal 4 3" xfId="19" xr:uid="{5EC0CE26-4EEA-4373-9077-019A989AF77D}"/>
    <cellStyle name="Normal 5" xfId="23" xr:uid="{FD7F5589-A34B-4F09-B501-6592BC9431F4}"/>
    <cellStyle name="Normal 6" xfId="14" xr:uid="{3CB36BE0-9236-4EEA-8AB1-E963BBCD98C7}"/>
    <cellStyle name="Normal 7" xfId="24" xr:uid="{82F481A2-AA7C-44EE-A125-CD0474355C91}"/>
    <cellStyle name="Normal 8" xfId="15" xr:uid="{C13341CB-2024-4DFA-8E01-5FB605AD1D8C}"/>
    <cellStyle name="Normal 9" xfId="10" xr:uid="{7A2722F1-73E2-4851-A2DE-CAA5A2E01774}"/>
    <cellStyle name="Normal_Albania_-__Income_Statement_September_2009" xfId="7" xr:uid="{F514B13A-22D3-4136-ACDC-1F87CF754E79}"/>
    <cellStyle name="Normal_Global IFRS YE2009" xfId="3" xr:uid="{AE0E81B6-EAC3-4B16-B755-56592C86C4D3}"/>
    <cellStyle name="Normal_SHEET" xfId="5" xr:uid="{6E76B7D6-A935-4221-AD4D-CA9ABDDAC6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LANC\Box%20Sync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AE0E5-7611-4A67-8722-0942759B0179}">
  <sheetPr>
    <pageSetUpPr fitToPage="1"/>
  </sheetPr>
  <dimension ref="A1:H65"/>
  <sheetViews>
    <sheetView showGridLines="0" tabSelected="1" topLeftCell="A31" zoomScale="115" zoomScaleNormal="115" workbookViewId="0">
      <selection activeCell="A53" sqref="A53"/>
    </sheetView>
  </sheetViews>
  <sheetFormatPr defaultRowHeight="15" x14ac:dyDescent="0.25"/>
  <cols>
    <col min="1" max="1" width="110.5703125" style="28" customWidth="1"/>
    <col min="2" max="2" width="15.7109375" style="48" customWidth="1"/>
    <col min="3" max="3" width="2.7109375" style="48" customWidth="1"/>
    <col min="4" max="4" width="15.7109375" style="48" customWidth="1"/>
    <col min="5" max="5" width="2.5703125" style="48" customWidth="1"/>
    <col min="6" max="6" width="22" style="48" customWidth="1"/>
    <col min="7" max="7" width="11" style="28" bestFit="1" customWidth="1"/>
    <col min="8" max="8" width="13" style="28" bestFit="1" customWidth="1"/>
    <col min="9" max="9" width="9.5703125" style="28" bestFit="1" customWidth="1"/>
    <col min="10" max="16384" width="9.140625" style="28"/>
  </cols>
  <sheetData>
    <row r="1" spans="1:8" x14ac:dyDescent="0.25">
      <c r="A1" s="26" t="s">
        <v>208</v>
      </c>
    </row>
    <row r="2" spans="1:8" x14ac:dyDescent="0.25">
      <c r="A2" s="27" t="s">
        <v>283</v>
      </c>
    </row>
    <row r="3" spans="1:8" x14ac:dyDescent="0.25">
      <c r="A3" s="27" t="s">
        <v>253</v>
      </c>
    </row>
    <row r="4" spans="1:8" x14ac:dyDescent="0.25">
      <c r="A4" s="27" t="s">
        <v>23</v>
      </c>
    </row>
    <row r="5" spans="1:8" x14ac:dyDescent="0.25">
      <c r="A5" s="26" t="s">
        <v>127</v>
      </c>
      <c r="B5" s="28"/>
      <c r="C5" s="28"/>
      <c r="D5" s="28"/>
      <c r="E5" s="28"/>
      <c r="F5" s="28"/>
    </row>
    <row r="6" spans="1:8" x14ac:dyDescent="0.25">
      <c r="A6" s="45"/>
      <c r="B6" s="47" t="s">
        <v>78</v>
      </c>
      <c r="C6" s="47"/>
      <c r="D6" s="47" t="s">
        <v>78</v>
      </c>
      <c r="E6" s="47"/>
      <c r="F6" s="28"/>
    </row>
    <row r="7" spans="1:8" x14ac:dyDescent="0.25">
      <c r="A7" s="45"/>
      <c r="B7" s="47" t="s">
        <v>77</v>
      </c>
      <c r="C7" s="47"/>
      <c r="D7" s="47" t="s">
        <v>76</v>
      </c>
      <c r="E7" s="47"/>
      <c r="F7" s="28"/>
    </row>
    <row r="8" spans="1:8" x14ac:dyDescent="0.25">
      <c r="A8" s="46"/>
      <c r="B8" s="181">
        <v>2019</v>
      </c>
      <c r="C8" s="97"/>
      <c r="D8" s="181">
        <v>2018</v>
      </c>
      <c r="E8" s="45"/>
      <c r="F8" s="28"/>
    </row>
    <row r="9" spans="1:8" x14ac:dyDescent="0.25">
      <c r="A9" s="37" t="s">
        <v>126</v>
      </c>
      <c r="B9" s="55"/>
      <c r="C9" s="67"/>
      <c r="D9" s="55"/>
      <c r="E9" s="55"/>
      <c r="F9" s="74" t="s">
        <v>125</v>
      </c>
    </row>
    <row r="10" spans="1:8" x14ac:dyDescent="0.25">
      <c r="A10" s="66" t="s">
        <v>124</v>
      </c>
      <c r="B10" s="54">
        <v>42752571</v>
      </c>
      <c r="C10" s="67"/>
      <c r="D10" s="54">
        <v>6577944</v>
      </c>
      <c r="E10" s="55"/>
      <c r="F10" s="73">
        <v>7911</v>
      </c>
      <c r="H10" s="91"/>
    </row>
    <row r="11" spans="1:8" x14ac:dyDescent="0.25">
      <c r="A11" s="66" t="s">
        <v>123</v>
      </c>
      <c r="B11" s="54"/>
      <c r="C11" s="67"/>
      <c r="D11" s="54"/>
      <c r="E11" s="55"/>
      <c r="F11" s="73"/>
    </row>
    <row r="12" spans="1:8" x14ac:dyDescent="0.25">
      <c r="A12" s="66" t="s">
        <v>122</v>
      </c>
      <c r="B12" s="54"/>
      <c r="C12" s="67"/>
      <c r="D12" s="54"/>
      <c r="E12" s="55"/>
      <c r="F12" s="73"/>
    </row>
    <row r="13" spans="1:8" x14ac:dyDescent="0.25">
      <c r="A13" s="66" t="s">
        <v>121</v>
      </c>
      <c r="B13" s="54"/>
      <c r="C13" s="67"/>
      <c r="D13" s="54"/>
      <c r="E13" s="55"/>
      <c r="F13" s="73"/>
      <c r="H13" s="91"/>
    </row>
    <row r="14" spans="1:8" x14ac:dyDescent="0.25">
      <c r="A14" s="66" t="s">
        <v>120</v>
      </c>
      <c r="B14" s="54"/>
      <c r="C14" s="67"/>
      <c r="D14" s="54"/>
      <c r="E14" s="55"/>
      <c r="F14" s="73"/>
    </row>
    <row r="15" spans="1:8" x14ac:dyDescent="0.25">
      <c r="A15" s="37" t="s">
        <v>119</v>
      </c>
      <c r="B15" s="54"/>
      <c r="C15" s="67"/>
      <c r="D15" s="54"/>
      <c r="E15" s="55"/>
      <c r="F15" s="28"/>
    </row>
    <row r="16" spans="1:8" x14ac:dyDescent="0.25">
      <c r="A16" s="37" t="s">
        <v>118</v>
      </c>
      <c r="B16" s="54"/>
      <c r="C16" s="67"/>
      <c r="D16" s="54"/>
      <c r="E16" s="55"/>
      <c r="F16" s="28"/>
      <c r="H16" s="91"/>
    </row>
    <row r="17" spans="1:6" x14ac:dyDescent="0.25">
      <c r="A17" s="37" t="s">
        <v>117</v>
      </c>
      <c r="B17" s="54"/>
      <c r="C17" s="67"/>
      <c r="D17" s="54"/>
      <c r="E17" s="55"/>
      <c r="F17" s="28"/>
    </row>
    <row r="18" spans="1:6" x14ac:dyDescent="0.25">
      <c r="A18" s="37" t="s">
        <v>116</v>
      </c>
      <c r="B18" s="55"/>
      <c r="C18" s="67"/>
      <c r="D18" s="55"/>
      <c r="E18" s="55"/>
      <c r="F18" s="28"/>
    </row>
    <row r="19" spans="1:6" x14ac:dyDescent="0.25">
      <c r="A19" s="66" t="s">
        <v>116</v>
      </c>
      <c r="B19" s="54"/>
      <c r="C19" s="67"/>
      <c r="D19" s="54"/>
      <c r="E19" s="55"/>
      <c r="F19" s="28"/>
    </row>
    <row r="20" spans="1:6" x14ac:dyDescent="0.25">
      <c r="A20" s="66" t="s">
        <v>115</v>
      </c>
      <c r="B20" s="54"/>
      <c r="C20" s="67"/>
      <c r="D20" s="54"/>
      <c r="E20" s="55"/>
      <c r="F20" s="28"/>
    </row>
    <row r="21" spans="1:6" x14ac:dyDescent="0.25">
      <c r="A21" s="37" t="s">
        <v>114</v>
      </c>
      <c r="B21" s="55"/>
      <c r="C21" s="67"/>
      <c r="D21" s="55"/>
      <c r="E21" s="55"/>
      <c r="F21" s="28"/>
    </row>
    <row r="22" spans="1:6" x14ac:dyDescent="0.25">
      <c r="A22" s="66" t="s">
        <v>113</v>
      </c>
      <c r="B22" s="54">
        <v>-1187215</v>
      </c>
      <c r="C22" s="67"/>
      <c r="D22" s="54">
        <v>-72000</v>
      </c>
      <c r="E22" s="55"/>
      <c r="F22" s="28"/>
    </row>
    <row r="23" spans="1:6" x14ac:dyDescent="0.25">
      <c r="A23" s="66" t="s">
        <v>112</v>
      </c>
      <c r="B23" s="54">
        <v>-198265</v>
      </c>
      <c r="C23" s="67"/>
      <c r="D23" s="54">
        <v>-12024</v>
      </c>
      <c r="E23" s="55"/>
      <c r="F23" s="28"/>
    </row>
    <row r="24" spans="1:6" x14ac:dyDescent="0.25">
      <c r="A24" s="66" t="s">
        <v>111</v>
      </c>
      <c r="B24" s="54"/>
      <c r="C24" s="67"/>
      <c r="D24" s="54"/>
      <c r="E24" s="55"/>
      <c r="F24" s="28"/>
    </row>
    <row r="25" spans="1:6" x14ac:dyDescent="0.25">
      <c r="A25" s="37" t="s">
        <v>69</v>
      </c>
      <c r="B25" s="54"/>
      <c r="C25" s="67"/>
      <c r="D25" s="54"/>
      <c r="E25" s="55"/>
      <c r="F25" s="28"/>
    </row>
    <row r="26" spans="1:6" x14ac:dyDescent="0.25">
      <c r="A26" s="37" t="s">
        <v>70</v>
      </c>
      <c r="B26" s="54">
        <v>-490516</v>
      </c>
      <c r="C26" s="67"/>
      <c r="D26" s="54">
        <v>-10468</v>
      </c>
      <c r="E26" s="55"/>
      <c r="F26" s="28"/>
    </row>
    <row r="27" spans="1:6" x14ac:dyDescent="0.25">
      <c r="A27" s="37" t="s">
        <v>110</v>
      </c>
      <c r="B27" s="54">
        <v>-37675880</v>
      </c>
      <c r="C27" s="67"/>
      <c r="D27" s="54">
        <v>-5709156</v>
      </c>
      <c r="E27" s="55"/>
      <c r="F27" s="28"/>
    </row>
    <row r="28" spans="1:6" x14ac:dyDescent="0.25">
      <c r="A28" s="37" t="s">
        <v>109</v>
      </c>
      <c r="B28" s="55"/>
      <c r="C28" s="67"/>
      <c r="D28" s="55"/>
      <c r="E28" s="55"/>
      <c r="F28" s="28"/>
    </row>
    <row r="29" spans="1:6" ht="15" customHeight="1" x14ac:dyDescent="0.25">
      <c r="A29" s="66" t="s">
        <v>108</v>
      </c>
      <c r="B29" s="54"/>
      <c r="C29" s="67"/>
      <c r="D29" s="54"/>
      <c r="E29" s="55"/>
      <c r="F29" s="28"/>
    </row>
    <row r="30" spans="1:6" ht="15" customHeight="1" x14ac:dyDescent="0.25">
      <c r="A30" s="66" t="s">
        <v>107</v>
      </c>
      <c r="B30" s="54"/>
      <c r="C30" s="67"/>
      <c r="D30" s="54"/>
      <c r="E30" s="55"/>
      <c r="F30" s="28"/>
    </row>
    <row r="31" spans="1:6" ht="15" customHeight="1" x14ac:dyDescent="0.25">
      <c r="A31" s="66" t="s">
        <v>106</v>
      </c>
      <c r="B31" s="54"/>
      <c r="C31" s="67"/>
      <c r="D31" s="54"/>
      <c r="E31" s="55"/>
      <c r="F31" s="28"/>
    </row>
    <row r="32" spans="1:6" ht="15" customHeight="1" x14ac:dyDescent="0.25">
      <c r="A32" s="66" t="s">
        <v>105</v>
      </c>
      <c r="B32" s="54"/>
      <c r="C32" s="67"/>
      <c r="D32" s="54"/>
      <c r="E32" s="55"/>
      <c r="F32" s="28"/>
    </row>
    <row r="33" spans="1:6" ht="15" customHeight="1" x14ac:dyDescent="0.25">
      <c r="A33" s="66" t="s">
        <v>104</v>
      </c>
      <c r="B33" s="54">
        <v>56484</v>
      </c>
      <c r="C33" s="67"/>
      <c r="D33" s="54"/>
      <c r="E33" s="55"/>
      <c r="F33" s="28"/>
    </row>
    <row r="34" spans="1:6" ht="15" customHeight="1" x14ac:dyDescent="0.25">
      <c r="A34" s="66" t="s">
        <v>103</v>
      </c>
      <c r="B34" s="54"/>
      <c r="C34" s="67"/>
      <c r="D34" s="54"/>
      <c r="E34" s="55"/>
      <c r="F34" s="28"/>
    </row>
    <row r="35" spans="1:6" x14ac:dyDescent="0.25">
      <c r="A35" s="37" t="s">
        <v>102</v>
      </c>
      <c r="B35" s="54"/>
      <c r="C35" s="67"/>
      <c r="D35" s="54"/>
      <c r="E35" s="55"/>
      <c r="F35" s="28"/>
    </row>
    <row r="36" spans="1:6" x14ac:dyDescent="0.25">
      <c r="A36" s="37" t="s">
        <v>101</v>
      </c>
      <c r="B36" s="55"/>
      <c r="C36" s="67"/>
      <c r="D36" s="55"/>
      <c r="E36" s="55"/>
      <c r="F36" s="28"/>
    </row>
    <row r="37" spans="1:6" x14ac:dyDescent="0.25">
      <c r="A37" s="66" t="s">
        <v>100</v>
      </c>
      <c r="B37" s="54">
        <v>-284852</v>
      </c>
      <c r="C37" s="67"/>
      <c r="D37" s="54">
        <v>-176505</v>
      </c>
      <c r="E37" s="55"/>
      <c r="F37" s="28"/>
    </row>
    <row r="38" spans="1:6" x14ac:dyDescent="0.25">
      <c r="A38" s="66" t="s">
        <v>99</v>
      </c>
      <c r="B38" s="54"/>
      <c r="C38" s="67"/>
      <c r="D38" s="54"/>
      <c r="E38" s="55"/>
      <c r="F38" s="28"/>
    </row>
    <row r="39" spans="1:6" x14ac:dyDescent="0.25">
      <c r="A39" s="66" t="s">
        <v>98</v>
      </c>
      <c r="B39" s="54"/>
      <c r="C39" s="67"/>
      <c r="D39" s="54"/>
      <c r="E39" s="55"/>
      <c r="F39" s="28"/>
    </row>
    <row r="40" spans="1:6" x14ac:dyDescent="0.25">
      <c r="A40" s="37" t="s">
        <v>97</v>
      </c>
      <c r="B40" s="54"/>
      <c r="C40" s="67"/>
      <c r="D40" s="54"/>
      <c r="E40" s="55"/>
      <c r="F40" s="28"/>
    </row>
    <row r="41" spans="1:6" x14ac:dyDescent="0.25">
      <c r="A41" s="72" t="s">
        <v>96</v>
      </c>
      <c r="B41" s="54"/>
      <c r="C41" s="67"/>
      <c r="D41" s="54"/>
      <c r="E41" s="55"/>
      <c r="F41" s="28"/>
    </row>
    <row r="42" spans="1:6" x14ac:dyDescent="0.25">
      <c r="A42" s="37" t="s">
        <v>95</v>
      </c>
      <c r="B42" s="71">
        <f>SUM(B10:B41)</f>
        <v>2972327</v>
      </c>
      <c r="C42" s="71"/>
      <c r="D42" s="71">
        <f>SUM(D10:D41)</f>
        <v>597791</v>
      </c>
      <c r="E42" s="70"/>
      <c r="F42" s="28"/>
    </row>
    <row r="43" spans="1:6" x14ac:dyDescent="0.25">
      <c r="A43" s="37" t="s">
        <v>94</v>
      </c>
      <c r="B43" s="70"/>
      <c r="C43" s="70"/>
      <c r="D43" s="70"/>
      <c r="E43" s="70"/>
      <c r="F43" s="28"/>
    </row>
    <row r="44" spans="1:6" x14ac:dyDescent="0.25">
      <c r="A44" s="66" t="s">
        <v>217</v>
      </c>
      <c r="B44" s="54">
        <v>-492439</v>
      </c>
      <c r="C44" s="67"/>
      <c r="D44" s="54">
        <v>-89669</v>
      </c>
      <c r="E44" s="55"/>
      <c r="F44" s="28"/>
    </row>
    <row r="45" spans="1:6" x14ac:dyDescent="0.25">
      <c r="A45" s="66"/>
      <c r="B45" s="54"/>
      <c r="C45" s="67"/>
      <c r="D45" s="54"/>
      <c r="E45" s="55"/>
      <c r="F45" s="28"/>
    </row>
    <row r="46" spans="1:6" x14ac:dyDescent="0.25">
      <c r="A46" s="66" t="s">
        <v>93</v>
      </c>
      <c r="B46" s="54"/>
      <c r="C46" s="67"/>
      <c r="D46" s="54"/>
      <c r="E46" s="55"/>
      <c r="F46" s="28"/>
    </row>
    <row r="47" spans="1:6" x14ac:dyDescent="0.25">
      <c r="A47" s="37" t="s">
        <v>92</v>
      </c>
      <c r="B47" s="71">
        <f>ROUND(SUM(B42:B46),0)</f>
        <v>2479888</v>
      </c>
      <c r="C47" s="70"/>
      <c r="D47" s="71">
        <f>SUM(D42:D46)</f>
        <v>508122</v>
      </c>
      <c r="E47" s="70"/>
      <c r="F47" s="28"/>
    </row>
    <row r="48" spans="1:6" ht="15.75" thickBot="1" x14ac:dyDescent="0.3">
      <c r="A48" s="69"/>
      <c r="B48" s="68"/>
      <c r="C48" s="68"/>
      <c r="D48" s="68"/>
      <c r="E48" s="67"/>
      <c r="F48" s="28"/>
    </row>
    <row r="49" spans="1:6" ht="15.75" thickTop="1" x14ac:dyDescent="0.25">
      <c r="A49" s="22" t="s">
        <v>91</v>
      </c>
      <c r="B49" s="64"/>
      <c r="C49" s="64"/>
      <c r="D49" s="64"/>
      <c r="E49" s="67"/>
      <c r="F49" s="28"/>
    </row>
    <row r="50" spans="1:6" x14ac:dyDescent="0.25">
      <c r="A50" s="66" t="s">
        <v>90</v>
      </c>
      <c r="B50" s="63"/>
      <c r="C50" s="64"/>
      <c r="D50" s="63"/>
      <c r="E50" s="55"/>
      <c r="F50" s="28"/>
    </row>
    <row r="51" spans="1:6" x14ac:dyDescent="0.25">
      <c r="A51" s="66" t="s">
        <v>89</v>
      </c>
      <c r="B51" s="63"/>
      <c r="C51" s="64"/>
      <c r="D51" s="63"/>
      <c r="E51" s="55"/>
      <c r="F51" s="28"/>
    </row>
    <row r="52" spans="1:6" x14ac:dyDescent="0.25">
      <c r="A52" s="66" t="s">
        <v>88</v>
      </c>
      <c r="B52" s="63"/>
      <c r="C52" s="64"/>
      <c r="D52" s="63"/>
      <c r="E52" s="45"/>
      <c r="F52" s="28"/>
    </row>
    <row r="53" spans="1:6" ht="15" customHeight="1" x14ac:dyDescent="0.25">
      <c r="A53" s="66" t="s">
        <v>87</v>
      </c>
      <c r="B53" s="63"/>
      <c r="C53" s="64"/>
      <c r="D53" s="63"/>
      <c r="E53" s="58"/>
      <c r="F53" s="58"/>
    </row>
    <row r="54" spans="1:6" x14ac:dyDescent="0.25">
      <c r="A54" s="65" t="s">
        <v>86</v>
      </c>
      <c r="B54" s="63"/>
      <c r="C54" s="64"/>
      <c r="D54" s="63"/>
      <c r="E54" s="62"/>
      <c r="F54" s="58"/>
    </row>
    <row r="55" spans="1:6" x14ac:dyDescent="0.25">
      <c r="A55" s="22" t="s">
        <v>85</v>
      </c>
      <c r="B55" s="60">
        <f>SUM(B50:B54)</f>
        <v>0</v>
      </c>
      <c r="C55" s="61"/>
      <c r="D55" s="60">
        <f>SUM(D50:D54)</f>
        <v>0</v>
      </c>
      <c r="E55" s="58"/>
      <c r="F55" s="58"/>
    </row>
    <row r="56" spans="1:6" x14ac:dyDescent="0.25">
      <c r="A56" s="56"/>
      <c r="B56" s="5"/>
      <c r="C56" s="5"/>
      <c r="D56" s="5"/>
      <c r="E56" s="58"/>
      <c r="F56" s="58"/>
    </row>
    <row r="57" spans="1:6" ht="15.75" thickBot="1" x14ac:dyDescent="0.3">
      <c r="A57" s="22" t="s">
        <v>84</v>
      </c>
      <c r="B57" s="18">
        <f>B47+B55</f>
        <v>2479888</v>
      </c>
      <c r="C57" s="59"/>
      <c r="D57" s="18">
        <f>D47+D55</f>
        <v>508122</v>
      </c>
      <c r="E57" s="58"/>
      <c r="F57" s="58"/>
    </row>
    <row r="58" spans="1:6" ht="15.75" thickTop="1" x14ac:dyDescent="0.25">
      <c r="A58" s="56"/>
      <c r="B58" s="5"/>
      <c r="C58" s="5"/>
      <c r="D58" s="5"/>
      <c r="E58" s="58"/>
      <c r="F58" s="58"/>
    </row>
    <row r="59" spans="1:6" x14ac:dyDescent="0.25">
      <c r="A59" s="57" t="s">
        <v>83</v>
      </c>
      <c r="B59" s="5"/>
      <c r="C59" s="5"/>
      <c r="D59" s="5"/>
      <c r="E59" s="51"/>
      <c r="F59" s="51"/>
    </row>
    <row r="60" spans="1:6" x14ac:dyDescent="0.25">
      <c r="A60" s="56" t="s">
        <v>82</v>
      </c>
      <c r="B60" s="54"/>
      <c r="C60" s="55"/>
      <c r="D60" s="54"/>
      <c r="E60" s="51"/>
      <c r="F60" s="51"/>
    </row>
    <row r="61" spans="1:6" x14ac:dyDescent="0.25">
      <c r="A61" s="56" t="s">
        <v>81</v>
      </c>
      <c r="B61" s="54"/>
      <c r="C61" s="55"/>
      <c r="D61" s="54"/>
      <c r="E61" s="51"/>
      <c r="F61" s="51"/>
    </row>
    <row r="62" spans="1:6" x14ac:dyDescent="0.25">
      <c r="A62" s="53"/>
      <c r="B62" s="51"/>
      <c r="C62" s="51"/>
      <c r="D62" s="51"/>
      <c r="E62" s="51"/>
      <c r="F62" s="51"/>
    </row>
    <row r="63" spans="1:6" x14ac:dyDescent="0.25">
      <c r="A63" s="53"/>
      <c r="B63" s="51"/>
      <c r="C63" s="51"/>
      <c r="D63" s="51"/>
      <c r="E63" s="51"/>
      <c r="F63" s="51"/>
    </row>
    <row r="64" spans="1:6" x14ac:dyDescent="0.25">
      <c r="A64" s="52" t="s">
        <v>80</v>
      </c>
      <c r="B64" s="51"/>
      <c r="C64" s="51"/>
      <c r="D64" s="51"/>
      <c r="E64" s="51"/>
      <c r="F64" s="51"/>
    </row>
    <row r="65" spans="1:6" x14ac:dyDescent="0.25">
      <c r="A65" s="50"/>
      <c r="B65" s="49"/>
      <c r="C65" s="49"/>
      <c r="D65" s="49"/>
      <c r="E65" s="49"/>
      <c r="F65" s="4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481A6-5674-45FD-8C91-15100EB84F32}">
  <sheetPr>
    <pageSetUpPr fitToPage="1"/>
  </sheetPr>
  <dimension ref="A1:H128"/>
  <sheetViews>
    <sheetView showGridLines="0" topLeftCell="A90" zoomScale="130" zoomScaleNormal="130" workbookViewId="0">
      <selection activeCell="A106" sqref="A106:XFD106"/>
    </sheetView>
  </sheetViews>
  <sheetFormatPr defaultRowHeight="15" x14ac:dyDescent="0.25"/>
  <cols>
    <col min="1" max="1" width="83.42578125" style="28" customWidth="1"/>
    <col min="2" max="2" width="15.7109375" style="48" customWidth="1"/>
    <col min="3" max="3" width="2.28515625" style="48" customWidth="1"/>
    <col min="4" max="4" width="15.7109375" style="48" customWidth="1"/>
    <col min="5" max="5" width="2.42578125" style="48" customWidth="1"/>
    <col min="6" max="6" width="10.5703125" style="28" bestFit="1" customWidth="1"/>
    <col min="7" max="7" width="10.7109375" style="28" bestFit="1" customWidth="1"/>
    <col min="8" max="16384" width="9.140625" style="28"/>
  </cols>
  <sheetData>
    <row r="1" spans="1:5" x14ac:dyDescent="0.25">
      <c r="A1" s="26" t="s">
        <v>208</v>
      </c>
    </row>
    <row r="2" spans="1:5" x14ac:dyDescent="0.25">
      <c r="A2" s="27" t="s">
        <v>283</v>
      </c>
    </row>
    <row r="3" spans="1:5" x14ac:dyDescent="0.25">
      <c r="A3" s="27" t="s">
        <v>253</v>
      </c>
    </row>
    <row r="4" spans="1:5" x14ac:dyDescent="0.25">
      <c r="A4" s="27" t="s">
        <v>23</v>
      </c>
    </row>
    <row r="5" spans="1:5" x14ac:dyDescent="0.25">
      <c r="A5" s="86" t="s">
        <v>207</v>
      </c>
    </row>
    <row r="6" spans="1:5" x14ac:dyDescent="0.25">
      <c r="A6" s="90"/>
      <c r="B6" s="47" t="s">
        <v>78</v>
      </c>
      <c r="C6" s="47"/>
      <c r="D6" s="47" t="s">
        <v>78</v>
      </c>
    </row>
    <row r="7" spans="1:5" x14ac:dyDescent="0.25">
      <c r="A7" s="90"/>
      <c r="B7" s="47" t="s">
        <v>77</v>
      </c>
      <c r="C7" s="47"/>
      <c r="D7" s="47" t="s">
        <v>76</v>
      </c>
      <c r="E7" s="28"/>
    </row>
    <row r="8" spans="1:5" x14ac:dyDescent="0.25">
      <c r="A8" s="86" t="s">
        <v>206</v>
      </c>
      <c r="B8" s="181">
        <v>2019</v>
      </c>
      <c r="C8" s="97"/>
      <c r="D8" s="181">
        <v>2018</v>
      </c>
      <c r="E8" s="28"/>
    </row>
    <row r="9" spans="1:5" x14ac:dyDescent="0.25">
      <c r="A9" s="86"/>
      <c r="B9" s="89"/>
      <c r="C9" s="89"/>
      <c r="D9" s="89"/>
      <c r="E9" s="28"/>
    </row>
    <row r="10" spans="1:5" x14ac:dyDescent="0.25">
      <c r="A10" s="88" t="s">
        <v>205</v>
      </c>
      <c r="B10" s="45"/>
      <c r="C10" s="45"/>
      <c r="D10" s="45"/>
      <c r="E10" s="28"/>
    </row>
    <row r="11" spans="1:5" x14ac:dyDescent="0.25">
      <c r="A11" s="37" t="s">
        <v>204</v>
      </c>
      <c r="B11" s="83">
        <v>4855447</v>
      </c>
      <c r="C11" s="33"/>
      <c r="D11" s="83">
        <v>2081162</v>
      </c>
      <c r="E11" s="28"/>
    </row>
    <row r="12" spans="1:5" x14ac:dyDescent="0.25">
      <c r="A12" s="37" t="s">
        <v>203</v>
      </c>
      <c r="B12" s="36"/>
      <c r="C12" s="33"/>
      <c r="D12" s="36"/>
      <c r="E12" s="28"/>
    </row>
    <row r="13" spans="1:5" ht="16.5" customHeight="1" x14ac:dyDescent="0.25">
      <c r="A13" s="66" t="s">
        <v>202</v>
      </c>
      <c r="B13" s="83"/>
      <c r="C13" s="33"/>
      <c r="D13" s="83"/>
      <c r="E13" s="28"/>
    </row>
    <row r="14" spans="1:5" ht="16.5" customHeight="1" x14ac:dyDescent="0.25">
      <c r="A14" s="66" t="s">
        <v>201</v>
      </c>
      <c r="B14" s="83"/>
      <c r="C14" s="33"/>
      <c r="D14" s="83"/>
      <c r="E14" s="28"/>
    </row>
    <row r="15" spans="1:5" x14ac:dyDescent="0.25">
      <c r="A15" s="66" t="s">
        <v>200</v>
      </c>
      <c r="B15" s="83"/>
      <c r="C15" s="33"/>
      <c r="D15" s="83"/>
      <c r="E15" s="28"/>
    </row>
    <row r="16" spans="1:5" x14ac:dyDescent="0.25">
      <c r="A16" s="66" t="s">
        <v>199</v>
      </c>
      <c r="B16" s="83"/>
      <c r="C16" s="33"/>
      <c r="D16" s="83"/>
      <c r="E16" s="28"/>
    </row>
    <row r="17" spans="1:5" x14ac:dyDescent="0.25">
      <c r="A17" s="37" t="s">
        <v>198</v>
      </c>
      <c r="B17" s="36"/>
      <c r="C17" s="33"/>
      <c r="D17" s="36"/>
      <c r="E17" s="28"/>
    </row>
    <row r="18" spans="1:5" x14ac:dyDescent="0.25">
      <c r="A18" s="66" t="s">
        <v>197</v>
      </c>
      <c r="B18" s="83">
        <v>974160</v>
      </c>
      <c r="C18" s="33"/>
      <c r="D18" s="83"/>
      <c r="E18" s="28"/>
    </row>
    <row r="19" spans="1:5" ht="16.5" customHeight="1" x14ac:dyDescent="0.25">
      <c r="A19" s="66" t="s">
        <v>196</v>
      </c>
      <c r="B19" s="83"/>
      <c r="C19" s="33"/>
      <c r="D19" s="83"/>
      <c r="E19" s="28"/>
    </row>
    <row r="20" spans="1:5" ht="16.5" customHeight="1" x14ac:dyDescent="0.25">
      <c r="A20" s="66" t="s">
        <v>195</v>
      </c>
      <c r="B20" s="83"/>
      <c r="C20" s="33"/>
      <c r="D20" s="83"/>
      <c r="E20" s="28"/>
    </row>
    <row r="21" spans="1:5" x14ac:dyDescent="0.25">
      <c r="A21" s="66" t="s">
        <v>194</v>
      </c>
      <c r="B21" s="83">
        <v>26202</v>
      </c>
      <c r="C21" s="33"/>
      <c r="D21" s="83">
        <v>1842</v>
      </c>
      <c r="E21" s="28"/>
    </row>
    <row r="22" spans="1:5" x14ac:dyDescent="0.25">
      <c r="A22" s="66" t="s">
        <v>193</v>
      </c>
      <c r="B22" s="83"/>
      <c r="C22" s="33"/>
      <c r="D22" s="83"/>
      <c r="E22" s="28"/>
    </row>
    <row r="23" spans="1:5" x14ac:dyDescent="0.25">
      <c r="A23" s="37" t="s">
        <v>192</v>
      </c>
      <c r="B23" s="33"/>
      <c r="C23" s="33"/>
      <c r="D23" s="33"/>
      <c r="E23" s="28"/>
    </row>
    <row r="24" spans="1:5" x14ac:dyDescent="0.25">
      <c r="A24" s="66" t="s">
        <v>191</v>
      </c>
      <c r="B24" s="83"/>
      <c r="C24" s="33"/>
      <c r="D24" s="83"/>
      <c r="E24" s="28"/>
    </row>
    <row r="25" spans="1:5" x14ac:dyDescent="0.25">
      <c r="A25" s="66" t="s">
        <v>190</v>
      </c>
      <c r="B25" s="83"/>
      <c r="C25" s="33"/>
      <c r="D25" s="83"/>
      <c r="E25" s="28"/>
    </row>
    <row r="26" spans="1:5" x14ac:dyDescent="0.25">
      <c r="A26" s="66" t="s">
        <v>189</v>
      </c>
      <c r="B26" s="83"/>
      <c r="C26" s="33"/>
      <c r="D26" s="83"/>
      <c r="E26" s="28"/>
    </row>
    <row r="27" spans="1:5" x14ac:dyDescent="0.25">
      <c r="A27" s="66" t="s">
        <v>188</v>
      </c>
      <c r="B27" s="83"/>
      <c r="C27" s="33"/>
      <c r="D27" s="83"/>
      <c r="E27" s="28"/>
    </row>
    <row r="28" spans="1:5" x14ac:dyDescent="0.25">
      <c r="A28" s="66" t="s">
        <v>187</v>
      </c>
      <c r="B28" s="83"/>
      <c r="C28" s="33"/>
      <c r="D28" s="83"/>
      <c r="E28" s="28"/>
    </row>
    <row r="29" spans="1:5" x14ac:dyDescent="0.25">
      <c r="A29" s="66" t="s">
        <v>186</v>
      </c>
      <c r="B29" s="83"/>
      <c r="C29" s="33"/>
      <c r="D29" s="83"/>
      <c r="E29" s="28"/>
    </row>
    <row r="30" spans="1:5" x14ac:dyDescent="0.25">
      <c r="A30" s="66" t="s">
        <v>185</v>
      </c>
      <c r="B30" s="83"/>
      <c r="C30" s="33"/>
      <c r="D30" s="83"/>
      <c r="E30" s="28"/>
    </row>
    <row r="31" spans="1:5" x14ac:dyDescent="0.25">
      <c r="A31" s="37" t="s">
        <v>184</v>
      </c>
      <c r="B31" s="83"/>
      <c r="C31" s="33"/>
      <c r="D31" s="83"/>
      <c r="E31" s="28"/>
    </row>
    <row r="32" spans="1:5" x14ac:dyDescent="0.25">
      <c r="A32" s="37" t="s">
        <v>183</v>
      </c>
      <c r="B32" s="83"/>
      <c r="C32" s="33"/>
      <c r="D32" s="83"/>
      <c r="E32" s="28"/>
    </row>
    <row r="33" spans="1:5" x14ac:dyDescent="0.25">
      <c r="A33" s="37" t="s">
        <v>182</v>
      </c>
      <c r="B33" s="85">
        <f>SUM(B11:B32)</f>
        <v>5855809</v>
      </c>
      <c r="C33" s="79"/>
      <c r="D33" s="85">
        <f>SUM(D11:D32)</f>
        <v>2083004</v>
      </c>
      <c r="E33" s="28"/>
    </row>
    <row r="34" spans="1:5" x14ac:dyDescent="0.25">
      <c r="A34" s="37"/>
      <c r="B34" s="33"/>
      <c r="C34" s="33"/>
      <c r="D34" s="33"/>
      <c r="E34" s="28"/>
    </row>
    <row r="35" spans="1:5" x14ac:dyDescent="0.25">
      <c r="A35" s="37" t="s">
        <v>181</v>
      </c>
      <c r="B35" s="33"/>
      <c r="C35" s="33"/>
      <c r="D35" s="33"/>
      <c r="E35" s="28"/>
    </row>
    <row r="36" spans="1:5" x14ac:dyDescent="0.25">
      <c r="A36" s="37" t="s">
        <v>180</v>
      </c>
      <c r="B36" s="33"/>
      <c r="C36" s="33"/>
      <c r="D36" s="33"/>
      <c r="E36" s="28"/>
    </row>
    <row r="37" spans="1:5" x14ac:dyDescent="0.25">
      <c r="A37" s="66" t="s">
        <v>179</v>
      </c>
      <c r="B37" s="83"/>
      <c r="C37" s="33"/>
      <c r="D37" s="83"/>
      <c r="E37" s="28"/>
    </row>
    <row r="38" spans="1:5" x14ac:dyDescent="0.25">
      <c r="A38" s="66" t="s">
        <v>178</v>
      </c>
      <c r="B38" s="83"/>
      <c r="C38" s="33"/>
      <c r="D38" s="83"/>
      <c r="E38" s="28"/>
    </row>
    <row r="39" spans="1:5" x14ac:dyDescent="0.25">
      <c r="A39" s="66" t="s">
        <v>177</v>
      </c>
      <c r="B39" s="83"/>
      <c r="C39" s="33"/>
      <c r="D39" s="83"/>
      <c r="E39" s="28"/>
    </row>
    <row r="40" spans="1:5" x14ac:dyDescent="0.25">
      <c r="A40" s="66" t="s">
        <v>176</v>
      </c>
      <c r="B40" s="83"/>
      <c r="C40" s="33"/>
      <c r="D40" s="83"/>
      <c r="E40" s="28"/>
    </row>
    <row r="41" spans="1:5" x14ac:dyDescent="0.25">
      <c r="A41" s="66" t="s">
        <v>175</v>
      </c>
      <c r="B41" s="83"/>
      <c r="C41" s="33"/>
      <c r="D41" s="83"/>
      <c r="E41" s="28"/>
    </row>
    <row r="42" spans="1:5" x14ac:dyDescent="0.25">
      <c r="A42" s="66" t="s">
        <v>174</v>
      </c>
      <c r="B42" s="83"/>
      <c r="C42" s="33"/>
      <c r="D42" s="83"/>
      <c r="E42" s="28"/>
    </row>
    <row r="43" spans="1:5" x14ac:dyDescent="0.25">
      <c r="A43" s="37" t="s">
        <v>173</v>
      </c>
      <c r="B43" s="33"/>
      <c r="C43" s="33"/>
      <c r="D43" s="33"/>
      <c r="E43" s="28"/>
    </row>
    <row r="44" spans="1:5" x14ac:dyDescent="0.25">
      <c r="A44" s="66" t="s">
        <v>172</v>
      </c>
      <c r="B44" s="83"/>
      <c r="C44" s="33"/>
      <c r="D44" s="83"/>
      <c r="E44" s="28"/>
    </row>
    <row r="45" spans="1:5" x14ac:dyDescent="0.25">
      <c r="A45" s="66" t="s">
        <v>171</v>
      </c>
      <c r="B45" s="83">
        <v>2550000</v>
      </c>
      <c r="C45" s="33"/>
      <c r="D45" s="83"/>
      <c r="E45" s="28"/>
    </row>
    <row r="46" spans="1:5" x14ac:dyDescent="0.25">
      <c r="A46" s="66" t="s">
        <v>170</v>
      </c>
      <c r="B46" s="83">
        <v>316857</v>
      </c>
      <c r="C46" s="33"/>
      <c r="D46" s="83">
        <v>141465</v>
      </c>
      <c r="E46" s="28"/>
    </row>
    <row r="47" spans="1:5" x14ac:dyDescent="0.25">
      <c r="A47" s="66" t="s">
        <v>169</v>
      </c>
      <c r="B47" s="83"/>
      <c r="C47" s="33"/>
      <c r="D47" s="83"/>
      <c r="E47" s="28"/>
    </row>
    <row r="48" spans="1:5" x14ac:dyDescent="0.25">
      <c r="A48" s="66" t="s">
        <v>168</v>
      </c>
      <c r="B48" s="83"/>
      <c r="C48" s="33"/>
      <c r="D48" s="83"/>
      <c r="E48" s="28"/>
    </row>
    <row r="49" spans="1:5" x14ac:dyDescent="0.25">
      <c r="A49" s="37" t="s">
        <v>167</v>
      </c>
      <c r="B49" s="83"/>
      <c r="C49" s="33"/>
      <c r="D49" s="83"/>
      <c r="E49" s="28"/>
    </row>
    <row r="50" spans="1:5" x14ac:dyDescent="0.25">
      <c r="A50" s="37" t="s">
        <v>166</v>
      </c>
      <c r="B50" s="33"/>
      <c r="C50" s="33"/>
      <c r="D50" s="33"/>
      <c r="E50" s="28"/>
    </row>
    <row r="51" spans="1:5" x14ac:dyDescent="0.25">
      <c r="A51" s="66" t="s">
        <v>165</v>
      </c>
      <c r="B51" s="83"/>
      <c r="C51" s="33"/>
      <c r="D51" s="83"/>
      <c r="E51" s="28"/>
    </row>
    <row r="52" spans="1:5" x14ac:dyDescent="0.25">
      <c r="A52" s="66" t="s">
        <v>164</v>
      </c>
      <c r="B52" s="83"/>
      <c r="C52" s="33"/>
      <c r="D52" s="83"/>
      <c r="E52" s="28"/>
    </row>
    <row r="53" spans="1:5" x14ac:dyDescent="0.25">
      <c r="A53" s="66" t="s">
        <v>163</v>
      </c>
      <c r="B53" s="83"/>
      <c r="C53" s="33"/>
      <c r="D53" s="83"/>
      <c r="E53" s="28"/>
    </row>
    <row r="54" spans="1:5" x14ac:dyDescent="0.25">
      <c r="A54" s="37" t="s">
        <v>162</v>
      </c>
      <c r="B54" s="83"/>
      <c r="C54" s="33"/>
      <c r="D54" s="83"/>
      <c r="E54" s="28"/>
    </row>
    <row r="55" spans="1:5" x14ac:dyDescent="0.25">
      <c r="A55" s="37" t="s">
        <v>161</v>
      </c>
      <c r="B55" s="85">
        <f>SUM(B37:B54)</f>
        <v>2866857</v>
      </c>
      <c r="C55" s="79"/>
      <c r="D55" s="85">
        <f>SUM(D37:D54)</f>
        <v>141465</v>
      </c>
      <c r="E55" s="28"/>
    </row>
    <row r="56" spans="1:5" x14ac:dyDescent="0.25">
      <c r="A56" s="37"/>
      <c r="B56" s="84"/>
      <c r="C56" s="84"/>
      <c r="D56" s="84"/>
      <c r="E56" s="28"/>
    </row>
    <row r="57" spans="1:5" ht="15.75" thickBot="1" x14ac:dyDescent="0.3">
      <c r="A57" s="37" t="s">
        <v>160</v>
      </c>
      <c r="B57" s="78">
        <f>B55+B33</f>
        <v>8722666</v>
      </c>
      <c r="C57" s="79"/>
      <c r="D57" s="78">
        <f>D55+D33</f>
        <v>2224469</v>
      </c>
      <c r="E57" s="28"/>
    </row>
    <row r="58" spans="1:5" ht="15.75" thickTop="1" x14ac:dyDescent="0.25">
      <c r="A58" s="87"/>
      <c r="B58" s="33"/>
      <c r="C58" s="33"/>
      <c r="D58" s="33"/>
      <c r="E58" s="28"/>
    </row>
    <row r="59" spans="1:5" x14ac:dyDescent="0.25">
      <c r="A59" s="86" t="s">
        <v>159</v>
      </c>
      <c r="B59" s="181">
        <v>2019</v>
      </c>
      <c r="C59" s="97"/>
      <c r="D59" s="181">
        <v>2018</v>
      </c>
      <c r="E59" s="28"/>
    </row>
    <row r="60" spans="1:5" x14ac:dyDescent="0.25">
      <c r="A60" s="86"/>
      <c r="B60" s="33"/>
      <c r="C60" s="33"/>
      <c r="D60" s="33"/>
      <c r="E60" s="28"/>
    </row>
    <row r="61" spans="1:5" x14ac:dyDescent="0.25">
      <c r="A61" s="37" t="s">
        <v>158</v>
      </c>
      <c r="B61" s="33"/>
      <c r="C61" s="33"/>
      <c r="D61" s="33"/>
      <c r="E61" s="28"/>
    </row>
    <row r="62" spans="1:5" x14ac:dyDescent="0.25">
      <c r="A62" s="66" t="s">
        <v>153</v>
      </c>
      <c r="B62" s="83"/>
      <c r="C62" s="33"/>
      <c r="D62" s="83"/>
      <c r="E62" s="28"/>
    </row>
    <row r="63" spans="1:5" x14ac:dyDescent="0.25">
      <c r="A63" s="66" t="s">
        <v>152</v>
      </c>
      <c r="B63" s="83"/>
      <c r="C63" s="33"/>
      <c r="D63" s="83"/>
      <c r="E63" s="28"/>
    </row>
    <row r="64" spans="1:5" x14ac:dyDescent="0.25">
      <c r="A64" s="66" t="s">
        <v>151</v>
      </c>
      <c r="B64" s="83"/>
      <c r="C64" s="33"/>
      <c r="D64" s="83"/>
      <c r="E64" s="28"/>
    </row>
    <row r="65" spans="1:8" x14ac:dyDescent="0.25">
      <c r="A65" s="66" t="s">
        <v>150</v>
      </c>
      <c r="B65" s="83">
        <v>2940365</v>
      </c>
      <c r="C65" s="33"/>
      <c r="D65" s="83">
        <v>1558670</v>
      </c>
      <c r="E65" s="28"/>
    </row>
    <row r="66" spans="1:8" x14ac:dyDescent="0.25">
      <c r="A66" s="66" t="s">
        <v>149</v>
      </c>
      <c r="B66" s="83"/>
      <c r="C66" s="33"/>
      <c r="D66" s="83"/>
      <c r="E66" s="28"/>
    </row>
    <row r="67" spans="1:8" x14ac:dyDescent="0.25">
      <c r="A67" s="66" t="s">
        <v>148</v>
      </c>
      <c r="B67" s="83"/>
      <c r="C67" s="33"/>
      <c r="D67" s="83"/>
      <c r="E67" s="28"/>
      <c r="H67" s="91"/>
    </row>
    <row r="68" spans="1:8" x14ac:dyDescent="0.25">
      <c r="A68" s="66" t="s">
        <v>147</v>
      </c>
      <c r="B68" s="83"/>
      <c r="C68" s="33"/>
      <c r="D68" s="83"/>
      <c r="E68" s="28"/>
    </row>
    <row r="69" spans="1:8" x14ac:dyDescent="0.25">
      <c r="A69" s="66" t="s">
        <v>157</v>
      </c>
      <c r="B69" s="83">
        <v>155266</v>
      </c>
      <c r="C69" s="33"/>
      <c r="D69" s="83">
        <v>28008</v>
      </c>
      <c r="E69" s="28"/>
    </row>
    <row r="70" spans="1:8" x14ac:dyDescent="0.25">
      <c r="A70" s="66" t="s">
        <v>156</v>
      </c>
      <c r="B70" s="83">
        <v>99511</v>
      </c>
      <c r="C70" s="33"/>
      <c r="D70" s="83">
        <v>29669</v>
      </c>
      <c r="E70" s="28"/>
    </row>
    <row r="71" spans="1:8" x14ac:dyDescent="0.25">
      <c r="A71" s="66" t="s">
        <v>146</v>
      </c>
      <c r="B71" s="83">
        <v>1514635</v>
      </c>
      <c r="C71" s="33"/>
      <c r="D71" s="83">
        <v>0</v>
      </c>
      <c r="E71" s="28"/>
    </row>
    <row r="72" spans="1:8" x14ac:dyDescent="0.25">
      <c r="A72" s="37" t="s">
        <v>145</v>
      </c>
      <c r="B72" s="83"/>
      <c r="C72" s="33"/>
      <c r="D72" s="83"/>
      <c r="E72" s="28"/>
    </row>
    <row r="73" spans="1:8" x14ac:dyDescent="0.25">
      <c r="A73" s="37" t="s">
        <v>144</v>
      </c>
      <c r="B73" s="83">
        <v>924879</v>
      </c>
      <c r="C73" s="33"/>
      <c r="D73" s="83">
        <v>0</v>
      </c>
      <c r="E73" s="28"/>
    </row>
    <row r="74" spans="1:8" x14ac:dyDescent="0.25">
      <c r="A74" s="37" t="s">
        <v>143</v>
      </c>
      <c r="B74" s="83"/>
      <c r="C74" s="33"/>
      <c r="D74" s="83"/>
      <c r="E74" s="28"/>
    </row>
    <row r="75" spans="1:8" x14ac:dyDescent="0.25">
      <c r="A75" s="37" t="s">
        <v>155</v>
      </c>
      <c r="B75" s="85">
        <f>SUM(B62:B74)</f>
        <v>5634656</v>
      </c>
      <c r="C75" s="79"/>
      <c r="D75" s="85">
        <f>SUM(D62:D74)</f>
        <v>1616347</v>
      </c>
      <c r="E75" s="28"/>
      <c r="G75" s="91"/>
    </row>
    <row r="76" spans="1:8" x14ac:dyDescent="0.25">
      <c r="A76" s="37"/>
      <c r="B76" s="33"/>
      <c r="C76" s="33"/>
      <c r="D76" s="33"/>
      <c r="E76" s="28"/>
    </row>
    <row r="77" spans="1:8" x14ac:dyDescent="0.25">
      <c r="A77" s="37" t="s">
        <v>154</v>
      </c>
      <c r="B77" s="33"/>
      <c r="C77" s="33"/>
      <c r="D77" s="33"/>
      <c r="E77" s="28"/>
    </row>
    <row r="78" spans="1:8" x14ac:dyDescent="0.25">
      <c r="A78" s="66" t="s">
        <v>153</v>
      </c>
      <c r="B78" s="83"/>
      <c r="C78" s="33"/>
      <c r="D78" s="83"/>
      <c r="E78" s="28"/>
    </row>
    <row r="79" spans="1:8" x14ac:dyDescent="0.25">
      <c r="A79" s="66" t="s">
        <v>152</v>
      </c>
      <c r="B79" s="83"/>
      <c r="C79" s="33"/>
      <c r="D79" s="83"/>
      <c r="E79" s="28"/>
    </row>
    <row r="80" spans="1:8" x14ac:dyDescent="0.25">
      <c r="A80" s="66" t="s">
        <v>151</v>
      </c>
      <c r="B80" s="83"/>
      <c r="C80" s="33"/>
      <c r="D80" s="83"/>
      <c r="E80" s="28"/>
    </row>
    <row r="81" spans="1:5" x14ac:dyDescent="0.25">
      <c r="A81" s="66" t="s">
        <v>150</v>
      </c>
      <c r="B81" s="83"/>
      <c r="C81" s="33"/>
      <c r="D81" s="83"/>
      <c r="E81" s="28"/>
    </row>
    <row r="82" spans="1:5" x14ac:dyDescent="0.25">
      <c r="A82" s="66" t="s">
        <v>149</v>
      </c>
      <c r="B82" s="83"/>
      <c r="C82" s="33"/>
      <c r="D82" s="83"/>
      <c r="E82" s="28"/>
    </row>
    <row r="83" spans="1:5" x14ac:dyDescent="0.25">
      <c r="A83" s="66" t="s">
        <v>148</v>
      </c>
      <c r="B83" s="83"/>
      <c r="C83" s="33"/>
      <c r="D83" s="83"/>
      <c r="E83" s="28"/>
    </row>
    <row r="84" spans="1:5" x14ac:dyDescent="0.25">
      <c r="A84" s="66" t="s">
        <v>147</v>
      </c>
      <c r="B84" s="83"/>
      <c r="C84" s="33"/>
      <c r="D84" s="83"/>
      <c r="E84" s="28"/>
    </row>
    <row r="85" spans="1:5" x14ac:dyDescent="0.25">
      <c r="A85" s="66" t="s">
        <v>146</v>
      </c>
      <c r="B85" s="83"/>
      <c r="C85" s="33"/>
      <c r="D85" s="83"/>
      <c r="E85" s="28"/>
    </row>
    <row r="86" spans="1:5" x14ac:dyDescent="0.25">
      <c r="A86" s="37" t="s">
        <v>145</v>
      </c>
      <c r="B86" s="83"/>
      <c r="C86" s="33"/>
      <c r="D86" s="83"/>
      <c r="E86" s="28"/>
    </row>
    <row r="87" spans="1:5" x14ac:dyDescent="0.25">
      <c r="A87" s="37" t="s">
        <v>144</v>
      </c>
      <c r="B87" s="83"/>
      <c r="C87" s="33"/>
      <c r="D87" s="83"/>
      <c r="E87" s="28"/>
    </row>
    <row r="88" spans="1:5" x14ac:dyDescent="0.25">
      <c r="A88" s="37" t="s">
        <v>143</v>
      </c>
      <c r="B88" s="33"/>
      <c r="C88" s="33"/>
      <c r="D88" s="33"/>
      <c r="E88" s="28"/>
    </row>
    <row r="89" spans="1:5" x14ac:dyDescent="0.25">
      <c r="A89" s="66" t="s">
        <v>142</v>
      </c>
      <c r="B89" s="83"/>
      <c r="C89" s="33"/>
      <c r="D89" s="83"/>
      <c r="E89" s="28"/>
    </row>
    <row r="90" spans="1:5" x14ac:dyDescent="0.25">
      <c r="A90" s="66" t="s">
        <v>141</v>
      </c>
      <c r="B90" s="83"/>
      <c r="C90" s="33"/>
      <c r="D90" s="83"/>
      <c r="E90" s="28"/>
    </row>
    <row r="91" spans="1:5" x14ac:dyDescent="0.25">
      <c r="A91" s="37" t="s">
        <v>140</v>
      </c>
      <c r="B91" s="83"/>
      <c r="C91" s="33"/>
      <c r="D91" s="83"/>
      <c r="E91" s="28"/>
    </row>
    <row r="92" spans="1:5" x14ac:dyDescent="0.25">
      <c r="A92" s="37" t="s">
        <v>139</v>
      </c>
      <c r="B92" s="85">
        <f>SUM(B78:B91)</f>
        <v>0</v>
      </c>
      <c r="C92" s="79"/>
      <c r="D92" s="85">
        <f>SUM(D78:D91)</f>
        <v>0</v>
      </c>
      <c r="E92" s="28"/>
    </row>
    <row r="93" spans="1:5" x14ac:dyDescent="0.25">
      <c r="A93" s="37"/>
      <c r="B93" s="84"/>
      <c r="C93" s="84"/>
      <c r="D93" s="84"/>
      <c r="E93" s="28"/>
    </row>
    <row r="94" spans="1:5" x14ac:dyDescent="0.25">
      <c r="A94" s="37" t="s">
        <v>138</v>
      </c>
      <c r="B94" s="82">
        <f>B75+B92</f>
        <v>5634656</v>
      </c>
      <c r="C94" s="79"/>
      <c r="D94" s="82">
        <f>D75+D92</f>
        <v>1616347</v>
      </c>
      <c r="E94" s="28"/>
    </row>
    <row r="95" spans="1:5" x14ac:dyDescent="0.25">
      <c r="A95" s="37"/>
      <c r="B95" s="33"/>
      <c r="C95" s="33"/>
      <c r="D95" s="33"/>
      <c r="E95" s="28"/>
    </row>
    <row r="96" spans="1:5" x14ac:dyDescent="0.25">
      <c r="A96" s="37" t="s">
        <v>137</v>
      </c>
      <c r="B96" s="33"/>
      <c r="C96" s="33"/>
      <c r="D96" s="33"/>
      <c r="E96" s="28"/>
    </row>
    <row r="97" spans="1:5" x14ac:dyDescent="0.25">
      <c r="A97" s="37" t="s">
        <v>136</v>
      </c>
      <c r="B97" s="83">
        <v>100000</v>
      </c>
      <c r="C97" s="33"/>
      <c r="D97" s="83">
        <v>100000</v>
      </c>
      <c r="E97" s="28"/>
    </row>
    <row r="98" spans="1:5" x14ac:dyDescent="0.25">
      <c r="A98" s="37" t="s">
        <v>20</v>
      </c>
      <c r="B98" s="83"/>
      <c r="C98" s="33"/>
      <c r="D98" s="83"/>
      <c r="E98" s="28"/>
    </row>
    <row r="99" spans="1:5" x14ac:dyDescent="0.25">
      <c r="A99" s="37" t="s">
        <v>19</v>
      </c>
      <c r="B99" s="83"/>
      <c r="C99" s="33"/>
      <c r="D99" s="83"/>
      <c r="E99" s="28"/>
    </row>
    <row r="100" spans="1:5" x14ac:dyDescent="0.25">
      <c r="A100" s="37" t="s">
        <v>18</v>
      </c>
      <c r="B100" s="33"/>
      <c r="C100" s="33"/>
      <c r="D100" s="33"/>
      <c r="E100" s="28"/>
    </row>
    <row r="101" spans="1:5" x14ac:dyDescent="0.25">
      <c r="A101" s="66" t="s">
        <v>135</v>
      </c>
      <c r="B101" s="83"/>
      <c r="C101" s="33"/>
      <c r="D101" s="83"/>
      <c r="E101" s="28"/>
    </row>
    <row r="102" spans="1:5" x14ac:dyDescent="0.25">
      <c r="A102" s="66" t="s">
        <v>134</v>
      </c>
      <c r="B102" s="83"/>
      <c r="C102" s="33"/>
      <c r="D102" s="83"/>
      <c r="E102" s="28"/>
    </row>
    <row r="103" spans="1:5" x14ac:dyDescent="0.25">
      <c r="A103" s="66" t="s">
        <v>18</v>
      </c>
      <c r="B103" s="83"/>
      <c r="C103" s="33"/>
      <c r="D103" s="83"/>
      <c r="E103" s="28"/>
    </row>
    <row r="104" spans="1:5" x14ac:dyDescent="0.25">
      <c r="A104" s="66" t="s">
        <v>17</v>
      </c>
      <c r="B104" s="83"/>
      <c r="C104" s="33"/>
      <c r="D104" s="83"/>
      <c r="E104" s="28"/>
    </row>
    <row r="105" spans="1:5" x14ac:dyDescent="0.25">
      <c r="A105" s="37" t="s">
        <v>133</v>
      </c>
      <c r="B105" s="83">
        <f>D106</f>
        <v>508122</v>
      </c>
      <c r="C105" s="33"/>
      <c r="D105" s="83"/>
      <c r="E105" s="28"/>
    </row>
    <row r="106" spans="1:5" x14ac:dyDescent="0.25">
      <c r="A106" s="37" t="s">
        <v>132</v>
      </c>
      <c r="B106" s="83">
        <f>'2-Pasqyra e Perform. (natyra)'!B57</f>
        <v>2479888</v>
      </c>
      <c r="C106" s="33"/>
      <c r="D106" s="83">
        <f>'2-Pasqyra e Perform. (natyra)'!D57</f>
        <v>508122</v>
      </c>
      <c r="E106" s="28"/>
    </row>
    <row r="107" spans="1:5" ht="18" customHeight="1" x14ac:dyDescent="0.25">
      <c r="A107" s="37" t="s">
        <v>131</v>
      </c>
      <c r="B107" s="39">
        <f>SUM(B97:B106)</f>
        <v>3088010</v>
      </c>
      <c r="C107" s="36"/>
      <c r="D107" s="39">
        <f>SUM(D97:D106)</f>
        <v>608122</v>
      </c>
      <c r="E107" s="28"/>
    </row>
    <row r="108" spans="1:5" x14ac:dyDescent="0.25">
      <c r="A108" s="41" t="s">
        <v>15</v>
      </c>
      <c r="B108" s="83"/>
      <c r="C108" s="33"/>
      <c r="D108" s="83"/>
      <c r="E108" s="28"/>
    </row>
    <row r="109" spans="1:5" x14ac:dyDescent="0.25">
      <c r="A109" s="37" t="s">
        <v>130</v>
      </c>
      <c r="B109" s="82">
        <f>SUM(B107:B108)</f>
        <v>3088010</v>
      </c>
      <c r="C109" s="79"/>
      <c r="D109" s="82">
        <f>SUM(D107:D108)</f>
        <v>608122</v>
      </c>
      <c r="E109" s="28"/>
    </row>
    <row r="110" spans="1:5" x14ac:dyDescent="0.25">
      <c r="A110" s="37"/>
      <c r="B110" s="33"/>
      <c r="C110" s="33"/>
      <c r="D110" s="33"/>
      <c r="E110" s="81"/>
    </row>
    <row r="111" spans="1:5" ht="15.75" thickBot="1" x14ac:dyDescent="0.3">
      <c r="A111" s="80" t="s">
        <v>129</v>
      </c>
      <c r="B111" s="78">
        <f>B94+B109</f>
        <v>8722666</v>
      </c>
      <c r="C111" s="79"/>
      <c r="D111" s="78">
        <f>D94+D109</f>
        <v>2224469</v>
      </c>
      <c r="E111" s="77"/>
    </row>
    <row r="112" spans="1:5" ht="15.75" thickTop="1" x14ac:dyDescent="0.25">
      <c r="A112" s="76"/>
      <c r="B112" s="75"/>
      <c r="C112" s="75"/>
      <c r="D112" s="75"/>
      <c r="E112" s="75"/>
    </row>
    <row r="113" spans="1:5" x14ac:dyDescent="0.25">
      <c r="A113" s="29" t="s">
        <v>26</v>
      </c>
      <c r="B113" s="93">
        <f>B57-B111</f>
        <v>0</v>
      </c>
      <c r="C113" s="93"/>
      <c r="D113" s="93">
        <f>D57-D111</f>
        <v>0</v>
      </c>
      <c r="E113" s="52"/>
    </row>
    <row r="114" spans="1:5" x14ac:dyDescent="0.25">
      <c r="A114" s="52"/>
      <c r="B114" s="52"/>
      <c r="C114" s="52"/>
      <c r="D114" s="52"/>
      <c r="E114" s="52"/>
    </row>
    <row r="115" spans="1:5" x14ac:dyDescent="0.25">
      <c r="A115" s="52"/>
      <c r="B115" s="52"/>
      <c r="C115" s="52"/>
      <c r="D115" s="52"/>
      <c r="E115" s="52"/>
    </row>
    <row r="116" spans="1:5" ht="30" customHeight="1" x14ac:dyDescent="0.25">
      <c r="A116" s="204" t="s">
        <v>128</v>
      </c>
      <c r="B116" s="204"/>
      <c r="C116" s="204"/>
      <c r="D116" s="204"/>
      <c r="E116" s="52"/>
    </row>
    <row r="117" spans="1:5" x14ac:dyDescent="0.25">
      <c r="A117" s="52"/>
      <c r="B117" s="52"/>
      <c r="C117" s="52"/>
      <c r="D117" s="52"/>
      <c r="E117" s="52"/>
    </row>
    <row r="118" spans="1:5" x14ac:dyDescent="0.25">
      <c r="A118" s="52"/>
      <c r="B118" s="52"/>
      <c r="C118" s="52"/>
      <c r="D118" s="52"/>
      <c r="E118" s="52"/>
    </row>
    <row r="119" spans="1:5" x14ac:dyDescent="0.25">
      <c r="A119" s="52"/>
      <c r="B119" s="52"/>
      <c r="C119" s="52"/>
      <c r="D119" s="52"/>
      <c r="E119" s="52"/>
    </row>
    <row r="120" spans="1:5" x14ac:dyDescent="0.25">
      <c r="A120" s="52"/>
      <c r="B120" s="52"/>
      <c r="C120" s="52"/>
      <c r="D120" s="52"/>
      <c r="E120" s="52"/>
    </row>
    <row r="121" spans="1:5" x14ac:dyDescent="0.25">
      <c r="A121" s="52"/>
      <c r="B121" s="52"/>
      <c r="C121" s="52"/>
      <c r="D121" s="52"/>
      <c r="E121" s="52"/>
    </row>
    <row r="122" spans="1:5" x14ac:dyDescent="0.25">
      <c r="A122" s="52"/>
      <c r="B122" s="52"/>
      <c r="C122" s="52"/>
      <c r="D122" s="52"/>
      <c r="E122" s="52"/>
    </row>
    <row r="123" spans="1:5" x14ac:dyDescent="0.25">
      <c r="A123" s="52"/>
      <c r="B123" s="75"/>
      <c r="C123" s="75"/>
      <c r="D123" s="75"/>
      <c r="E123" s="75"/>
    </row>
    <row r="124" spans="1:5" x14ac:dyDescent="0.25">
      <c r="A124" s="52"/>
      <c r="B124" s="75"/>
      <c r="C124" s="75"/>
      <c r="D124" s="75"/>
      <c r="E124" s="75"/>
    </row>
    <row r="125" spans="1:5" x14ac:dyDescent="0.25">
      <c r="A125" s="52"/>
      <c r="B125" s="75"/>
      <c r="C125" s="75"/>
      <c r="D125" s="75"/>
      <c r="E125" s="75"/>
    </row>
    <row r="126" spans="1:5" x14ac:dyDescent="0.25">
      <c r="A126" s="52"/>
      <c r="B126" s="75"/>
      <c r="C126" s="75"/>
      <c r="D126" s="75"/>
      <c r="E126" s="75"/>
    </row>
    <row r="127" spans="1:5" x14ac:dyDescent="0.25">
      <c r="A127" s="52"/>
      <c r="B127" s="75"/>
      <c r="C127" s="75"/>
      <c r="D127" s="75"/>
      <c r="E127" s="75"/>
    </row>
    <row r="128" spans="1:5" x14ac:dyDescent="0.25">
      <c r="A128" s="52"/>
      <c r="B128" s="75"/>
      <c r="C128" s="75"/>
      <c r="D128" s="75"/>
      <c r="E128" s="75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25500-2EBB-471D-999B-AED468652718}">
  <dimension ref="A1:J45"/>
  <sheetViews>
    <sheetView topLeftCell="A31" zoomScale="130" zoomScaleNormal="130" workbookViewId="0">
      <selection activeCell="D58" sqref="D58"/>
    </sheetView>
  </sheetViews>
  <sheetFormatPr defaultColWidth="8.7109375" defaultRowHeight="12.75" x14ac:dyDescent="0.25"/>
  <cols>
    <col min="1" max="16384" width="8.7109375" style="155"/>
  </cols>
  <sheetData>
    <row r="1" spans="1:10" ht="15" customHeight="1" x14ac:dyDescent="0.25">
      <c r="A1" s="158"/>
      <c r="B1" s="159"/>
      <c r="C1" s="159"/>
      <c r="D1" s="159"/>
      <c r="E1" s="159"/>
      <c r="F1" s="159"/>
      <c r="G1" s="159"/>
      <c r="H1" s="159"/>
      <c r="I1" s="159"/>
      <c r="J1" s="160"/>
    </row>
    <row r="2" spans="1:10" ht="15" customHeight="1" x14ac:dyDescent="0.25">
      <c r="A2" s="161"/>
      <c r="B2" s="162"/>
      <c r="C2" s="162"/>
      <c r="D2" s="162"/>
      <c r="E2" s="162"/>
      <c r="F2" s="162"/>
      <c r="G2" s="162"/>
      <c r="H2" s="162"/>
      <c r="I2" s="162"/>
      <c r="J2" s="163"/>
    </row>
    <row r="3" spans="1:10" s="157" customFormat="1" ht="15" customHeight="1" x14ac:dyDescent="0.25">
      <c r="A3" s="161"/>
      <c r="B3" s="162" t="s">
        <v>284</v>
      </c>
      <c r="C3" s="162"/>
      <c r="D3" s="162"/>
      <c r="E3" s="201" t="s">
        <v>283</v>
      </c>
      <c r="F3" s="201"/>
      <c r="G3" s="201"/>
      <c r="H3" s="201"/>
      <c r="I3" s="201"/>
      <c r="J3" s="202"/>
    </row>
    <row r="4" spans="1:10" s="157" customFormat="1" ht="15" customHeight="1" x14ac:dyDescent="0.25">
      <c r="A4" s="161"/>
      <c r="B4" s="162" t="s">
        <v>214</v>
      </c>
      <c r="C4" s="162"/>
      <c r="D4" s="162"/>
      <c r="E4" s="201" t="s">
        <v>253</v>
      </c>
      <c r="F4" s="201"/>
      <c r="G4" s="201"/>
      <c r="H4" s="201"/>
      <c r="I4" s="201"/>
      <c r="J4" s="202"/>
    </row>
    <row r="5" spans="1:10" s="157" customFormat="1" ht="15" customHeight="1" x14ac:dyDescent="0.25">
      <c r="A5" s="161"/>
      <c r="B5" s="162" t="s">
        <v>213</v>
      </c>
      <c r="C5" s="162"/>
      <c r="D5" s="162"/>
      <c r="E5" s="201" t="s">
        <v>282</v>
      </c>
      <c r="F5" s="201"/>
      <c r="G5" s="201"/>
      <c r="H5" s="201"/>
      <c r="I5" s="201"/>
      <c r="J5" s="202"/>
    </row>
    <row r="6" spans="1:10" s="157" customFormat="1" ht="15" customHeight="1" x14ac:dyDescent="0.25">
      <c r="A6" s="161"/>
      <c r="B6" s="162"/>
      <c r="C6" s="162"/>
      <c r="D6" s="162"/>
      <c r="E6" s="178"/>
      <c r="F6" s="178"/>
      <c r="G6" s="179"/>
      <c r="H6" s="179"/>
      <c r="I6" s="178"/>
      <c r="J6" s="169"/>
    </row>
    <row r="7" spans="1:10" s="157" customFormat="1" ht="15" customHeight="1" x14ac:dyDescent="0.25">
      <c r="A7" s="161"/>
      <c r="B7" s="162" t="s">
        <v>281</v>
      </c>
      <c r="C7" s="162"/>
      <c r="D7" s="162"/>
      <c r="E7" s="203" t="s">
        <v>280</v>
      </c>
      <c r="F7" s="203"/>
      <c r="G7" s="178"/>
      <c r="H7" s="178"/>
      <c r="I7" s="178"/>
      <c r="J7" s="169"/>
    </row>
    <row r="8" spans="1:10" s="157" customFormat="1" ht="15" customHeight="1" x14ac:dyDescent="0.25">
      <c r="A8" s="161"/>
      <c r="B8" s="162" t="s">
        <v>279</v>
      </c>
      <c r="C8" s="162"/>
      <c r="D8" s="162"/>
      <c r="E8" s="203" t="s">
        <v>212</v>
      </c>
      <c r="F8" s="203"/>
      <c r="G8" s="178"/>
      <c r="H8" s="178"/>
      <c r="I8" s="178"/>
      <c r="J8" s="169"/>
    </row>
    <row r="9" spans="1:10" s="157" customFormat="1" ht="15" customHeight="1" x14ac:dyDescent="0.25">
      <c r="A9" s="161"/>
      <c r="B9" s="162"/>
      <c r="C9" s="162"/>
      <c r="D9" s="162"/>
      <c r="E9" s="178"/>
      <c r="F9" s="178"/>
      <c r="G9" s="178"/>
      <c r="H9" s="178"/>
      <c r="I9" s="178"/>
      <c r="J9" s="169"/>
    </row>
    <row r="10" spans="1:10" s="157" customFormat="1" ht="15" customHeight="1" x14ac:dyDescent="0.25">
      <c r="A10" s="161"/>
      <c r="B10" s="162" t="s">
        <v>278</v>
      </c>
      <c r="C10" s="162"/>
      <c r="D10" s="162"/>
      <c r="E10" s="201" t="s">
        <v>277</v>
      </c>
      <c r="F10" s="201"/>
      <c r="G10" s="201"/>
      <c r="H10" s="201"/>
      <c r="I10" s="201"/>
      <c r="J10" s="202"/>
    </row>
    <row r="11" spans="1:10" s="157" customFormat="1" ht="15" customHeight="1" x14ac:dyDescent="0.25">
      <c r="A11" s="164"/>
      <c r="B11" s="165"/>
      <c r="C11" s="165"/>
      <c r="D11" s="165"/>
      <c r="E11" s="166"/>
      <c r="F11" s="166"/>
      <c r="G11" s="166"/>
      <c r="H11" s="166"/>
      <c r="I11" s="166"/>
      <c r="J11" s="167"/>
    </row>
    <row r="12" spans="1:10" s="157" customFormat="1" ht="15" customHeight="1" x14ac:dyDescent="0.25">
      <c r="A12" s="164"/>
      <c r="B12" s="165"/>
      <c r="C12" s="165"/>
      <c r="D12" s="165"/>
      <c r="E12" s="166"/>
      <c r="F12" s="166"/>
      <c r="G12" s="166"/>
      <c r="H12" s="166"/>
      <c r="I12" s="166"/>
      <c r="J12" s="167"/>
    </row>
    <row r="13" spans="1:10" ht="15" customHeight="1" x14ac:dyDescent="0.25">
      <c r="A13" s="161"/>
      <c r="B13" s="162"/>
      <c r="C13" s="162"/>
      <c r="D13" s="162"/>
      <c r="E13" s="168"/>
      <c r="F13" s="168"/>
      <c r="G13" s="168"/>
      <c r="H13" s="168"/>
      <c r="I13" s="168"/>
      <c r="J13" s="169"/>
    </row>
    <row r="14" spans="1:10" ht="15" customHeight="1" x14ac:dyDescent="0.25">
      <c r="A14" s="161"/>
      <c r="B14" s="162"/>
      <c r="C14" s="162"/>
      <c r="D14" s="162"/>
      <c r="E14" s="168"/>
      <c r="F14" s="168"/>
      <c r="G14" s="168"/>
      <c r="H14" s="168"/>
      <c r="I14" s="168"/>
      <c r="J14" s="169"/>
    </row>
    <row r="15" spans="1:10" ht="15" customHeight="1" x14ac:dyDescent="0.25">
      <c r="A15" s="161"/>
      <c r="B15" s="162"/>
      <c r="C15" s="162"/>
      <c r="D15" s="162"/>
      <c r="E15" s="162"/>
      <c r="F15" s="162"/>
      <c r="G15" s="162"/>
      <c r="H15" s="162"/>
      <c r="I15" s="162"/>
      <c r="J15" s="163"/>
    </row>
    <row r="16" spans="1:10" ht="15" customHeight="1" x14ac:dyDescent="0.25">
      <c r="A16" s="161"/>
      <c r="B16" s="162"/>
      <c r="C16" s="162"/>
      <c r="D16" s="162"/>
      <c r="E16" s="162"/>
      <c r="F16" s="162"/>
      <c r="G16" s="162"/>
      <c r="H16" s="162"/>
      <c r="I16" s="162"/>
      <c r="J16" s="163"/>
    </row>
    <row r="17" spans="1:10" ht="15" customHeight="1" x14ac:dyDescent="0.25">
      <c r="A17" s="161"/>
      <c r="B17" s="162"/>
      <c r="C17" s="162"/>
      <c r="D17" s="162"/>
      <c r="E17" s="162"/>
      <c r="F17" s="162"/>
      <c r="G17" s="162"/>
      <c r="H17" s="162"/>
      <c r="I17" s="162"/>
      <c r="J17" s="163"/>
    </row>
    <row r="18" spans="1:10" ht="15" customHeight="1" x14ac:dyDescent="0.25">
      <c r="A18" s="161"/>
      <c r="B18" s="162"/>
      <c r="C18" s="162"/>
      <c r="D18" s="162"/>
      <c r="E18" s="162"/>
      <c r="F18" s="162"/>
      <c r="G18" s="162"/>
      <c r="H18" s="162"/>
      <c r="I18" s="162"/>
      <c r="J18" s="163"/>
    </row>
    <row r="19" spans="1:10" ht="15" customHeight="1" x14ac:dyDescent="0.25">
      <c r="A19" s="161"/>
      <c r="B19" s="162"/>
      <c r="C19" s="162"/>
      <c r="D19" s="162"/>
      <c r="E19" s="162"/>
      <c r="F19" s="162"/>
      <c r="G19" s="162"/>
      <c r="H19" s="162"/>
      <c r="I19" s="162"/>
      <c r="J19" s="163"/>
    </row>
    <row r="20" spans="1:10" ht="15" customHeight="1" x14ac:dyDescent="0.25">
      <c r="A20" s="161"/>
      <c r="B20" s="162"/>
      <c r="C20" s="162"/>
      <c r="D20" s="162"/>
      <c r="E20" s="162"/>
      <c r="F20" s="162"/>
      <c r="G20" s="162"/>
      <c r="H20" s="162"/>
      <c r="I20" s="162"/>
      <c r="J20" s="163"/>
    </row>
    <row r="21" spans="1:10" ht="35.1" customHeight="1" x14ac:dyDescent="0.25">
      <c r="A21" s="190" t="s">
        <v>276</v>
      </c>
      <c r="B21" s="191"/>
      <c r="C21" s="191"/>
      <c r="D21" s="191"/>
      <c r="E21" s="191"/>
      <c r="F21" s="191"/>
      <c r="G21" s="191"/>
      <c r="H21" s="191"/>
      <c r="I21" s="191"/>
      <c r="J21" s="192"/>
    </row>
    <row r="22" spans="1:10" ht="15" customHeight="1" x14ac:dyDescent="0.25">
      <c r="A22" s="198" t="s">
        <v>275</v>
      </c>
      <c r="B22" s="199"/>
      <c r="C22" s="199"/>
      <c r="D22" s="199"/>
      <c r="E22" s="199"/>
      <c r="F22" s="199"/>
      <c r="G22" s="199"/>
      <c r="H22" s="199"/>
      <c r="I22" s="199"/>
      <c r="J22" s="200"/>
    </row>
    <row r="23" spans="1:10" ht="15" customHeight="1" x14ac:dyDescent="0.25">
      <c r="A23" s="198" t="s">
        <v>274</v>
      </c>
      <c r="B23" s="199"/>
      <c r="C23" s="199"/>
      <c r="D23" s="199"/>
      <c r="E23" s="199"/>
      <c r="F23" s="199"/>
      <c r="G23" s="199"/>
      <c r="H23" s="199"/>
      <c r="I23" s="199"/>
      <c r="J23" s="200"/>
    </row>
    <row r="24" spans="1:10" ht="15" customHeight="1" x14ac:dyDescent="0.25">
      <c r="A24" s="161"/>
      <c r="B24" s="162"/>
      <c r="C24" s="162"/>
      <c r="D24" s="162"/>
      <c r="E24" s="162"/>
      <c r="F24" s="162"/>
      <c r="G24" s="162"/>
      <c r="H24" s="162"/>
      <c r="I24" s="162"/>
      <c r="J24" s="163"/>
    </row>
    <row r="25" spans="1:10" ht="15" customHeight="1" x14ac:dyDescent="0.25">
      <c r="A25" s="161"/>
      <c r="B25" s="162"/>
      <c r="C25" s="162"/>
      <c r="D25" s="162"/>
      <c r="E25" s="162"/>
      <c r="F25" s="162"/>
      <c r="G25" s="162"/>
      <c r="H25" s="162"/>
      <c r="I25" s="162"/>
      <c r="J25" s="163"/>
    </row>
    <row r="26" spans="1:10" ht="35.1" customHeight="1" x14ac:dyDescent="0.25">
      <c r="A26" s="186" t="s">
        <v>273</v>
      </c>
      <c r="B26" s="187"/>
      <c r="C26" s="187"/>
      <c r="D26" s="187"/>
      <c r="E26" s="187"/>
      <c r="F26" s="187"/>
      <c r="G26" s="187"/>
      <c r="H26" s="187"/>
      <c r="I26" s="187"/>
      <c r="J26" s="188"/>
    </row>
    <row r="27" spans="1:10" ht="15" customHeight="1" x14ac:dyDescent="0.25">
      <c r="A27" s="161"/>
      <c r="B27" s="162"/>
      <c r="C27" s="162"/>
      <c r="D27" s="162"/>
      <c r="E27" s="162"/>
      <c r="F27" s="162"/>
      <c r="G27" s="162"/>
      <c r="H27" s="162"/>
      <c r="I27" s="162"/>
      <c r="J27" s="163"/>
    </row>
    <row r="28" spans="1:10" ht="15" customHeight="1" x14ac:dyDescent="0.25">
      <c r="A28" s="161"/>
      <c r="B28" s="162"/>
      <c r="C28" s="162"/>
      <c r="D28" s="162"/>
      <c r="E28" s="162"/>
      <c r="F28" s="162"/>
      <c r="G28" s="162"/>
      <c r="H28" s="162"/>
      <c r="I28" s="162"/>
      <c r="J28" s="163"/>
    </row>
    <row r="29" spans="1:10" ht="15" customHeight="1" x14ac:dyDescent="0.25">
      <c r="A29" s="161"/>
      <c r="B29" s="162"/>
      <c r="C29" s="162"/>
      <c r="D29" s="162"/>
      <c r="E29" s="162"/>
      <c r="F29" s="162"/>
      <c r="G29" s="162"/>
      <c r="H29" s="162"/>
      <c r="I29" s="162"/>
      <c r="J29" s="163"/>
    </row>
    <row r="30" spans="1:10" ht="15" customHeight="1" x14ac:dyDescent="0.25">
      <c r="A30" s="161"/>
      <c r="B30" s="162"/>
      <c r="C30" s="162"/>
      <c r="D30" s="162"/>
      <c r="E30" s="162"/>
      <c r="F30" s="162"/>
      <c r="G30" s="162"/>
      <c r="H30" s="162"/>
      <c r="I30" s="162"/>
      <c r="J30" s="163"/>
    </row>
    <row r="31" spans="1:10" ht="15" customHeight="1" x14ac:dyDescent="0.25">
      <c r="A31" s="161"/>
      <c r="B31" s="162"/>
      <c r="C31" s="162"/>
      <c r="D31" s="162"/>
      <c r="E31" s="162"/>
      <c r="F31" s="162"/>
      <c r="G31" s="162"/>
      <c r="H31" s="162"/>
      <c r="I31" s="162"/>
      <c r="J31" s="163"/>
    </row>
    <row r="32" spans="1:10" ht="15" customHeight="1" x14ac:dyDescent="0.25">
      <c r="A32" s="161"/>
      <c r="B32" s="162"/>
      <c r="C32" s="162"/>
      <c r="D32" s="162"/>
      <c r="E32" s="162"/>
      <c r="F32" s="162"/>
      <c r="G32" s="162"/>
      <c r="H32" s="162"/>
      <c r="I32" s="162"/>
      <c r="J32" s="163"/>
    </row>
    <row r="33" spans="1:10" ht="15" customHeight="1" x14ac:dyDescent="0.25">
      <c r="A33" s="161"/>
      <c r="B33" s="162"/>
      <c r="C33" s="162"/>
      <c r="D33" s="162"/>
      <c r="E33" s="162"/>
      <c r="F33" s="162"/>
      <c r="G33" s="162"/>
      <c r="H33" s="162"/>
      <c r="I33" s="162"/>
      <c r="J33" s="163"/>
    </row>
    <row r="34" spans="1:10" s="157" customFormat="1" ht="15" customHeight="1" x14ac:dyDescent="0.25">
      <c r="A34" s="164"/>
      <c r="B34" s="162" t="s">
        <v>211</v>
      </c>
      <c r="C34" s="162"/>
      <c r="D34" s="162"/>
      <c r="E34" s="162"/>
      <c r="F34" s="162"/>
      <c r="G34" s="193" t="s">
        <v>272</v>
      </c>
      <c r="H34" s="193"/>
      <c r="I34" s="165"/>
      <c r="J34" s="170"/>
    </row>
    <row r="35" spans="1:10" s="157" customFormat="1" ht="15" customHeight="1" x14ac:dyDescent="0.25">
      <c r="A35" s="164"/>
      <c r="B35" s="162" t="s">
        <v>210</v>
      </c>
      <c r="C35" s="162"/>
      <c r="D35" s="162"/>
      <c r="E35" s="162"/>
      <c r="F35" s="162"/>
      <c r="G35" s="196"/>
      <c r="H35" s="196"/>
      <c r="I35" s="165"/>
      <c r="J35" s="170"/>
    </row>
    <row r="36" spans="1:10" s="157" customFormat="1" ht="15" customHeight="1" x14ac:dyDescent="0.25">
      <c r="A36" s="164"/>
      <c r="B36" s="162" t="s">
        <v>271</v>
      </c>
      <c r="C36" s="162"/>
      <c r="D36" s="162"/>
      <c r="E36" s="162"/>
      <c r="F36" s="162"/>
      <c r="G36" s="196" t="s">
        <v>209</v>
      </c>
      <c r="H36" s="196"/>
      <c r="I36" s="165"/>
      <c r="J36" s="170"/>
    </row>
    <row r="37" spans="1:10" s="157" customFormat="1" ht="15" customHeight="1" x14ac:dyDescent="0.25">
      <c r="A37" s="164"/>
      <c r="B37" s="162" t="s">
        <v>270</v>
      </c>
      <c r="C37" s="162"/>
      <c r="D37" s="162"/>
      <c r="E37" s="162"/>
      <c r="F37" s="162"/>
      <c r="G37" s="196" t="s">
        <v>209</v>
      </c>
      <c r="H37" s="196"/>
      <c r="I37" s="165"/>
      <c r="J37" s="170"/>
    </row>
    <row r="38" spans="1:10" ht="15" customHeight="1" x14ac:dyDescent="0.25">
      <c r="A38" s="161"/>
      <c r="B38" s="162"/>
      <c r="C38" s="162"/>
      <c r="D38" s="162"/>
      <c r="E38" s="162"/>
      <c r="F38" s="162"/>
      <c r="G38" s="162"/>
      <c r="H38" s="162"/>
      <c r="I38" s="162"/>
      <c r="J38" s="163"/>
    </row>
    <row r="39" spans="1:10" s="156" customFormat="1" ht="15" customHeight="1" x14ac:dyDescent="0.25">
      <c r="A39" s="171"/>
      <c r="B39" s="165" t="s">
        <v>269</v>
      </c>
      <c r="C39" s="162"/>
      <c r="D39" s="162"/>
      <c r="E39" s="162"/>
      <c r="F39" s="172" t="s">
        <v>268</v>
      </c>
      <c r="G39" s="197" t="s">
        <v>267</v>
      </c>
      <c r="H39" s="195"/>
      <c r="I39" s="173"/>
      <c r="J39" s="174"/>
    </row>
    <row r="40" spans="1:10" s="156" customFormat="1" ht="15" customHeight="1" x14ac:dyDescent="0.25">
      <c r="A40" s="171"/>
      <c r="B40" s="165"/>
      <c r="C40" s="162"/>
      <c r="D40" s="162"/>
      <c r="E40" s="162"/>
      <c r="F40" s="172" t="s">
        <v>266</v>
      </c>
      <c r="G40" s="194" t="s">
        <v>215</v>
      </c>
      <c r="H40" s="195"/>
      <c r="I40" s="173"/>
      <c r="J40" s="174"/>
    </row>
    <row r="41" spans="1:10" s="156" customFormat="1" ht="15" customHeight="1" x14ac:dyDescent="0.25">
      <c r="A41" s="171"/>
      <c r="B41" s="165"/>
      <c r="C41" s="162"/>
      <c r="D41" s="162"/>
      <c r="E41" s="162"/>
      <c r="F41" s="172"/>
      <c r="G41" s="172"/>
      <c r="H41" s="172"/>
      <c r="I41" s="173"/>
      <c r="J41" s="174"/>
    </row>
    <row r="42" spans="1:10" s="156" customFormat="1" ht="15" customHeight="1" x14ac:dyDescent="0.25">
      <c r="A42" s="171"/>
      <c r="B42" s="165" t="s">
        <v>265</v>
      </c>
      <c r="C42" s="162"/>
      <c r="D42" s="162"/>
      <c r="E42" s="180"/>
      <c r="F42" s="165"/>
      <c r="G42" s="189" t="s">
        <v>216</v>
      </c>
      <c r="H42" s="189"/>
      <c r="I42" s="173"/>
      <c r="J42" s="174"/>
    </row>
    <row r="43" spans="1:10" ht="15" customHeight="1" x14ac:dyDescent="0.25">
      <c r="A43" s="161"/>
      <c r="B43" s="162"/>
      <c r="C43" s="162"/>
      <c r="D43" s="162"/>
      <c r="E43" s="162"/>
      <c r="F43" s="162"/>
      <c r="G43" s="162"/>
      <c r="H43" s="162"/>
      <c r="I43" s="162"/>
      <c r="J43" s="163"/>
    </row>
    <row r="44" spans="1:10" ht="15" customHeight="1" x14ac:dyDescent="0.25">
      <c r="A44" s="175"/>
      <c r="B44" s="176"/>
      <c r="C44" s="176"/>
      <c r="D44" s="176"/>
      <c r="E44" s="176"/>
      <c r="F44" s="176"/>
      <c r="G44" s="176"/>
      <c r="H44" s="176"/>
      <c r="I44" s="176"/>
      <c r="J44" s="177"/>
    </row>
    <row r="45" spans="1:10" ht="6.75" customHeight="1" x14ac:dyDescent="0.25"/>
  </sheetData>
  <mergeCells count="17">
    <mergeCell ref="E3:J3"/>
    <mergeCell ref="E10:J10"/>
    <mergeCell ref="E8:F8"/>
    <mergeCell ref="E7:F7"/>
    <mergeCell ref="E5:J5"/>
    <mergeCell ref="E4:J4"/>
    <mergeCell ref="A26:J26"/>
    <mergeCell ref="G42:H42"/>
    <mergeCell ref="A21:J21"/>
    <mergeCell ref="G34:H34"/>
    <mergeCell ref="G40:H40"/>
    <mergeCell ref="G35:H35"/>
    <mergeCell ref="G36:H36"/>
    <mergeCell ref="G37:H37"/>
    <mergeCell ref="G39:H39"/>
    <mergeCell ref="A22:J22"/>
    <mergeCell ref="A23:J23"/>
  </mergeCells>
  <printOptions horizontalCentered="1" verticalCentered="1"/>
  <pageMargins left="0" right="0" top="0" bottom="0" header="0.511811023622047" footer="0.511811023622047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AC929-27E8-4211-9915-97B8565A73F6}">
  <dimension ref="B1:J72"/>
  <sheetViews>
    <sheetView showGridLines="0" topLeftCell="A32" zoomScale="130" zoomScaleNormal="130" workbookViewId="0">
      <selection activeCell="C44" sqref="C44"/>
    </sheetView>
  </sheetViews>
  <sheetFormatPr defaultRowHeight="15" x14ac:dyDescent="0.25"/>
  <cols>
    <col min="1" max="1" width="9.7109375" style="28" customWidth="1"/>
    <col min="2" max="2" width="90.140625" style="28" customWidth="1"/>
    <col min="3" max="3" width="15.7109375" style="28" customWidth="1"/>
    <col min="4" max="4" width="2.7109375" style="28" customWidth="1"/>
    <col min="5" max="5" width="15.7109375" style="28" customWidth="1"/>
    <col min="6" max="6" width="11.5703125" style="28" customWidth="1"/>
    <col min="7" max="9" width="9.140625" style="28"/>
    <col min="10" max="10" width="12.85546875" style="28" bestFit="1" customWidth="1"/>
    <col min="11" max="16384" width="9.140625" style="28"/>
  </cols>
  <sheetData>
    <row r="1" spans="2:5" x14ac:dyDescent="0.25">
      <c r="B1" s="26" t="s">
        <v>208</v>
      </c>
    </row>
    <row r="2" spans="2:5" x14ac:dyDescent="0.25">
      <c r="B2" s="27" t="s">
        <v>283</v>
      </c>
    </row>
    <row r="3" spans="2:5" x14ac:dyDescent="0.25">
      <c r="B3" s="27" t="s">
        <v>253</v>
      </c>
    </row>
    <row r="4" spans="2:5" x14ac:dyDescent="0.25">
      <c r="B4" s="27" t="s">
        <v>23</v>
      </c>
    </row>
    <row r="5" spans="2:5" x14ac:dyDescent="0.25">
      <c r="B5" s="26" t="s">
        <v>79</v>
      </c>
      <c r="C5" s="45"/>
      <c r="D5" s="45"/>
      <c r="E5" s="45"/>
    </row>
    <row r="6" spans="2:5" x14ac:dyDescent="0.25">
      <c r="B6" s="27"/>
      <c r="C6" s="45"/>
      <c r="D6" s="45"/>
      <c r="E6" s="45"/>
    </row>
    <row r="7" spans="2:5" x14ac:dyDescent="0.25">
      <c r="B7" s="205"/>
      <c r="C7" s="47" t="s">
        <v>78</v>
      </c>
      <c r="D7" s="47"/>
      <c r="E7" s="47" t="s">
        <v>78</v>
      </c>
    </row>
    <row r="8" spans="2:5" ht="14.1" customHeight="1" x14ac:dyDescent="0.25">
      <c r="B8" s="205"/>
      <c r="C8" s="47" t="s">
        <v>77</v>
      </c>
      <c r="D8" s="47"/>
      <c r="E8" s="47" t="s">
        <v>76</v>
      </c>
    </row>
    <row r="9" spans="2:5" ht="14.1" customHeight="1" x14ac:dyDescent="0.25">
      <c r="B9" s="46"/>
      <c r="C9" s="181">
        <v>2019</v>
      </c>
      <c r="D9" s="97"/>
      <c r="E9" s="181">
        <v>2018</v>
      </c>
    </row>
    <row r="10" spans="2:5" ht="14.1" customHeight="1" x14ac:dyDescent="0.25">
      <c r="B10" s="37" t="s">
        <v>75</v>
      </c>
      <c r="C10" s="44"/>
      <c r="D10" s="44"/>
      <c r="E10" s="44"/>
    </row>
    <row r="11" spans="2:5" ht="14.1" customHeight="1" x14ac:dyDescent="0.25">
      <c r="B11" s="41" t="s">
        <v>74</v>
      </c>
      <c r="C11" s="33">
        <v>2479888</v>
      </c>
      <c r="D11" s="33"/>
      <c r="E11" s="33">
        <v>508122</v>
      </c>
    </row>
    <row r="12" spans="2:5" ht="14.1" customHeight="1" x14ac:dyDescent="0.25">
      <c r="B12" s="43" t="s">
        <v>73</v>
      </c>
      <c r="C12" s="33"/>
      <c r="D12" s="33"/>
      <c r="E12" s="33"/>
    </row>
    <row r="13" spans="2:5" ht="14.1" customHeight="1" x14ac:dyDescent="0.25">
      <c r="B13" s="40" t="s">
        <v>72</v>
      </c>
      <c r="C13" s="33"/>
      <c r="D13" s="33"/>
      <c r="E13" s="33"/>
    </row>
    <row r="14" spans="2:5" ht="14.1" customHeight="1" x14ac:dyDescent="0.25">
      <c r="B14" s="40" t="s">
        <v>71</v>
      </c>
      <c r="C14" s="33"/>
      <c r="D14" s="33"/>
      <c r="E14" s="33"/>
    </row>
    <row r="15" spans="2:5" x14ac:dyDescent="0.25">
      <c r="B15" s="42" t="s">
        <v>70</v>
      </c>
      <c r="C15" s="33">
        <v>490516</v>
      </c>
      <c r="D15" s="33"/>
      <c r="E15" s="33">
        <v>10468</v>
      </c>
    </row>
    <row r="16" spans="2:5" x14ac:dyDescent="0.25">
      <c r="B16" s="40" t="s">
        <v>69</v>
      </c>
      <c r="C16" s="33"/>
      <c r="D16" s="33"/>
      <c r="E16" s="33"/>
    </row>
    <row r="17" spans="2:5" x14ac:dyDescent="0.25">
      <c r="B17" s="40" t="s">
        <v>68</v>
      </c>
      <c r="C17" s="33"/>
      <c r="D17" s="33"/>
      <c r="E17" s="33"/>
    </row>
    <row r="18" spans="2:5" x14ac:dyDescent="0.25">
      <c r="B18" s="40" t="s">
        <v>67</v>
      </c>
      <c r="C18" s="33"/>
      <c r="D18" s="33"/>
      <c r="E18" s="33"/>
    </row>
    <row r="19" spans="2:5" x14ac:dyDescent="0.25">
      <c r="B19" s="40" t="s">
        <v>66</v>
      </c>
      <c r="C19" s="33"/>
      <c r="D19" s="33"/>
      <c r="E19" s="33"/>
    </row>
    <row r="20" spans="2:5" x14ac:dyDescent="0.25">
      <c r="B20" s="40" t="s">
        <v>65</v>
      </c>
      <c r="C20" s="33"/>
      <c r="D20" s="33"/>
      <c r="E20" s="33"/>
    </row>
    <row r="21" spans="2:5" x14ac:dyDescent="0.25">
      <c r="B21" s="40" t="s">
        <v>64</v>
      </c>
      <c r="C21" s="33"/>
      <c r="D21" s="33"/>
      <c r="E21" s="33"/>
    </row>
    <row r="22" spans="2:5" x14ac:dyDescent="0.25">
      <c r="B22" s="40" t="s">
        <v>32</v>
      </c>
      <c r="C22" s="33"/>
      <c r="D22" s="33"/>
      <c r="E22" s="33"/>
    </row>
    <row r="23" spans="2:5" x14ac:dyDescent="0.25">
      <c r="B23" s="40" t="s">
        <v>32</v>
      </c>
      <c r="C23" s="33"/>
      <c r="D23" s="33"/>
      <c r="E23" s="33"/>
    </row>
    <row r="24" spans="2:5" x14ac:dyDescent="0.25">
      <c r="B24" s="40"/>
      <c r="C24" s="33"/>
      <c r="D24" s="33"/>
      <c r="E24" s="33"/>
    </row>
    <row r="25" spans="2:5" ht="14.1" customHeight="1" x14ac:dyDescent="0.25">
      <c r="B25" s="41" t="s">
        <v>63</v>
      </c>
      <c r="C25" s="33"/>
      <c r="D25" s="33"/>
      <c r="E25" s="33"/>
    </row>
    <row r="26" spans="2:5" ht="14.1" customHeight="1" x14ac:dyDescent="0.25">
      <c r="B26" s="40" t="s">
        <v>62</v>
      </c>
      <c r="C26" s="33"/>
      <c r="D26" s="33"/>
      <c r="E26" s="33"/>
    </row>
    <row r="27" spans="2:5" x14ac:dyDescent="0.25">
      <c r="B27" s="40" t="s">
        <v>61</v>
      </c>
      <c r="C27" s="33"/>
      <c r="D27" s="33"/>
      <c r="E27" s="33"/>
    </row>
    <row r="28" spans="2:5" x14ac:dyDescent="0.25">
      <c r="B28" s="40" t="s">
        <v>60</v>
      </c>
      <c r="C28" s="33"/>
      <c r="D28" s="33"/>
      <c r="E28" s="33"/>
    </row>
    <row r="29" spans="2:5" x14ac:dyDescent="0.25">
      <c r="B29" s="40" t="s">
        <v>32</v>
      </c>
      <c r="C29" s="33"/>
      <c r="D29" s="33"/>
      <c r="E29" s="33"/>
    </row>
    <row r="30" spans="2:5" x14ac:dyDescent="0.25">
      <c r="B30" s="40"/>
      <c r="C30" s="33"/>
      <c r="D30" s="33"/>
      <c r="E30" s="33"/>
    </row>
    <row r="31" spans="2:5" ht="14.1" customHeight="1" x14ac:dyDescent="0.25">
      <c r="B31" s="41" t="s">
        <v>59</v>
      </c>
      <c r="C31" s="33"/>
      <c r="D31" s="33"/>
      <c r="E31" s="33"/>
    </row>
    <row r="32" spans="2:5" x14ac:dyDescent="0.25">
      <c r="B32" s="40" t="s">
        <v>58</v>
      </c>
      <c r="C32" s="33">
        <v>-998520</v>
      </c>
      <c r="D32" s="33"/>
      <c r="E32" s="33">
        <v>-1842</v>
      </c>
    </row>
    <row r="33" spans="2:5" ht="14.25" customHeight="1" x14ac:dyDescent="0.25">
      <c r="B33" s="40" t="s">
        <v>57</v>
      </c>
      <c r="C33" s="33">
        <v>0</v>
      </c>
      <c r="D33" s="33"/>
      <c r="E33" s="33">
        <v>0</v>
      </c>
    </row>
    <row r="34" spans="2:5" ht="14.25" customHeight="1" x14ac:dyDescent="0.25">
      <c r="B34" s="40" t="s">
        <v>56</v>
      </c>
      <c r="C34" s="33">
        <v>3891052</v>
      </c>
      <c r="D34" s="33"/>
      <c r="E34" s="33">
        <v>-1686049</v>
      </c>
    </row>
    <row r="35" spans="2:5" x14ac:dyDescent="0.25">
      <c r="B35" s="40" t="s">
        <v>55</v>
      </c>
      <c r="C35" s="33">
        <v>127258</v>
      </c>
      <c r="D35" s="33"/>
      <c r="E35" s="33">
        <v>0</v>
      </c>
    </row>
    <row r="36" spans="2:5" ht="14.1" customHeight="1" x14ac:dyDescent="0.25">
      <c r="B36" s="40" t="s">
        <v>32</v>
      </c>
      <c r="C36" s="33"/>
      <c r="D36" s="33"/>
      <c r="E36" s="33"/>
    </row>
    <row r="37" spans="2:5" x14ac:dyDescent="0.25">
      <c r="B37" s="37" t="s">
        <v>54</v>
      </c>
      <c r="C37" s="39">
        <f>SUM(C11:C36)</f>
        <v>5990194</v>
      </c>
      <c r="D37" s="36"/>
      <c r="E37" s="39">
        <f>SUM(E11:E36)</f>
        <v>-1169301</v>
      </c>
    </row>
    <row r="38" spans="2:5" x14ac:dyDescent="0.25">
      <c r="B38" s="38"/>
      <c r="C38" s="33"/>
      <c r="D38" s="33"/>
      <c r="E38" s="33"/>
    </row>
    <row r="39" spans="2:5" x14ac:dyDescent="0.25">
      <c r="B39" s="37" t="s">
        <v>53</v>
      </c>
      <c r="C39" s="33"/>
      <c r="D39" s="33"/>
      <c r="E39" s="33"/>
    </row>
    <row r="40" spans="2:5" ht="14.1" customHeight="1" x14ac:dyDescent="0.25">
      <c r="B40" s="40" t="s">
        <v>52</v>
      </c>
      <c r="C40" s="33"/>
      <c r="D40" s="33"/>
      <c r="E40" s="33"/>
    </row>
    <row r="41" spans="2:5" x14ac:dyDescent="0.25">
      <c r="B41" s="40" t="s">
        <v>51</v>
      </c>
      <c r="C41" s="33"/>
      <c r="D41" s="33"/>
      <c r="E41" s="33"/>
    </row>
    <row r="42" spans="2:5" ht="14.1" customHeight="1" x14ac:dyDescent="0.25">
      <c r="B42" s="40" t="s">
        <v>50</v>
      </c>
      <c r="C42" s="33"/>
      <c r="D42" s="33"/>
      <c r="E42" s="33"/>
    </row>
    <row r="43" spans="2:5" ht="30" x14ac:dyDescent="0.25">
      <c r="B43" s="40" t="s">
        <v>49</v>
      </c>
      <c r="C43" s="33"/>
      <c r="D43" s="33"/>
      <c r="E43" s="33"/>
    </row>
    <row r="44" spans="2:5" x14ac:dyDescent="0.25">
      <c r="B44" s="40" t="s">
        <v>48</v>
      </c>
      <c r="C44" s="33">
        <v>-3215909</v>
      </c>
      <c r="D44" s="33"/>
      <c r="E44" s="33">
        <v>-63333</v>
      </c>
    </row>
    <row r="45" spans="2:5" x14ac:dyDescent="0.25">
      <c r="B45" s="40" t="s">
        <v>47</v>
      </c>
      <c r="C45" s="33"/>
      <c r="D45" s="33"/>
      <c r="E45" s="33"/>
    </row>
    <row r="46" spans="2:5" x14ac:dyDescent="0.25">
      <c r="B46" s="40" t="s">
        <v>46</v>
      </c>
      <c r="C46" s="33"/>
      <c r="D46" s="33"/>
      <c r="E46" s="33"/>
    </row>
    <row r="47" spans="2:5" ht="14.1" customHeight="1" x14ac:dyDescent="0.25">
      <c r="B47" s="40" t="s">
        <v>45</v>
      </c>
      <c r="C47" s="33"/>
      <c r="D47" s="33"/>
      <c r="E47" s="33"/>
    </row>
    <row r="48" spans="2:5" ht="14.1" customHeight="1" x14ac:dyDescent="0.25">
      <c r="B48" s="40" t="s">
        <v>32</v>
      </c>
      <c r="C48" s="33"/>
      <c r="D48" s="33"/>
      <c r="E48" s="33"/>
    </row>
    <row r="49" spans="2:5" ht="14.1" customHeight="1" x14ac:dyDescent="0.25">
      <c r="B49" s="37" t="s">
        <v>44</v>
      </c>
      <c r="C49" s="39">
        <f>SUM(C40:C48)</f>
        <v>-3215909</v>
      </c>
      <c r="D49" s="36"/>
      <c r="E49" s="39">
        <f>SUM(E40:E48)</f>
        <v>-63333</v>
      </c>
    </row>
    <row r="50" spans="2:5" ht="14.1" customHeight="1" x14ac:dyDescent="0.25">
      <c r="B50" s="38"/>
      <c r="C50" s="33"/>
      <c r="D50" s="33"/>
      <c r="E50" s="33"/>
    </row>
    <row r="51" spans="2:5" ht="14.1" customHeight="1" x14ac:dyDescent="0.25">
      <c r="B51" s="37" t="s">
        <v>43</v>
      </c>
      <c r="C51" s="33"/>
      <c r="D51" s="33"/>
      <c r="E51" s="33"/>
    </row>
    <row r="52" spans="2:5" ht="14.1" customHeight="1" x14ac:dyDescent="0.25">
      <c r="B52" s="40" t="s">
        <v>42</v>
      </c>
      <c r="C52" s="33"/>
      <c r="D52" s="33"/>
      <c r="E52" s="33"/>
    </row>
    <row r="53" spans="2:5" ht="14.1" customHeight="1" x14ac:dyDescent="0.25">
      <c r="B53" s="40" t="s">
        <v>41</v>
      </c>
      <c r="C53" s="33"/>
      <c r="D53" s="33"/>
      <c r="E53" s="33"/>
    </row>
    <row r="54" spans="2:5" ht="14.1" customHeight="1" x14ac:dyDescent="0.25">
      <c r="B54" s="40" t="s">
        <v>40</v>
      </c>
      <c r="C54" s="33"/>
      <c r="D54" s="33"/>
      <c r="E54" s="33"/>
    </row>
    <row r="55" spans="2:5" ht="14.1" customHeight="1" x14ac:dyDescent="0.25">
      <c r="B55" s="40" t="s">
        <v>39</v>
      </c>
      <c r="C55" s="33"/>
      <c r="D55" s="33"/>
      <c r="E55" s="33"/>
    </row>
    <row r="56" spans="2:5" ht="14.1" customHeight="1" x14ac:dyDescent="0.25">
      <c r="B56" s="40" t="s">
        <v>38</v>
      </c>
      <c r="C56" s="33"/>
      <c r="D56" s="33"/>
      <c r="E56" s="33"/>
    </row>
    <row r="57" spans="2:5" ht="14.1" customHeight="1" x14ac:dyDescent="0.25">
      <c r="B57" s="40" t="s">
        <v>37</v>
      </c>
      <c r="C57" s="33"/>
      <c r="D57" s="33"/>
      <c r="E57" s="33"/>
    </row>
    <row r="58" spans="2:5" ht="14.1" customHeight="1" x14ac:dyDescent="0.25">
      <c r="B58" s="40" t="s">
        <v>36</v>
      </c>
      <c r="C58" s="33"/>
      <c r="D58" s="33"/>
      <c r="E58" s="33"/>
    </row>
    <row r="59" spans="2:5" ht="14.1" customHeight="1" x14ac:dyDescent="0.25">
      <c r="B59" s="40" t="s">
        <v>35</v>
      </c>
      <c r="C59" s="33"/>
      <c r="D59" s="33"/>
      <c r="E59" s="33"/>
    </row>
    <row r="60" spans="2:5" ht="15" customHeight="1" x14ac:dyDescent="0.25">
      <c r="B60" s="40" t="s">
        <v>34</v>
      </c>
      <c r="C60" s="33"/>
      <c r="D60" s="33"/>
      <c r="E60" s="33"/>
    </row>
    <row r="61" spans="2:5" ht="14.1" customHeight="1" x14ac:dyDescent="0.25">
      <c r="B61" s="40" t="s">
        <v>218</v>
      </c>
      <c r="C61" s="33"/>
      <c r="D61" s="33"/>
      <c r="E61" s="33">
        <v>-836648</v>
      </c>
    </row>
    <row r="62" spans="2:5" ht="14.1" customHeight="1" x14ac:dyDescent="0.25">
      <c r="B62" s="40" t="s">
        <v>33</v>
      </c>
      <c r="C62" s="33"/>
      <c r="D62" s="33"/>
      <c r="E62" s="33"/>
    </row>
    <row r="63" spans="2:5" ht="14.1" customHeight="1" x14ac:dyDescent="0.25">
      <c r="B63" s="40" t="s">
        <v>32</v>
      </c>
      <c r="C63" s="33"/>
      <c r="D63" s="33"/>
      <c r="E63" s="33"/>
    </row>
    <row r="64" spans="2:5" ht="14.1" customHeight="1" x14ac:dyDescent="0.25">
      <c r="B64" s="37" t="s">
        <v>31</v>
      </c>
      <c r="C64" s="39">
        <f>SUM(C52:C63)</f>
        <v>0</v>
      </c>
      <c r="D64" s="36"/>
      <c r="E64" s="39">
        <f>SUM(E52:E63)</f>
        <v>-836648</v>
      </c>
    </row>
    <row r="65" spans="2:10" ht="14.1" customHeight="1" x14ac:dyDescent="0.25">
      <c r="B65" s="38"/>
      <c r="C65" s="33"/>
      <c r="D65" s="33"/>
      <c r="E65" s="33"/>
    </row>
    <row r="66" spans="2:10" ht="14.1" customHeight="1" x14ac:dyDescent="0.25">
      <c r="B66" s="37" t="s">
        <v>30</v>
      </c>
      <c r="C66" s="35">
        <f>C37+C49+C64</f>
        <v>2774285</v>
      </c>
      <c r="D66" s="36"/>
      <c r="E66" s="35">
        <f>E37+E49+E64</f>
        <v>-2069282</v>
      </c>
    </row>
    <row r="67" spans="2:10" x14ac:dyDescent="0.25">
      <c r="B67" s="34" t="s">
        <v>29</v>
      </c>
      <c r="C67" s="33">
        <f>E69</f>
        <v>2081162</v>
      </c>
      <c r="D67" s="33"/>
      <c r="E67" s="33">
        <v>4150444</v>
      </c>
    </row>
    <row r="68" spans="2:10" x14ac:dyDescent="0.25">
      <c r="B68" s="34" t="s">
        <v>28</v>
      </c>
      <c r="C68" s="33"/>
      <c r="D68" s="33"/>
      <c r="E68" s="33"/>
      <c r="J68" s="92"/>
    </row>
    <row r="69" spans="2:10" ht="15.75" thickBot="1" x14ac:dyDescent="0.3">
      <c r="B69" s="32" t="s">
        <v>27</v>
      </c>
      <c r="C69" s="30">
        <f>SUM(C66:C68)</f>
        <v>4855447</v>
      </c>
      <c r="D69" s="31"/>
      <c r="E69" s="30">
        <f>SUM(E66:E68)</f>
        <v>2081162</v>
      </c>
    </row>
    <row r="70" spans="2:10" ht="15.75" thickTop="1" x14ac:dyDescent="0.25"/>
    <row r="72" spans="2:10" x14ac:dyDescent="0.25">
      <c r="B72" s="29" t="s">
        <v>26</v>
      </c>
      <c r="C72" s="94">
        <f>C69-'1-Pasqyra e Pozicioni Financiar'!B11</f>
        <v>0</v>
      </c>
      <c r="D72" s="94"/>
      <c r="E72" s="94">
        <f>E69-'1-Pasqyra e Pozicioni Financiar'!D11</f>
        <v>0</v>
      </c>
      <c r="F72" s="29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9769B-A510-4668-8052-6150812ADEFA}">
  <dimension ref="A1:L40"/>
  <sheetViews>
    <sheetView topLeftCell="A16" zoomScaleNormal="100" workbookViewId="0">
      <selection activeCell="D64" sqref="D64"/>
    </sheetView>
  </sheetViews>
  <sheetFormatPr defaultRowHeight="15" x14ac:dyDescent="0.25"/>
  <cols>
    <col min="1" max="1" width="78.7109375" style="1" customWidth="1"/>
    <col min="2" max="11" width="15.7109375" style="1" customWidth="1"/>
    <col min="12" max="16384" width="9.140625" style="1"/>
  </cols>
  <sheetData>
    <row r="1" spans="1:12" x14ac:dyDescent="0.25">
      <c r="A1" s="26" t="s">
        <v>208</v>
      </c>
    </row>
    <row r="2" spans="1:12" x14ac:dyDescent="0.25">
      <c r="A2" s="27" t="s">
        <v>283</v>
      </c>
    </row>
    <row r="3" spans="1:12" x14ac:dyDescent="0.25">
      <c r="A3" s="27" t="s">
        <v>253</v>
      </c>
    </row>
    <row r="4" spans="1:12" x14ac:dyDescent="0.25">
      <c r="A4" s="27" t="s">
        <v>23</v>
      </c>
    </row>
    <row r="5" spans="1:12" x14ac:dyDescent="0.25">
      <c r="A5" s="26" t="s">
        <v>22</v>
      </c>
      <c r="B5" s="101"/>
    </row>
    <row r="6" spans="1:12" x14ac:dyDescent="0.25">
      <c r="A6" s="25"/>
    </row>
    <row r="7" spans="1:12" ht="72" x14ac:dyDescent="0.25">
      <c r="B7" s="24" t="s">
        <v>21</v>
      </c>
      <c r="C7" s="24" t="s">
        <v>20</v>
      </c>
      <c r="D7" s="24" t="s">
        <v>19</v>
      </c>
      <c r="E7" s="24" t="s">
        <v>18</v>
      </c>
      <c r="F7" s="24" t="s">
        <v>17</v>
      </c>
      <c r="G7" s="24" t="s">
        <v>16</v>
      </c>
      <c r="H7" s="24" t="s">
        <v>8</v>
      </c>
      <c r="I7" s="24" t="s">
        <v>14</v>
      </c>
      <c r="J7" s="24" t="s">
        <v>15</v>
      </c>
      <c r="K7" s="24" t="s">
        <v>14</v>
      </c>
      <c r="L7" s="22"/>
    </row>
    <row r="8" spans="1:12" x14ac:dyDescent="0.25">
      <c r="A8" s="23"/>
      <c r="B8" s="22"/>
      <c r="E8" s="21"/>
      <c r="F8" s="21"/>
      <c r="G8" s="21"/>
      <c r="H8" s="20"/>
      <c r="I8" s="20"/>
      <c r="J8" s="20"/>
    </row>
    <row r="9" spans="1:12" x14ac:dyDescent="0.25">
      <c r="A9" s="19"/>
      <c r="B9" s="12"/>
      <c r="C9" s="12"/>
      <c r="D9" s="12"/>
      <c r="E9" s="14"/>
      <c r="F9" s="14"/>
      <c r="G9" s="14"/>
      <c r="H9" s="5"/>
      <c r="I9" s="5"/>
      <c r="J9" s="5"/>
      <c r="K9" s="5"/>
    </row>
    <row r="10" spans="1:12" ht="15.75" thickBot="1" x14ac:dyDescent="0.3">
      <c r="A10" s="16" t="s">
        <v>13</v>
      </c>
      <c r="B10" s="98">
        <v>100000</v>
      </c>
      <c r="C10" s="98"/>
      <c r="D10" s="98"/>
      <c r="E10" s="98"/>
      <c r="F10" s="98"/>
      <c r="G10" s="98"/>
      <c r="H10" s="98">
        <v>836648</v>
      </c>
      <c r="I10" s="18">
        <f t="shared" ref="I10:I22" si="0">SUM(B10:H10)</f>
        <v>936648</v>
      </c>
      <c r="J10" s="18"/>
      <c r="K10" s="18">
        <f t="shared" ref="K10:K22" si="1">SUM(I10:J10)</f>
        <v>936648</v>
      </c>
    </row>
    <row r="11" spans="1:12" ht="15.75" thickTop="1" x14ac:dyDescent="0.25">
      <c r="A11" s="17" t="s">
        <v>12</v>
      </c>
      <c r="B11" s="12"/>
      <c r="C11" s="12"/>
      <c r="D11" s="12"/>
      <c r="E11" s="12"/>
      <c r="F11" s="12"/>
      <c r="G11" s="12"/>
      <c r="H11" s="5"/>
      <c r="I11" s="5">
        <f t="shared" si="0"/>
        <v>0</v>
      </c>
      <c r="J11" s="12"/>
      <c r="K11" s="12">
        <f t="shared" si="1"/>
        <v>0</v>
      </c>
    </row>
    <row r="12" spans="1:12" x14ac:dyDescent="0.25">
      <c r="A12" s="16" t="s">
        <v>11</v>
      </c>
      <c r="B12" s="15">
        <f t="shared" ref="B12:H12" si="2">SUM(B10:B11)</f>
        <v>100000</v>
      </c>
      <c r="C12" s="15">
        <f t="shared" si="2"/>
        <v>0</v>
      </c>
      <c r="D12" s="15">
        <f t="shared" si="2"/>
        <v>0</v>
      </c>
      <c r="E12" s="15">
        <f t="shared" si="2"/>
        <v>0</v>
      </c>
      <c r="F12" s="15">
        <f t="shared" si="2"/>
        <v>0</v>
      </c>
      <c r="G12" s="15">
        <f t="shared" si="2"/>
        <v>0</v>
      </c>
      <c r="H12" s="15">
        <f t="shared" si="2"/>
        <v>836648</v>
      </c>
      <c r="I12" s="15">
        <f t="shared" si="0"/>
        <v>936648</v>
      </c>
      <c r="J12" s="15">
        <f>SUM(J10:J11)</f>
        <v>0</v>
      </c>
      <c r="K12" s="15">
        <f t="shared" si="1"/>
        <v>936648</v>
      </c>
    </row>
    <row r="13" spans="1:12" x14ac:dyDescent="0.25">
      <c r="A13" s="4" t="s">
        <v>9</v>
      </c>
      <c r="B13" s="12"/>
      <c r="C13" s="12"/>
      <c r="D13" s="12"/>
      <c r="E13" s="12"/>
      <c r="F13" s="12"/>
      <c r="G13" s="12"/>
      <c r="H13" s="5"/>
      <c r="I13" s="5">
        <f t="shared" si="0"/>
        <v>0</v>
      </c>
      <c r="J13" s="5"/>
      <c r="K13" s="12">
        <f t="shared" si="1"/>
        <v>0</v>
      </c>
    </row>
    <row r="14" spans="1:12" x14ac:dyDescent="0.25">
      <c r="A14" s="10" t="s">
        <v>8</v>
      </c>
      <c r="B14" s="5"/>
      <c r="C14" s="5"/>
      <c r="D14" s="5"/>
      <c r="E14" s="5"/>
      <c r="F14" s="5"/>
      <c r="G14" s="5">
        <f>H12</f>
        <v>836648</v>
      </c>
      <c r="H14" s="99">
        <f>'1-Pasqyra e Pozicioni Financiar'!D106</f>
        <v>508122</v>
      </c>
      <c r="I14" s="5">
        <f t="shared" si="0"/>
        <v>1344770</v>
      </c>
      <c r="J14" s="11"/>
      <c r="K14" s="5">
        <f t="shared" si="1"/>
        <v>1344770</v>
      </c>
    </row>
    <row r="15" spans="1:12" x14ac:dyDescent="0.25">
      <c r="A15" s="10" t="s">
        <v>7</v>
      </c>
      <c r="B15" s="5"/>
      <c r="C15" s="5"/>
      <c r="D15" s="5"/>
      <c r="E15" s="5"/>
      <c r="F15" s="5"/>
      <c r="G15" s="5"/>
      <c r="H15" s="11"/>
      <c r="I15" s="5">
        <f t="shared" si="0"/>
        <v>0</v>
      </c>
      <c r="J15" s="11"/>
      <c r="K15" s="5">
        <f t="shared" si="1"/>
        <v>0</v>
      </c>
    </row>
    <row r="16" spans="1:12" x14ac:dyDescent="0.25">
      <c r="A16" s="10" t="s">
        <v>6</v>
      </c>
      <c r="B16" s="5"/>
      <c r="C16" s="5"/>
      <c r="D16" s="5"/>
      <c r="E16" s="5"/>
      <c r="F16" s="5"/>
      <c r="G16" s="5"/>
      <c r="H16" s="5"/>
      <c r="I16" s="5">
        <f t="shared" si="0"/>
        <v>0</v>
      </c>
      <c r="J16" s="5"/>
      <c r="K16" s="5">
        <f t="shared" si="1"/>
        <v>0</v>
      </c>
    </row>
    <row r="17" spans="1:11" x14ac:dyDescent="0.25">
      <c r="A17" s="4" t="s">
        <v>5</v>
      </c>
      <c r="B17" s="6">
        <f t="shared" ref="B17:G17" si="3">SUM(B13:B16)</f>
        <v>0</v>
      </c>
      <c r="C17" s="6">
        <f t="shared" si="3"/>
        <v>0</v>
      </c>
      <c r="D17" s="6">
        <f t="shared" si="3"/>
        <v>0</v>
      </c>
      <c r="E17" s="6">
        <f t="shared" si="3"/>
        <v>0</v>
      </c>
      <c r="F17" s="6">
        <f t="shared" si="3"/>
        <v>0</v>
      </c>
      <c r="G17" s="6">
        <f t="shared" si="3"/>
        <v>836648</v>
      </c>
      <c r="H17" s="9">
        <f>SUM(H13:H16)</f>
        <v>508122</v>
      </c>
      <c r="I17" s="6">
        <f t="shared" si="0"/>
        <v>1344770</v>
      </c>
      <c r="J17" s="9">
        <f>SUM(J13:J16)</f>
        <v>0</v>
      </c>
      <c r="K17" s="6">
        <f t="shared" si="1"/>
        <v>1344770</v>
      </c>
    </row>
    <row r="18" spans="1:11" x14ac:dyDescent="0.25">
      <c r="A18" s="4" t="s">
        <v>4</v>
      </c>
      <c r="B18" s="5"/>
      <c r="C18" s="5"/>
      <c r="D18" s="5"/>
      <c r="E18" s="5"/>
      <c r="F18" s="5"/>
      <c r="G18" s="5"/>
      <c r="H18" s="5"/>
      <c r="I18" s="5">
        <f t="shared" si="0"/>
        <v>0</v>
      </c>
      <c r="J18" s="5"/>
      <c r="K18" s="5">
        <f t="shared" si="1"/>
        <v>0</v>
      </c>
    </row>
    <row r="19" spans="1:11" x14ac:dyDescent="0.25">
      <c r="A19" s="8" t="s">
        <v>3</v>
      </c>
      <c r="B19" s="5"/>
      <c r="C19" s="5"/>
      <c r="D19" s="5"/>
      <c r="E19" s="5"/>
      <c r="F19" s="5"/>
      <c r="G19" s="5"/>
      <c r="H19" s="5"/>
      <c r="I19" s="5">
        <f t="shared" si="0"/>
        <v>0</v>
      </c>
      <c r="J19" s="5"/>
      <c r="K19" s="5">
        <f t="shared" si="1"/>
        <v>0</v>
      </c>
    </row>
    <row r="20" spans="1:11" x14ac:dyDescent="0.25">
      <c r="A20" s="8" t="s">
        <v>218</v>
      </c>
      <c r="B20" s="5"/>
      <c r="C20" s="5"/>
      <c r="D20" s="5"/>
      <c r="E20" s="5"/>
      <c r="F20" s="5"/>
      <c r="G20" s="100">
        <f>-G14</f>
        <v>-836648</v>
      </c>
      <c r="H20" s="5"/>
      <c r="I20" s="5">
        <f t="shared" si="0"/>
        <v>-836648</v>
      </c>
      <c r="J20" s="5"/>
      <c r="K20" s="5">
        <f t="shared" si="1"/>
        <v>-836648</v>
      </c>
    </row>
    <row r="21" spans="1:11" x14ac:dyDescent="0.25">
      <c r="A21" s="7" t="s">
        <v>24</v>
      </c>
      <c r="B21" s="5"/>
      <c r="C21" s="5"/>
      <c r="D21" s="5"/>
      <c r="E21" s="5"/>
      <c r="F21" s="5"/>
      <c r="G21" s="5"/>
      <c r="H21" s="5">
        <f>-G14</f>
        <v>-836648</v>
      </c>
      <c r="I21" s="5">
        <f t="shared" si="0"/>
        <v>-836648</v>
      </c>
      <c r="J21" s="5"/>
      <c r="K21" s="5">
        <f t="shared" si="1"/>
        <v>-836648</v>
      </c>
    </row>
    <row r="22" spans="1:11" x14ac:dyDescent="0.25">
      <c r="A22" s="4" t="s">
        <v>1</v>
      </c>
      <c r="B22" s="15">
        <f t="shared" ref="B22:G22" si="4">SUM(B19:B21)</f>
        <v>0</v>
      </c>
      <c r="C22" s="15">
        <f t="shared" si="4"/>
        <v>0</v>
      </c>
      <c r="D22" s="15">
        <f t="shared" si="4"/>
        <v>0</v>
      </c>
      <c r="E22" s="15">
        <f t="shared" si="4"/>
        <v>0</v>
      </c>
      <c r="F22" s="15">
        <f t="shared" si="4"/>
        <v>0</v>
      </c>
      <c r="G22" s="15">
        <f t="shared" si="4"/>
        <v>-836648</v>
      </c>
      <c r="H22" s="15">
        <f>SUM(H19:H21)</f>
        <v>-836648</v>
      </c>
      <c r="I22" s="6">
        <f t="shared" si="0"/>
        <v>-1673296</v>
      </c>
      <c r="J22" s="15">
        <f>SUM(J19:J21)</f>
        <v>0</v>
      </c>
      <c r="K22" s="15">
        <f t="shared" si="1"/>
        <v>-1673296</v>
      </c>
    </row>
    <row r="23" spans="1:11" x14ac:dyDescent="0.25">
      <c r="A23" s="4"/>
      <c r="B23" s="12"/>
      <c r="C23" s="14"/>
      <c r="D23" s="12"/>
      <c r="E23" s="14"/>
      <c r="F23" s="14"/>
      <c r="G23" s="14"/>
      <c r="H23" s="5"/>
      <c r="I23" s="5"/>
      <c r="J23" s="5"/>
      <c r="K23" s="14"/>
    </row>
    <row r="24" spans="1:11" ht="15.75" thickBot="1" x14ac:dyDescent="0.3">
      <c r="A24" s="4" t="s">
        <v>10</v>
      </c>
      <c r="B24" s="3">
        <f t="shared" ref="B24:H24" si="5">B12+B17+B22</f>
        <v>100000</v>
      </c>
      <c r="C24" s="3">
        <f t="shared" si="5"/>
        <v>0</v>
      </c>
      <c r="D24" s="3">
        <f t="shared" si="5"/>
        <v>0</v>
      </c>
      <c r="E24" s="3">
        <f t="shared" si="5"/>
        <v>0</v>
      </c>
      <c r="F24" s="3">
        <f t="shared" si="5"/>
        <v>0</v>
      </c>
      <c r="G24" s="3">
        <f t="shared" si="5"/>
        <v>0</v>
      </c>
      <c r="H24" s="3">
        <f t="shared" si="5"/>
        <v>508122</v>
      </c>
      <c r="I24" s="3">
        <f t="shared" ref="I24:I35" si="6">SUM(B24:H24)</f>
        <v>608122</v>
      </c>
      <c r="J24" s="3">
        <f>J12+J17+J22</f>
        <v>0</v>
      </c>
      <c r="K24" s="3">
        <f t="shared" ref="K24:K35" si="7">SUM(I24:J24)</f>
        <v>608122</v>
      </c>
    </row>
    <row r="25" spans="1:11" ht="15.75" thickTop="1" x14ac:dyDescent="0.25">
      <c r="A25" s="13"/>
      <c r="B25" s="12"/>
      <c r="C25" s="12"/>
      <c r="D25" s="12"/>
      <c r="E25" s="12"/>
      <c r="F25" s="12"/>
      <c r="G25" s="12"/>
      <c r="H25" s="5"/>
      <c r="I25" s="5">
        <f t="shared" si="6"/>
        <v>0</v>
      </c>
      <c r="J25" s="5"/>
      <c r="K25" s="12">
        <f t="shared" si="7"/>
        <v>0</v>
      </c>
    </row>
    <row r="26" spans="1:11" x14ac:dyDescent="0.25">
      <c r="A26" s="4" t="s">
        <v>9</v>
      </c>
      <c r="B26" s="5"/>
      <c r="C26" s="5"/>
      <c r="D26" s="5"/>
      <c r="E26" s="5"/>
      <c r="F26" s="5"/>
      <c r="G26" s="5"/>
      <c r="H26" s="5"/>
      <c r="I26" s="5">
        <f t="shared" si="6"/>
        <v>0</v>
      </c>
      <c r="J26" s="5"/>
      <c r="K26" s="5">
        <f t="shared" si="7"/>
        <v>0</v>
      </c>
    </row>
    <row r="27" spans="1:11" x14ac:dyDescent="0.25">
      <c r="A27" s="10" t="s">
        <v>8</v>
      </c>
      <c r="B27" s="5"/>
      <c r="C27" s="5"/>
      <c r="D27" s="5"/>
      <c r="E27" s="5"/>
      <c r="F27" s="5"/>
      <c r="G27" s="5">
        <f>H24</f>
        <v>508122</v>
      </c>
      <c r="H27" s="11">
        <f>'2-Pasqyra e Perform. (natyra)'!B57</f>
        <v>2479888</v>
      </c>
      <c r="I27" s="5">
        <f t="shared" si="6"/>
        <v>2988010</v>
      </c>
      <c r="J27" s="11"/>
      <c r="K27" s="5">
        <f t="shared" si="7"/>
        <v>2988010</v>
      </c>
    </row>
    <row r="28" spans="1:11" x14ac:dyDescent="0.25">
      <c r="A28" s="10" t="s">
        <v>7</v>
      </c>
      <c r="B28" s="5"/>
      <c r="C28" s="5"/>
      <c r="D28" s="5"/>
      <c r="E28" s="5"/>
      <c r="F28" s="5"/>
      <c r="G28" s="5"/>
      <c r="H28" s="11"/>
      <c r="I28" s="5">
        <f t="shared" si="6"/>
        <v>0</v>
      </c>
      <c r="J28" s="11"/>
      <c r="K28" s="5">
        <f t="shared" si="7"/>
        <v>0</v>
      </c>
    </row>
    <row r="29" spans="1:11" x14ac:dyDescent="0.25">
      <c r="A29" s="10" t="s">
        <v>6</v>
      </c>
      <c r="B29" s="5"/>
      <c r="C29" s="5"/>
      <c r="D29" s="5"/>
      <c r="E29" s="5"/>
      <c r="F29" s="5"/>
      <c r="G29" s="5"/>
      <c r="H29" s="5"/>
      <c r="I29" s="5">
        <f t="shared" si="6"/>
        <v>0</v>
      </c>
      <c r="J29" s="5"/>
      <c r="K29" s="5">
        <f t="shared" si="7"/>
        <v>0</v>
      </c>
    </row>
    <row r="30" spans="1:11" x14ac:dyDescent="0.25">
      <c r="A30" s="4" t="s">
        <v>5</v>
      </c>
      <c r="B30" s="6">
        <f t="shared" ref="B30:H30" si="8">SUM(B27:B29)</f>
        <v>0</v>
      </c>
      <c r="C30" s="6">
        <f t="shared" si="8"/>
        <v>0</v>
      </c>
      <c r="D30" s="6">
        <f t="shared" si="8"/>
        <v>0</v>
      </c>
      <c r="E30" s="6">
        <f t="shared" si="8"/>
        <v>0</v>
      </c>
      <c r="F30" s="6">
        <f t="shared" si="8"/>
        <v>0</v>
      </c>
      <c r="G30" s="6">
        <f t="shared" si="8"/>
        <v>508122</v>
      </c>
      <c r="H30" s="9">
        <f t="shared" si="8"/>
        <v>2479888</v>
      </c>
      <c r="I30" s="6">
        <f t="shared" si="6"/>
        <v>2988010</v>
      </c>
      <c r="J30" s="9">
        <f>SUM(J27:J29)</f>
        <v>0</v>
      </c>
      <c r="K30" s="6">
        <f t="shared" si="7"/>
        <v>2988010</v>
      </c>
    </row>
    <row r="31" spans="1:11" x14ac:dyDescent="0.25">
      <c r="A31" s="4" t="s">
        <v>4</v>
      </c>
      <c r="B31" s="5"/>
      <c r="C31" s="5"/>
      <c r="D31" s="5"/>
      <c r="E31" s="5"/>
      <c r="F31" s="5"/>
      <c r="G31" s="5"/>
      <c r="H31" s="5"/>
      <c r="I31" s="5">
        <f t="shared" si="6"/>
        <v>0</v>
      </c>
      <c r="J31" s="5"/>
      <c r="K31" s="5">
        <f t="shared" si="7"/>
        <v>0</v>
      </c>
    </row>
    <row r="32" spans="1:11" x14ac:dyDescent="0.25">
      <c r="A32" s="8" t="s">
        <v>3</v>
      </c>
      <c r="B32" s="5"/>
      <c r="C32" s="5"/>
      <c r="D32" s="5"/>
      <c r="E32" s="5"/>
      <c r="F32" s="5"/>
      <c r="G32" s="5"/>
      <c r="H32" s="5"/>
      <c r="I32" s="5">
        <f t="shared" si="6"/>
        <v>0</v>
      </c>
      <c r="J32" s="5"/>
      <c r="K32" s="5">
        <f t="shared" si="7"/>
        <v>0</v>
      </c>
    </row>
    <row r="33" spans="1:11" x14ac:dyDescent="0.25">
      <c r="A33" s="8" t="s">
        <v>2</v>
      </c>
      <c r="B33" s="5"/>
      <c r="C33" s="5"/>
      <c r="D33" s="5"/>
      <c r="E33" s="5"/>
      <c r="F33" s="5"/>
      <c r="G33" s="5">
        <f>'3-CashFlow (indirekt)'!C60</f>
        <v>0</v>
      </c>
      <c r="H33" s="5"/>
      <c r="I33" s="5">
        <f t="shared" si="6"/>
        <v>0</v>
      </c>
      <c r="J33" s="5"/>
      <c r="K33" s="5">
        <f t="shared" si="7"/>
        <v>0</v>
      </c>
    </row>
    <row r="34" spans="1:11" x14ac:dyDescent="0.25">
      <c r="A34" s="7" t="s">
        <v>25</v>
      </c>
      <c r="B34" s="5"/>
      <c r="C34" s="5"/>
      <c r="D34" s="5"/>
      <c r="E34" s="5"/>
      <c r="F34" s="5"/>
      <c r="G34" s="5"/>
      <c r="H34" s="5">
        <f>-G27</f>
        <v>-508122</v>
      </c>
      <c r="I34" s="5">
        <f t="shared" si="6"/>
        <v>-508122</v>
      </c>
      <c r="J34" s="5"/>
      <c r="K34" s="5">
        <f t="shared" si="7"/>
        <v>-508122</v>
      </c>
    </row>
    <row r="35" spans="1:11" x14ac:dyDescent="0.25">
      <c r="A35" s="4" t="s">
        <v>1</v>
      </c>
      <c r="B35" s="6">
        <f t="shared" ref="B35:H35" si="9">SUM(B32:B34)</f>
        <v>0</v>
      </c>
      <c r="C35" s="6">
        <f t="shared" si="9"/>
        <v>0</v>
      </c>
      <c r="D35" s="6">
        <f t="shared" si="9"/>
        <v>0</v>
      </c>
      <c r="E35" s="6">
        <f t="shared" si="9"/>
        <v>0</v>
      </c>
      <c r="F35" s="6">
        <f t="shared" si="9"/>
        <v>0</v>
      </c>
      <c r="G35" s="6">
        <f t="shared" si="9"/>
        <v>0</v>
      </c>
      <c r="H35" s="6">
        <f t="shared" si="9"/>
        <v>-508122</v>
      </c>
      <c r="I35" s="6">
        <f t="shared" si="6"/>
        <v>-508122</v>
      </c>
      <c r="J35" s="6">
        <f>SUM(J32:J34)</f>
        <v>0</v>
      </c>
      <c r="K35" s="6">
        <f t="shared" si="7"/>
        <v>-508122</v>
      </c>
    </row>
    <row r="36" spans="1:11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ht="15.75" thickBot="1" x14ac:dyDescent="0.3">
      <c r="A37" s="4" t="s">
        <v>0</v>
      </c>
      <c r="B37" s="3">
        <f t="shared" ref="B37:H37" si="10">B24+B30+B35</f>
        <v>100000</v>
      </c>
      <c r="C37" s="3">
        <f t="shared" si="10"/>
        <v>0</v>
      </c>
      <c r="D37" s="3">
        <f t="shared" si="10"/>
        <v>0</v>
      </c>
      <c r="E37" s="3">
        <f t="shared" si="10"/>
        <v>0</v>
      </c>
      <c r="F37" s="3">
        <f t="shared" si="10"/>
        <v>0</v>
      </c>
      <c r="G37" s="3">
        <f t="shared" si="10"/>
        <v>508122</v>
      </c>
      <c r="H37" s="3">
        <f t="shared" si="10"/>
        <v>2479888</v>
      </c>
      <c r="I37" s="3">
        <f>SUM(B37:H37)</f>
        <v>3088010</v>
      </c>
      <c r="J37" s="3">
        <f>J24+J30+J35</f>
        <v>0</v>
      </c>
      <c r="K37" s="3">
        <f>SUM(I37:J37)</f>
        <v>3088010</v>
      </c>
    </row>
    <row r="38" spans="1:11" ht="15.75" thickTop="1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</row>
    <row r="40" spans="1:11" s="95" customFormat="1" x14ac:dyDescent="0.25">
      <c r="K40" s="95">
        <f>K37-'1-Pasqyra e Pozicioni Financiar'!B109</f>
        <v>0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FC840-A51C-49B2-9100-9C5BA50D3261}">
  <sheetPr>
    <pageSetUpPr fitToPage="1"/>
  </sheetPr>
  <dimension ref="A1:M42"/>
  <sheetViews>
    <sheetView zoomScale="115" zoomScaleNormal="115" workbookViewId="0">
      <selection activeCell="C15" sqref="C15"/>
    </sheetView>
  </sheetViews>
  <sheetFormatPr defaultRowHeight="12.75" x14ac:dyDescent="0.2"/>
  <cols>
    <col min="1" max="1" width="5.140625" style="102" customWidth="1"/>
    <col min="2" max="2" width="23.28515625" style="102" customWidth="1"/>
    <col min="3" max="3" width="8.42578125" style="102" customWidth="1"/>
    <col min="4" max="4" width="11.5703125" style="102" customWidth="1"/>
    <col min="5" max="5" width="11" style="102" customWidth="1"/>
    <col min="6" max="6" width="12" style="102" customWidth="1"/>
    <col min="7" max="7" width="13.42578125" style="102" customWidth="1"/>
    <col min="8" max="8" width="9.140625" style="102"/>
    <col min="9" max="10" width="10.140625" style="102" bestFit="1" customWidth="1"/>
    <col min="11" max="12" width="9.140625" style="102"/>
    <col min="13" max="13" width="12.28515625" style="102" customWidth="1"/>
    <col min="14" max="16384" width="9.140625" style="102"/>
  </cols>
  <sheetData>
    <row r="1" spans="1:9" ht="15" x14ac:dyDescent="0.25">
      <c r="A1" s="206" t="s">
        <v>287</v>
      </c>
      <c r="B1" s="206"/>
      <c r="C1" s="130"/>
      <c r="D1" s="130"/>
      <c r="E1" s="103"/>
      <c r="F1" s="103"/>
      <c r="G1" s="103"/>
    </row>
    <row r="2" spans="1:9" ht="15" x14ac:dyDescent="0.25">
      <c r="A2" s="206" t="s">
        <v>240</v>
      </c>
      <c r="B2" s="206"/>
      <c r="C2" s="130"/>
      <c r="D2" s="130"/>
      <c r="E2" s="103"/>
      <c r="F2" s="103"/>
      <c r="G2" s="103"/>
    </row>
    <row r="3" spans="1:9" ht="15" x14ac:dyDescent="0.25">
      <c r="A3" s="103"/>
      <c r="B3" s="118"/>
      <c r="C3" s="103"/>
      <c r="D3" s="103"/>
      <c r="E3" s="103"/>
      <c r="F3" s="103"/>
      <c r="G3" s="103"/>
    </row>
    <row r="4" spans="1:9" ht="15.75" x14ac:dyDescent="0.25">
      <c r="A4" s="207" t="s">
        <v>239</v>
      </c>
      <c r="B4" s="207"/>
      <c r="C4" s="207"/>
      <c r="D4" s="207"/>
      <c r="E4" s="207"/>
      <c r="F4" s="207"/>
      <c r="G4" s="207"/>
    </row>
    <row r="5" spans="1:9" ht="15.75" thickBot="1" x14ac:dyDescent="0.3">
      <c r="A5" s="103"/>
      <c r="B5" s="103"/>
      <c r="C5" s="103"/>
      <c r="D5" s="103"/>
      <c r="E5" s="103"/>
      <c r="F5" s="103"/>
      <c r="G5" s="103"/>
    </row>
    <row r="6" spans="1:9" ht="30" x14ac:dyDescent="0.25">
      <c r="A6" s="114" t="s">
        <v>231</v>
      </c>
      <c r="B6" s="112" t="s">
        <v>230</v>
      </c>
      <c r="C6" s="112" t="s">
        <v>229</v>
      </c>
      <c r="D6" s="113" t="s">
        <v>236</v>
      </c>
      <c r="E6" s="112" t="s">
        <v>228</v>
      </c>
      <c r="F6" s="112" t="s">
        <v>227</v>
      </c>
      <c r="G6" s="111" t="s">
        <v>226</v>
      </c>
    </row>
    <row r="7" spans="1:9" ht="15" x14ac:dyDescent="0.25">
      <c r="A7" s="110">
        <v>1</v>
      </c>
      <c r="B7" s="109" t="s">
        <v>225</v>
      </c>
      <c r="C7" s="108"/>
      <c r="D7" s="129">
        <v>0</v>
      </c>
      <c r="E7" s="129"/>
      <c r="F7" s="129"/>
      <c r="G7" s="128">
        <f t="shared" ref="G7:G12" si="0">D7+E7-F7</f>
        <v>0</v>
      </c>
    </row>
    <row r="8" spans="1:9" ht="15" x14ac:dyDescent="0.25">
      <c r="A8" s="110">
        <v>2</v>
      </c>
      <c r="B8" s="103" t="s">
        <v>224</v>
      </c>
      <c r="C8" s="108"/>
      <c r="D8" s="129">
        <v>0</v>
      </c>
      <c r="E8" s="129"/>
      <c r="F8" s="129"/>
      <c r="G8" s="128">
        <f t="shared" si="0"/>
        <v>0</v>
      </c>
      <c r="H8" s="117"/>
      <c r="I8" s="104"/>
    </row>
    <row r="9" spans="1:9" ht="15" x14ac:dyDescent="0.25">
      <c r="A9" s="110">
        <v>3</v>
      </c>
      <c r="B9" s="109" t="s">
        <v>223</v>
      </c>
      <c r="C9" s="108"/>
      <c r="D9" s="105">
        <v>151933</v>
      </c>
      <c r="E9" s="129">
        <v>215908</v>
      </c>
      <c r="F9" s="129"/>
      <c r="G9" s="128">
        <f t="shared" si="0"/>
        <v>367841</v>
      </c>
      <c r="H9" s="117"/>
      <c r="I9" s="104"/>
    </row>
    <row r="10" spans="1:9" ht="15" x14ac:dyDescent="0.25">
      <c r="A10" s="110">
        <v>4</v>
      </c>
      <c r="B10" s="109" t="s">
        <v>222</v>
      </c>
      <c r="C10" s="108"/>
      <c r="D10" s="129">
        <v>0</v>
      </c>
      <c r="E10" s="129">
        <v>3000000</v>
      </c>
      <c r="F10" s="129"/>
      <c r="G10" s="128">
        <f t="shared" si="0"/>
        <v>3000000</v>
      </c>
      <c r="H10" s="117"/>
      <c r="I10" s="104"/>
    </row>
    <row r="11" spans="1:9" ht="15" x14ac:dyDescent="0.25">
      <c r="A11" s="110">
        <v>5</v>
      </c>
      <c r="B11" s="109" t="s">
        <v>221</v>
      </c>
      <c r="C11" s="108"/>
      <c r="D11" s="129">
        <v>0</v>
      </c>
      <c r="E11" s="116"/>
      <c r="F11" s="129"/>
      <c r="G11" s="128">
        <f t="shared" si="0"/>
        <v>0</v>
      </c>
      <c r="H11" s="117"/>
      <c r="I11" s="104"/>
    </row>
    <row r="12" spans="1:9" ht="15.75" thickBot="1" x14ac:dyDescent="0.3">
      <c r="A12" s="110">
        <v>6</v>
      </c>
      <c r="B12" s="109" t="s">
        <v>233</v>
      </c>
      <c r="C12" s="108"/>
      <c r="D12" s="129">
        <v>0</v>
      </c>
      <c r="E12" s="129"/>
      <c r="F12" s="129"/>
      <c r="G12" s="128">
        <f t="shared" si="0"/>
        <v>0</v>
      </c>
      <c r="H12" s="117"/>
      <c r="I12" s="104"/>
    </row>
    <row r="13" spans="1:9" ht="15.75" thickBot="1" x14ac:dyDescent="0.25">
      <c r="A13" s="208" t="s">
        <v>219</v>
      </c>
      <c r="B13" s="209"/>
      <c r="C13" s="210"/>
      <c r="D13" s="127">
        <f>SUM(D7:D12)</f>
        <v>151933</v>
      </c>
      <c r="E13" s="127">
        <f>SUM(E7:E12)</f>
        <v>3215908</v>
      </c>
      <c r="F13" s="127">
        <f>SUM(F7:F12)</f>
        <v>0</v>
      </c>
      <c r="G13" s="126">
        <f>SUM(G7:G12)</f>
        <v>3367841</v>
      </c>
      <c r="I13" s="104"/>
    </row>
    <row r="14" spans="1:9" ht="15" x14ac:dyDescent="0.25">
      <c r="A14" s="103"/>
      <c r="B14" s="103"/>
      <c r="C14" s="103"/>
      <c r="D14" s="103"/>
      <c r="E14" s="103"/>
      <c r="F14" s="103"/>
      <c r="G14" s="103"/>
    </row>
    <row r="15" spans="1:9" ht="15" x14ac:dyDescent="0.25">
      <c r="A15" s="103"/>
      <c r="B15" s="103"/>
      <c r="C15" s="103"/>
      <c r="D15" s="103"/>
      <c r="E15" s="103"/>
      <c r="F15" s="103"/>
      <c r="G15" s="103"/>
    </row>
    <row r="16" spans="1:9" ht="15.75" x14ac:dyDescent="0.25">
      <c r="A16" s="207" t="s">
        <v>238</v>
      </c>
      <c r="B16" s="207"/>
      <c r="C16" s="207"/>
      <c r="D16" s="207"/>
      <c r="E16" s="207"/>
      <c r="F16" s="207"/>
      <c r="G16" s="207"/>
      <c r="I16" s="104"/>
    </row>
    <row r="17" spans="1:10" ht="15.75" thickBot="1" x14ac:dyDescent="0.3">
      <c r="A17" s="103"/>
      <c r="B17" s="103"/>
      <c r="C17" s="103"/>
      <c r="D17" s="103"/>
      <c r="E17" s="103"/>
      <c r="F17" s="103"/>
      <c r="G17" s="103"/>
    </row>
    <row r="18" spans="1:10" ht="30" x14ac:dyDescent="0.25">
      <c r="A18" s="114" t="s">
        <v>231</v>
      </c>
      <c r="B18" s="112" t="s">
        <v>230</v>
      </c>
      <c r="C18" s="112" t="s">
        <v>229</v>
      </c>
      <c r="D18" s="113" t="s">
        <v>236</v>
      </c>
      <c r="E18" s="112" t="s">
        <v>228</v>
      </c>
      <c r="F18" s="112" t="s">
        <v>227</v>
      </c>
      <c r="G18" s="111" t="s">
        <v>226</v>
      </c>
    </row>
    <row r="19" spans="1:10" ht="15" x14ac:dyDescent="0.25">
      <c r="A19" s="110">
        <v>1</v>
      </c>
      <c r="B19" s="109" t="s">
        <v>225</v>
      </c>
      <c r="C19" s="108"/>
      <c r="D19" s="129">
        <v>0</v>
      </c>
      <c r="E19" s="129">
        <v>0</v>
      </c>
      <c r="F19" s="129">
        <v>0</v>
      </c>
      <c r="G19" s="128">
        <f t="shared" ref="G19:G24" si="1">D19+E19</f>
        <v>0</v>
      </c>
    </row>
    <row r="20" spans="1:10" ht="15" x14ac:dyDescent="0.25">
      <c r="A20" s="110">
        <v>2</v>
      </c>
      <c r="B20" s="103" t="s">
        <v>224</v>
      </c>
      <c r="C20" s="108"/>
      <c r="D20" s="129">
        <v>0</v>
      </c>
      <c r="E20" s="129">
        <v>0</v>
      </c>
      <c r="F20" s="129">
        <v>0</v>
      </c>
      <c r="G20" s="128">
        <f t="shared" si="1"/>
        <v>0</v>
      </c>
    </row>
    <row r="21" spans="1:10" ht="15" x14ac:dyDescent="0.25">
      <c r="A21" s="110">
        <v>3</v>
      </c>
      <c r="B21" s="109" t="s">
        <v>223</v>
      </c>
      <c r="C21" s="108"/>
      <c r="D21" s="129">
        <v>10468</v>
      </c>
      <c r="E21" s="129">
        <v>40516</v>
      </c>
      <c r="F21" s="129">
        <v>0</v>
      </c>
      <c r="G21" s="128">
        <f t="shared" si="1"/>
        <v>50984</v>
      </c>
    </row>
    <row r="22" spans="1:10" ht="15" x14ac:dyDescent="0.25">
      <c r="A22" s="110">
        <v>4</v>
      </c>
      <c r="B22" s="109" t="s">
        <v>222</v>
      </c>
      <c r="C22" s="108"/>
      <c r="D22" s="129">
        <v>0</v>
      </c>
      <c r="E22" s="129">
        <v>450000</v>
      </c>
      <c r="F22" s="129">
        <v>0</v>
      </c>
      <c r="G22" s="128">
        <f t="shared" si="1"/>
        <v>450000</v>
      </c>
    </row>
    <row r="23" spans="1:10" ht="15" x14ac:dyDescent="0.25">
      <c r="A23" s="110">
        <v>5</v>
      </c>
      <c r="B23" s="109" t="s">
        <v>221</v>
      </c>
      <c r="C23" s="108"/>
      <c r="D23" s="129">
        <v>0</v>
      </c>
      <c r="E23" s="116">
        <v>0</v>
      </c>
      <c r="F23" s="129">
        <v>0</v>
      </c>
      <c r="G23" s="128">
        <f t="shared" si="1"/>
        <v>0</v>
      </c>
    </row>
    <row r="24" spans="1:10" ht="15.75" thickBot="1" x14ac:dyDescent="0.3">
      <c r="A24" s="110">
        <v>6</v>
      </c>
      <c r="B24" s="109" t="s">
        <v>232</v>
      </c>
      <c r="C24" s="108"/>
      <c r="D24" s="129">
        <v>0</v>
      </c>
      <c r="E24" s="129">
        <v>0</v>
      </c>
      <c r="F24" s="129">
        <v>0</v>
      </c>
      <c r="G24" s="128">
        <f t="shared" si="1"/>
        <v>0</v>
      </c>
    </row>
    <row r="25" spans="1:10" ht="15.75" thickBot="1" x14ac:dyDescent="0.25">
      <c r="A25" s="208" t="s">
        <v>219</v>
      </c>
      <c r="B25" s="209"/>
      <c r="C25" s="210"/>
      <c r="D25" s="127">
        <f>SUM(D19:D24)</f>
        <v>10468</v>
      </c>
      <c r="E25" s="127">
        <f>SUM(E19:E24)</f>
        <v>490516</v>
      </c>
      <c r="F25" s="127">
        <f>SUM(F19:F24)</f>
        <v>0</v>
      </c>
      <c r="G25" s="126">
        <f>SUM(G19:G24)</f>
        <v>500984</v>
      </c>
      <c r="H25" s="106"/>
      <c r="I25" s="104"/>
      <c r="J25" s="104"/>
    </row>
    <row r="26" spans="1:10" ht="15" x14ac:dyDescent="0.25">
      <c r="A26" s="103"/>
      <c r="B26" s="103"/>
      <c r="C26" s="103"/>
      <c r="D26" s="103"/>
      <c r="E26" s="103"/>
      <c r="F26" s="103"/>
      <c r="G26" s="115"/>
    </row>
    <row r="27" spans="1:10" ht="15" x14ac:dyDescent="0.25">
      <c r="A27" s="103"/>
      <c r="B27" s="103"/>
      <c r="C27" s="103"/>
      <c r="D27" s="103"/>
      <c r="E27" s="103"/>
      <c r="F27" s="103"/>
      <c r="G27" s="103"/>
    </row>
    <row r="28" spans="1:10" ht="15.75" x14ac:dyDescent="0.25">
      <c r="A28" s="207" t="s">
        <v>237</v>
      </c>
      <c r="B28" s="207"/>
      <c r="C28" s="207"/>
      <c r="D28" s="207"/>
      <c r="E28" s="207"/>
      <c r="F28" s="207"/>
      <c r="G28" s="207"/>
    </row>
    <row r="29" spans="1:10" ht="15.75" thickBot="1" x14ac:dyDescent="0.3">
      <c r="A29" s="103"/>
      <c r="B29" s="103"/>
      <c r="C29" s="103"/>
      <c r="D29" s="103"/>
      <c r="E29" s="103"/>
      <c r="F29" s="103"/>
      <c r="G29" s="103"/>
    </row>
    <row r="30" spans="1:10" ht="30" x14ac:dyDescent="0.25">
      <c r="A30" s="114" t="s">
        <v>231</v>
      </c>
      <c r="B30" s="112" t="s">
        <v>230</v>
      </c>
      <c r="C30" s="112" t="s">
        <v>229</v>
      </c>
      <c r="D30" s="113" t="s">
        <v>236</v>
      </c>
      <c r="E30" s="112" t="s">
        <v>228</v>
      </c>
      <c r="F30" s="112" t="s">
        <v>227</v>
      </c>
      <c r="G30" s="111" t="s">
        <v>226</v>
      </c>
    </row>
    <row r="31" spans="1:10" ht="15" x14ac:dyDescent="0.25">
      <c r="A31" s="110">
        <v>1</v>
      </c>
      <c r="B31" s="109" t="s">
        <v>225</v>
      </c>
      <c r="C31" s="108"/>
      <c r="D31" s="129">
        <v>0</v>
      </c>
      <c r="E31" s="129">
        <v>0</v>
      </c>
      <c r="F31" s="129">
        <v>0</v>
      </c>
      <c r="G31" s="128">
        <f t="shared" ref="G31:G36" si="2">D31+E31-F31</f>
        <v>0</v>
      </c>
    </row>
    <row r="32" spans="1:10" ht="15" x14ac:dyDescent="0.25">
      <c r="A32" s="110">
        <v>2</v>
      </c>
      <c r="B32" s="109" t="s">
        <v>224</v>
      </c>
      <c r="C32" s="108"/>
      <c r="D32" s="129">
        <v>0</v>
      </c>
      <c r="E32" s="129">
        <v>0</v>
      </c>
      <c r="F32" s="129">
        <v>0</v>
      </c>
      <c r="G32" s="128">
        <f t="shared" si="2"/>
        <v>0</v>
      </c>
    </row>
    <row r="33" spans="1:13" ht="15" x14ac:dyDescent="0.25">
      <c r="A33" s="110">
        <v>3</v>
      </c>
      <c r="B33" s="109" t="s">
        <v>223</v>
      </c>
      <c r="C33" s="108"/>
      <c r="D33" s="129">
        <f>D9-D21</f>
        <v>141465</v>
      </c>
      <c r="E33" s="105">
        <f>E9</f>
        <v>215908</v>
      </c>
      <c r="F33" s="129">
        <f>E21</f>
        <v>40516</v>
      </c>
      <c r="G33" s="128">
        <f t="shared" si="2"/>
        <v>316857</v>
      </c>
    </row>
    <row r="34" spans="1:13" ht="15" x14ac:dyDescent="0.25">
      <c r="A34" s="110">
        <v>4</v>
      </c>
      <c r="B34" s="109" t="s">
        <v>222</v>
      </c>
      <c r="C34" s="108"/>
      <c r="D34" s="129">
        <f>D10-D22</f>
        <v>0</v>
      </c>
      <c r="E34" s="129">
        <f>E10</f>
        <v>3000000</v>
      </c>
      <c r="F34" s="129">
        <f>E22</f>
        <v>450000</v>
      </c>
      <c r="G34" s="128">
        <f t="shared" si="2"/>
        <v>2550000</v>
      </c>
    </row>
    <row r="35" spans="1:13" ht="15" x14ac:dyDescent="0.25">
      <c r="A35" s="110">
        <v>5</v>
      </c>
      <c r="B35" s="109" t="s">
        <v>221</v>
      </c>
      <c r="C35" s="108"/>
      <c r="D35" s="129">
        <f>D11-D23</f>
        <v>0</v>
      </c>
      <c r="E35" s="129">
        <f>E11</f>
        <v>0</v>
      </c>
      <c r="F35" s="129">
        <f>E23</f>
        <v>0</v>
      </c>
      <c r="G35" s="128">
        <f t="shared" si="2"/>
        <v>0</v>
      </c>
    </row>
    <row r="36" spans="1:13" ht="15.75" thickBot="1" x14ac:dyDescent="0.3">
      <c r="A36" s="110">
        <v>6</v>
      </c>
      <c r="B36" s="109" t="s">
        <v>220</v>
      </c>
      <c r="C36" s="108"/>
      <c r="D36" s="129">
        <f>D12-D24</f>
        <v>0</v>
      </c>
      <c r="E36" s="129">
        <f>E12</f>
        <v>0</v>
      </c>
      <c r="F36" s="129">
        <f>E24</f>
        <v>0</v>
      </c>
      <c r="G36" s="128">
        <f t="shared" si="2"/>
        <v>0</v>
      </c>
    </row>
    <row r="37" spans="1:13" ht="15.75" thickBot="1" x14ac:dyDescent="0.25">
      <c r="A37" s="208" t="s">
        <v>219</v>
      </c>
      <c r="B37" s="209"/>
      <c r="C37" s="210"/>
      <c r="D37" s="127">
        <f>SUM(D31:D36)</f>
        <v>141465</v>
      </c>
      <c r="E37" s="127">
        <f>SUM(E31:E36)</f>
        <v>3215908</v>
      </c>
      <c r="F37" s="127">
        <f>SUM(F31:F36)</f>
        <v>490516</v>
      </c>
      <c r="G37" s="126">
        <f>SUM(G31:G36)</f>
        <v>2866857</v>
      </c>
      <c r="I37" s="106"/>
      <c r="J37" s="104"/>
      <c r="M37" s="107"/>
    </row>
    <row r="38" spans="1:13" ht="15" x14ac:dyDescent="0.25">
      <c r="A38" s="103"/>
      <c r="B38" s="103"/>
      <c r="C38" s="103"/>
      <c r="D38" s="103"/>
      <c r="E38" s="103"/>
      <c r="F38" s="105"/>
      <c r="G38" s="125"/>
      <c r="J38" s="104"/>
    </row>
    <row r="39" spans="1:13" ht="15" x14ac:dyDescent="0.25">
      <c r="A39" s="103"/>
      <c r="B39" s="103"/>
      <c r="C39" s="103"/>
      <c r="D39" s="105"/>
      <c r="E39" s="212" t="s">
        <v>235</v>
      </c>
      <c r="F39" s="212"/>
      <c r="G39" s="212"/>
      <c r="I39" s="106"/>
    </row>
    <row r="40" spans="1:13" ht="15" x14ac:dyDescent="0.25">
      <c r="A40" s="103"/>
      <c r="B40" s="103"/>
      <c r="C40" s="103"/>
      <c r="D40" s="105"/>
      <c r="E40" s="212" t="s">
        <v>234</v>
      </c>
      <c r="F40" s="212"/>
      <c r="G40" s="212"/>
      <c r="I40" s="104"/>
    </row>
    <row r="41" spans="1:13" ht="15" x14ac:dyDescent="0.25">
      <c r="A41" s="103"/>
      <c r="B41" s="103"/>
      <c r="C41" s="103"/>
      <c r="D41" s="103"/>
      <c r="E41" s="211"/>
      <c r="F41" s="211"/>
      <c r="G41" s="211"/>
    </row>
    <row r="42" spans="1:13" ht="15" x14ac:dyDescent="0.25">
      <c r="A42" s="103"/>
      <c r="B42" s="103"/>
      <c r="C42" s="103"/>
      <c r="D42" s="103"/>
      <c r="E42" s="211"/>
      <c r="F42" s="211"/>
      <c r="G42" s="211"/>
    </row>
  </sheetData>
  <mergeCells count="12">
    <mergeCell ref="E42:G42"/>
    <mergeCell ref="A4:G4"/>
    <mergeCell ref="A13:C13"/>
    <mergeCell ref="A16:G16"/>
    <mergeCell ref="A25:C25"/>
    <mergeCell ref="E39:G39"/>
    <mergeCell ref="E40:G40"/>
    <mergeCell ref="A2:B2"/>
    <mergeCell ref="A1:B1"/>
    <mergeCell ref="A28:G28"/>
    <mergeCell ref="A37:C37"/>
    <mergeCell ref="E41:G41"/>
  </mergeCells>
  <printOptions horizontalCentered="1"/>
  <pageMargins left="0.25" right="0.25" top="0.5" bottom="0.25" header="0" footer="0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94ACF-DAFA-4571-8158-CF63614CA54B}">
  <dimension ref="A1:F18"/>
  <sheetViews>
    <sheetView workbookViewId="0">
      <selection activeCell="C25" sqref="C25"/>
    </sheetView>
  </sheetViews>
  <sheetFormatPr defaultRowHeight="12.75" x14ac:dyDescent="0.2"/>
  <cols>
    <col min="1" max="1" width="4.7109375" style="119" customWidth="1"/>
    <col min="2" max="2" width="31.7109375" style="119" customWidth="1"/>
    <col min="3" max="3" width="30.7109375" style="119" customWidth="1"/>
    <col min="4" max="4" width="20.28515625" style="119" customWidth="1"/>
    <col min="5" max="5" width="17" style="119" customWidth="1"/>
    <col min="6" max="6" width="36.5703125" style="119" customWidth="1"/>
    <col min="7" max="16384" width="9.140625" style="119"/>
  </cols>
  <sheetData>
    <row r="1" spans="1:6" x14ac:dyDescent="0.2">
      <c r="A1" s="124"/>
      <c r="B1" s="123"/>
      <c r="C1" s="123"/>
      <c r="D1" s="123"/>
      <c r="E1" s="123"/>
      <c r="F1" s="122"/>
    </row>
    <row r="2" spans="1:6" x14ac:dyDescent="0.2">
      <c r="A2" s="222" t="s">
        <v>254</v>
      </c>
      <c r="B2" s="223"/>
      <c r="C2" s="223"/>
      <c r="D2" s="223"/>
      <c r="E2" s="223"/>
      <c r="F2" s="224"/>
    </row>
    <row r="3" spans="1:6" x14ac:dyDescent="0.2">
      <c r="A3" s="120"/>
      <c r="F3" s="121"/>
    </row>
    <row r="4" spans="1:6" x14ac:dyDescent="0.2">
      <c r="A4" s="206" t="s">
        <v>287</v>
      </c>
      <c r="B4" s="206"/>
      <c r="C4" s="206"/>
      <c r="D4" s="206"/>
      <c r="F4" s="121"/>
    </row>
    <row r="5" spans="1:6" x14ac:dyDescent="0.2">
      <c r="A5" s="206" t="s">
        <v>240</v>
      </c>
      <c r="B5" s="206"/>
      <c r="C5" s="206"/>
      <c r="D5" s="206"/>
      <c r="F5" s="121"/>
    </row>
    <row r="6" spans="1:6" x14ac:dyDescent="0.2">
      <c r="A6" s="225"/>
      <c r="B6" s="226"/>
      <c r="F6" s="121"/>
    </row>
    <row r="7" spans="1:6" x14ac:dyDescent="0.2">
      <c r="A7" s="134"/>
      <c r="F7" s="121"/>
    </row>
    <row r="8" spans="1:6" ht="16.5" customHeight="1" x14ac:dyDescent="0.2">
      <c r="A8" s="227" t="s">
        <v>231</v>
      </c>
      <c r="B8" s="229" t="s">
        <v>252</v>
      </c>
      <c r="C8" s="133" t="s">
        <v>251</v>
      </c>
      <c r="D8" s="229" t="s">
        <v>250</v>
      </c>
      <c r="E8" s="229" t="s">
        <v>249</v>
      </c>
      <c r="F8" s="229" t="s">
        <v>248</v>
      </c>
    </row>
    <row r="9" spans="1:6" ht="42.75" customHeight="1" x14ac:dyDescent="0.2">
      <c r="A9" s="228"/>
      <c r="B9" s="230"/>
      <c r="C9" s="133" t="s">
        <v>247</v>
      </c>
      <c r="D9" s="230"/>
      <c r="E9" s="230"/>
      <c r="F9" s="230"/>
    </row>
    <row r="10" spans="1:6" x14ac:dyDescent="0.2">
      <c r="A10" s="131"/>
      <c r="B10" s="131"/>
      <c r="C10" s="131"/>
      <c r="D10" s="131"/>
      <c r="E10" s="131"/>
      <c r="F10" s="131"/>
    </row>
    <row r="11" spans="1:6" x14ac:dyDescent="0.2">
      <c r="A11" s="131"/>
      <c r="B11" s="132" t="s">
        <v>246</v>
      </c>
      <c r="C11" s="131"/>
      <c r="D11" s="131"/>
      <c r="E11" s="131"/>
      <c r="F11" s="131"/>
    </row>
    <row r="12" spans="1:6" x14ac:dyDescent="0.2">
      <c r="A12" s="131"/>
      <c r="B12" s="132" t="s">
        <v>245</v>
      </c>
      <c r="C12" s="131"/>
      <c r="D12" s="131"/>
      <c r="E12" s="131"/>
      <c r="F12" s="131"/>
    </row>
    <row r="13" spans="1:6" x14ac:dyDescent="0.2">
      <c r="A13" s="131"/>
      <c r="B13" s="132" t="s">
        <v>244</v>
      </c>
      <c r="C13" s="131"/>
      <c r="D13" s="131"/>
      <c r="E13" s="131"/>
      <c r="F13" s="131"/>
    </row>
    <row r="14" spans="1:6" x14ac:dyDescent="0.2">
      <c r="A14" s="131"/>
      <c r="B14" s="132"/>
      <c r="C14" s="131"/>
      <c r="D14" s="131"/>
      <c r="E14" s="132"/>
      <c r="F14" s="131"/>
    </row>
    <row r="15" spans="1:6" x14ac:dyDescent="0.2">
      <c r="A15" s="231" t="s">
        <v>243</v>
      </c>
      <c r="B15" s="232"/>
      <c r="C15" s="131"/>
      <c r="D15" s="131"/>
      <c r="E15" s="132"/>
      <c r="F15" s="131"/>
    </row>
    <row r="16" spans="1:6" x14ac:dyDescent="0.2">
      <c r="A16" s="213" t="s">
        <v>242</v>
      </c>
      <c r="B16" s="214"/>
      <c r="C16" s="214"/>
      <c r="D16" s="214"/>
      <c r="E16" s="214"/>
      <c r="F16" s="215"/>
    </row>
    <row r="17" spans="1:6" x14ac:dyDescent="0.2">
      <c r="A17" s="216"/>
      <c r="B17" s="217"/>
      <c r="C17" s="217"/>
      <c r="D17" s="217"/>
      <c r="E17" s="217"/>
      <c r="F17" s="218"/>
    </row>
    <row r="18" spans="1:6" x14ac:dyDescent="0.2">
      <c r="A18" s="219" t="s">
        <v>241</v>
      </c>
      <c r="B18" s="220"/>
      <c r="C18" s="220"/>
      <c r="D18" s="220"/>
      <c r="E18" s="220"/>
      <c r="F18" s="221"/>
    </row>
  </sheetData>
  <mergeCells count="14">
    <mergeCell ref="A16:F17"/>
    <mergeCell ref="A18:F18"/>
    <mergeCell ref="A2:F2"/>
    <mergeCell ref="A6:B6"/>
    <mergeCell ref="A8:A9"/>
    <mergeCell ref="B8:B9"/>
    <mergeCell ref="D8:D9"/>
    <mergeCell ref="E8:E9"/>
    <mergeCell ref="F8:F9"/>
    <mergeCell ref="A4:B4"/>
    <mergeCell ref="C4:D4"/>
    <mergeCell ref="A5:B5"/>
    <mergeCell ref="C5:D5"/>
    <mergeCell ref="A15:B15"/>
  </mergeCells>
  <printOptions horizontalCentered="1"/>
  <pageMargins left="0.25" right="0.25" top="0.25" bottom="0.25" header="0" footer="0"/>
  <pageSetup paperSize="9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89F22-117E-4555-B50C-7613064BA83E}">
  <dimension ref="A2:F26"/>
  <sheetViews>
    <sheetView workbookViewId="0">
      <selection activeCell="B13" sqref="B13"/>
    </sheetView>
  </sheetViews>
  <sheetFormatPr defaultRowHeight="15" x14ac:dyDescent="0.25"/>
  <cols>
    <col min="1" max="1" width="8.140625" style="96" customWidth="1"/>
    <col min="2" max="2" width="25.28515625" style="96" customWidth="1"/>
    <col min="3" max="3" width="14.85546875" style="96" customWidth="1"/>
    <col min="4" max="4" width="14.7109375" style="136" customWidth="1"/>
    <col min="5" max="5" width="11.5703125" style="135" bestFit="1" customWidth="1"/>
    <col min="6" max="6" width="12.42578125" style="96" customWidth="1"/>
    <col min="7" max="16384" width="9.140625" style="96"/>
  </cols>
  <sheetData>
    <row r="2" spans="1:6" ht="18.75" x14ac:dyDescent="0.25">
      <c r="A2" s="206" t="s">
        <v>287</v>
      </c>
      <c r="B2" s="206"/>
      <c r="C2" s="206"/>
      <c r="D2" s="206"/>
      <c r="E2" s="154"/>
    </row>
    <row r="3" spans="1:6" x14ac:dyDescent="0.25">
      <c r="A3" s="206" t="s">
        <v>240</v>
      </c>
      <c r="B3" s="206"/>
      <c r="C3" s="206"/>
      <c r="D3" s="206"/>
    </row>
    <row r="4" spans="1:6" ht="18.75" x14ac:dyDescent="0.25">
      <c r="A4" s="153"/>
      <c r="B4" s="153"/>
      <c r="C4" s="152"/>
    </row>
    <row r="6" spans="1:6" ht="18.75" x14ac:dyDescent="0.25">
      <c r="A6" s="234" t="s">
        <v>264</v>
      </c>
      <c r="B6" s="234"/>
      <c r="C6" s="234"/>
      <c r="D6" s="234"/>
      <c r="E6" s="234"/>
    </row>
    <row r="8" spans="1:6" ht="30" x14ac:dyDescent="0.25">
      <c r="A8" s="184" t="s">
        <v>263</v>
      </c>
      <c r="B8" s="151" t="s">
        <v>262</v>
      </c>
      <c r="C8" s="184" t="s">
        <v>261</v>
      </c>
      <c r="D8" s="184" t="s">
        <v>260</v>
      </c>
      <c r="E8" s="185" t="s">
        <v>259</v>
      </c>
      <c r="F8" s="185" t="s">
        <v>258</v>
      </c>
    </row>
    <row r="9" spans="1:6" ht="20.100000000000001" customHeight="1" x14ac:dyDescent="0.25">
      <c r="A9" s="148"/>
      <c r="B9" s="150"/>
      <c r="C9" s="142"/>
      <c r="D9" s="141"/>
      <c r="E9" s="146"/>
      <c r="F9" s="146"/>
    </row>
    <row r="10" spans="1:6" s="136" customFormat="1" ht="20.100000000000001" customHeight="1" x14ac:dyDescent="0.25">
      <c r="A10" s="182">
        <v>1</v>
      </c>
      <c r="B10" s="183" t="s">
        <v>257</v>
      </c>
      <c r="C10" s="141" t="s">
        <v>286</v>
      </c>
      <c r="D10" s="141" t="s">
        <v>285</v>
      </c>
      <c r="E10" s="146">
        <v>3000000</v>
      </c>
      <c r="F10" s="146">
        <v>2550000</v>
      </c>
    </row>
    <row r="11" spans="1:6" ht="20.100000000000001" customHeight="1" x14ac:dyDescent="0.25">
      <c r="A11" s="148"/>
      <c r="B11" s="149"/>
      <c r="C11" s="142"/>
      <c r="D11" s="141"/>
      <c r="E11" s="146"/>
      <c r="F11" s="146"/>
    </row>
    <row r="12" spans="1:6" ht="20.100000000000001" customHeight="1" x14ac:dyDescent="0.25">
      <c r="A12" s="148"/>
      <c r="B12" s="149"/>
      <c r="C12" s="142"/>
      <c r="D12" s="141"/>
      <c r="E12" s="146"/>
      <c r="F12" s="146"/>
    </row>
    <row r="13" spans="1:6" ht="20.100000000000001" customHeight="1" x14ac:dyDescent="0.25">
      <c r="A13" s="148"/>
      <c r="B13" s="149"/>
      <c r="C13" s="142"/>
      <c r="D13" s="141"/>
      <c r="E13" s="146"/>
      <c r="F13" s="146"/>
    </row>
    <row r="14" spans="1:6" ht="20.100000000000001" customHeight="1" x14ac:dyDescent="0.25">
      <c r="A14" s="148"/>
      <c r="B14" s="149"/>
      <c r="C14" s="142"/>
      <c r="D14" s="141"/>
      <c r="E14" s="146"/>
      <c r="F14" s="146"/>
    </row>
    <row r="15" spans="1:6" ht="20.100000000000001" customHeight="1" x14ac:dyDescent="0.25">
      <c r="A15" s="148"/>
      <c r="B15" s="143"/>
      <c r="C15" s="142"/>
      <c r="D15" s="141"/>
      <c r="E15" s="147"/>
      <c r="F15" s="146"/>
    </row>
    <row r="16" spans="1:6" ht="20.100000000000001" customHeight="1" x14ac:dyDescent="0.25">
      <c r="A16" s="148"/>
      <c r="B16" s="143"/>
      <c r="C16" s="142"/>
      <c r="D16" s="141"/>
      <c r="E16" s="147"/>
      <c r="F16" s="146"/>
    </row>
    <row r="17" spans="1:6" ht="20.100000000000001" customHeight="1" x14ac:dyDescent="0.25">
      <c r="A17" s="148"/>
      <c r="B17" s="143"/>
      <c r="C17" s="142"/>
      <c r="D17" s="141"/>
      <c r="E17" s="147"/>
      <c r="F17" s="146"/>
    </row>
    <row r="18" spans="1:6" ht="20.100000000000001" customHeight="1" x14ac:dyDescent="0.25">
      <c r="A18" s="144"/>
      <c r="B18" s="143"/>
      <c r="C18" s="142"/>
      <c r="D18" s="141"/>
      <c r="E18" s="147"/>
      <c r="F18" s="146"/>
    </row>
    <row r="19" spans="1:6" ht="20.100000000000001" customHeight="1" x14ac:dyDescent="0.25">
      <c r="A19" s="144"/>
      <c r="B19" s="143"/>
      <c r="C19" s="142"/>
      <c r="D19" s="141"/>
      <c r="E19" s="145"/>
      <c r="F19" s="139"/>
    </row>
    <row r="20" spans="1:6" ht="20.100000000000001" customHeight="1" x14ac:dyDescent="0.25">
      <c r="A20" s="144"/>
      <c r="B20" s="143"/>
      <c r="C20" s="142"/>
      <c r="D20" s="141"/>
      <c r="E20" s="140"/>
      <c r="F20" s="139"/>
    </row>
    <row r="21" spans="1:6" x14ac:dyDescent="0.25">
      <c r="A21" s="137"/>
      <c r="B21" s="138"/>
      <c r="C21" s="235" t="s">
        <v>243</v>
      </c>
      <c r="D21" s="235"/>
      <c r="E21" s="237">
        <f>SUM(E9:E20)</f>
        <v>3000000</v>
      </c>
      <c r="F21" s="237">
        <f>SUM(F9:F20)</f>
        <v>2550000</v>
      </c>
    </row>
    <row r="22" spans="1:6" x14ac:dyDescent="0.25">
      <c r="A22" s="137"/>
      <c r="B22" s="137"/>
      <c r="C22" s="236"/>
      <c r="D22" s="236"/>
      <c r="E22" s="238"/>
      <c r="F22" s="238"/>
    </row>
    <row r="25" spans="1:6" x14ac:dyDescent="0.25">
      <c r="C25" s="233" t="s">
        <v>256</v>
      </c>
      <c r="D25" s="233"/>
    </row>
    <row r="26" spans="1:6" x14ac:dyDescent="0.25">
      <c r="C26" s="233" t="s">
        <v>255</v>
      </c>
      <c r="D26" s="233"/>
    </row>
  </sheetData>
  <mergeCells count="10">
    <mergeCell ref="A2:B2"/>
    <mergeCell ref="C2:D2"/>
    <mergeCell ref="A3:B3"/>
    <mergeCell ref="C3:D3"/>
    <mergeCell ref="F21:F22"/>
    <mergeCell ref="C26:D26"/>
    <mergeCell ref="C25:D25"/>
    <mergeCell ref="A6:E6"/>
    <mergeCell ref="C21:D22"/>
    <mergeCell ref="E21:E22"/>
  </mergeCells>
  <printOptions horizontalCentered="1"/>
  <pageMargins left="0.25" right="0.25" top="0.25" bottom="0.25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2-Pasqyra e Perform. (natyra)</vt:lpstr>
      <vt:lpstr>1-Pasqyra e Pozicioni Financiar</vt:lpstr>
      <vt:lpstr>Kop.</vt:lpstr>
      <vt:lpstr>3-CashFlow (indirekt)</vt:lpstr>
      <vt:lpstr>4-Pasq. e Levizjeve ne Kapital</vt:lpstr>
      <vt:lpstr>AAM</vt:lpstr>
      <vt:lpstr>Inventari Fizik </vt:lpstr>
      <vt:lpstr>INV AUTO</vt:lpstr>
      <vt:lpstr>'1-Pasqyra e Pozicioni Financiar'!Print_Area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Erald Shuaipi</dc:creator>
  <cp:lastModifiedBy>Financa Jote</cp:lastModifiedBy>
  <cp:lastPrinted>2020-07-25T09:08:07Z</cp:lastPrinted>
  <dcterms:created xsi:type="dcterms:W3CDTF">2019-07-17T12:50:26Z</dcterms:created>
  <dcterms:modified xsi:type="dcterms:W3CDTF">2020-07-27T05:48:31Z</dcterms:modified>
</cp:coreProperties>
</file>