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asqyra financiare 2019\Pasqyra financiare Prima 2019\"/>
    </mc:Choice>
  </mc:AlternateContent>
  <bookViews>
    <workbookView xWindow="0" yWindow="0" windowWidth="23820" windowHeight="9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18" l="1"/>
  <c r="F49" i="18"/>
  <c r="G48" i="18"/>
  <c r="F48" i="18"/>
  <c r="G47" i="18"/>
  <c r="F45" i="18"/>
  <c r="F44" i="18"/>
  <c r="B37" i="18"/>
  <c r="B27" i="18"/>
  <c r="G20" i="18"/>
  <c r="B39" i="18" l="1"/>
  <c r="B10" i="18"/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<sst xmlns="http://schemas.openxmlformats.org/spreadsheetml/2006/main" count="414" uniqueCount="271">
  <si>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</si>
  <si>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</si>
  <si>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</si>
  <si>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</si>
  <si>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</si>
  <si>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</si>
  <si>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</si>
  <si>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</si>
  <si>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</si>
  <si>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</si>
  <si>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</si>
  <si>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</si>
  <si>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</si>
  <si>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</si>
  <si>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</si>
  <si>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</si>
  <si>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</si>
  <si>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</si>
  <si>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</si>
  <si>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</si>
  <si>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</si>
  <si>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</si>
  <si>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</si>
  <si>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</si>
  <si>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</si>
  <si>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</si>
  <si>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</si>
  <si>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</si>
  <si>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</si>
  <si>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</si>
  <si>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</si>
  <si>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</si>
  <si>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</si>
  <si>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</si>
  <si>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</si>
  <si>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</si>
  <si>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</si>
  <si>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</si>
  <si>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</si>
  <si>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</si>
  <si>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</si>
  <si>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</si>
  <si>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</si>
  <si>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</si>
  <si>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</si>
  <si>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</si>
  <si>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</si>
  <si>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</si>
  <si>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</si>
  <si>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</si>
  <si>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</si>
  <si>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</si>
  <si>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</si>
  <si>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</si>
  <si>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</si>
  <si>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</si>
  <si>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</si>
  <si>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</si>
  <si>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</si>
  <si>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</si>
  <si>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</si>
  <si>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</si>
  <si>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</si>
  <si>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</si>
  <si>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</si>
  <si>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</si>
  <si>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</si>
  <si>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</si>
  <si>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</si>
  <si>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</si>
  <si>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</si>
  <si>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</si>
  <si>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</si>
  <si>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</si>
  <si>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</si>
  <si>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</si>
  <si>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</si>
  <si>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</si>
  <si>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</si>
  <si>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</si>
  <si>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</si>
  <si>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</si>
  <si>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</si>
  <si>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</si>
  <si>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</si>
  <si>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</si>
  <si>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</si>
  <si>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</si>
  <si>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</si>
  <si>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</si>
  <si>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</si>
  <si>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</si>
  <si>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</si>
  <si>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</si>
  <si>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</si>
  <si>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</si>
  <si>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</si>
  <si>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</si>
  <si>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</si>
  <si>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</si>
  <si>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</si>
  <si>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</si>
  <si>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</si>
  <si>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</si>
  <si>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</si>
  <si>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</si>
  <si>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</si>
  <si>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</si>
  <si>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</si>
  <si>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</si>
  <si>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</si>
  <si>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</si>
  <si>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</si>
  <si>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</si>
  <si>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</si>
  <si>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</si>
  <si>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</si>
  <si>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</si>
  <si>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</si>
  <si>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</si>
  <si>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</si>
  <si>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</si>
  <si>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</si>
  <si>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</si>
  <si>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</si>
  <si>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</si>
  <si>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</si>
  <si>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</si>
  <si>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</si>
  <si>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</si>
  <si>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</si>
  <si>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</si>
  <si>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</si>
  <si>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</si>
  <si>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</si>
  <si>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</si>
  <si>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</si>
  <si>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</si>
  <si>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</si>
  <si>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</si>
  <si>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</si>
  <si>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</si>
  <si>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</si>
  <si>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</si>
  <si>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</si>
  <si>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</si>
  <si>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</si>
  <si>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</si>
  <si>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</si>
  <si>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</si>
  <si>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</si>
  <si>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</si>
  <si>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</si>
  <si>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</si>
  <si>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</si>
  <si>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</si>
  <si>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</si>
  <si>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</si>
  <si>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</si>
  <si>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</si>
  <si>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</si>
  <si>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</si>
  <si>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</si>
  <si>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</si>
  <si>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</si>
  <si>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</si>
  <si>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</si>
  <si>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</si>
  <si>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</si>
  <si>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</si>
  <si>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</si>
  <si>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</si>
  <si>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</si>
  <si>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</si>
  <si>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</si>
  <si>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</si>
  <si>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</si>
  <si>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</si>
  <si>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</si>
  <si>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</si>
  <si>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</si>
  <si>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</si>
  <si>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</si>
  <si>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</si>
  <si>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</si>
  <si>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</si>
  <si>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</si>
  <si>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</si>
  <si>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</si>
  <si>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</si>
  <si>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</si>
  <si>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</si>
  <si>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</si>
  <si>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</si>
  <si>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</si>
  <si>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</si>
  <si>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</si>
  <si>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</si>
  <si>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</si>
  <si>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</si>
  <si>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</si>
  <si>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</si>
  <si>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</si>
  <si>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</si>
  <si>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</si>
  <si>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</si>
  <si>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</si>
  <si>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</si>
  <si>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</si>
  <si>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</si>
  <si>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</si>
  <si>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</si>
  <si>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</si>
  <si>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</si>
  <si>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</si>
  <si>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</si>
  <si>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</si>
  <si>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</si>
  <si>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</si>
  <si>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</si>
  <si>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</si>
  <si>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</si>
  <si>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</si>
  <si>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</si>
  <si>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</si>
  <si>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</si>
  <si>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</si>
  <si>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</si>
  <si>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</si>
  <si>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</si>
  <si>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</si>
  <si>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</si>
  <si>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</si>
  <si>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</si>
  <si>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</si>
  <si>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</si>
  <si>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</si>
  <si>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</si>
  <si>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</si>
  <si>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</si>
  <si>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</si>
  <si>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</si>
  <si>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</si>
  <si>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</si>
  <si>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</si>
  <si>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</si>
  <si>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</si>
  <si>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</si>
  <si>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</si>
  <si>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</si>
  <si>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</si>
  <si>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</si>
  <si>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</si>
  <si>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</si>
  <si>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</si>
  <si>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</si>
  <si>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</si>
  <si>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</si>
  <si>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</si>
  <si>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</si>
  <si>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</si>
  <si>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</si>
  <si>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</si>
  <si>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</si>
  <si>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</si>
  <si>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</si>
  <si>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</si>
  <si>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PRIMA SHPK</t>
  </si>
  <si>
    <t>K32419001R</t>
  </si>
  <si>
    <t>Lek/Mije 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</si>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</sst>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/>
  </sheetViews>
  <sheetFormatPr defaultRowHeight="15"/>
  <cols>
    <col min="1" max="1" width="74.5703125" style="42" customWidth="1"/>
    <col min="2" max="2" width="16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211462032+74379217+9909463</f>
        <v>295750712</v>
      </c>
      <c r="C10" s="52"/>
      <c r="D10" s="64">
        <v>523274594</v>
      </c>
      <c r="E10" s="51"/>
      <c r="F10" s="82" t="s">
        <v>263</v>
      </c>
    </row>
    <row r="11" spans="1:6">
      <c r="A11" s="63" t="s">
        <v>260</v>
      </c>
      <c r="B11" s="64">
        <v>41667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4556807</v>
      </c>
      <c r="C15" s="52"/>
      <c r="D15" s="64">
        <v>3988079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  <c r="G17" s="86">
        <v>28826219</v>
      </c>
    </row>
    <row r="18" spans="1:8">
      <c r="A18" s="45" t="s">
        <v>219</v>
      </c>
      <c r="B18" s="51"/>
      <c r="C18" s="52"/>
      <c r="D18" s="51"/>
      <c r="E18" s="51"/>
      <c r="F18" s="42"/>
      <c r="G18" s="86">
        <v>233759828</v>
      </c>
    </row>
    <row r="19" spans="1:8">
      <c r="A19" s="63" t="s">
        <v>219</v>
      </c>
      <c r="B19" s="64">
        <v>-245631568</v>
      </c>
      <c r="C19" s="52"/>
      <c r="D19" s="64">
        <v>-463119276</v>
      </c>
      <c r="E19" s="51"/>
      <c r="F19" s="42"/>
      <c r="G19" s="86">
        <v>-16954479</v>
      </c>
      <c r="H19" s="42">
        <v>603</v>
      </c>
    </row>
    <row r="20" spans="1:8">
      <c r="A20" s="63" t="s">
        <v>243</v>
      </c>
      <c r="B20" s="64"/>
      <c r="C20" s="52"/>
      <c r="D20" s="64"/>
      <c r="E20" s="51"/>
      <c r="F20" s="42"/>
      <c r="G20" s="86">
        <f>SUM(G17:G19)</f>
        <v>245631568</v>
      </c>
      <c r="H20" s="87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-33181887</v>
      </c>
      <c r="C22" s="52"/>
      <c r="D22" s="64">
        <v>-31751382</v>
      </c>
      <c r="E22" s="51"/>
      <c r="F22" s="42"/>
    </row>
    <row r="23" spans="1:8">
      <c r="A23" s="63" t="s">
        <v>245</v>
      </c>
      <c r="B23" s="64">
        <v>-3931741</v>
      </c>
      <c r="C23" s="52"/>
      <c r="D23" s="64">
        <v>-3844855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-1983747</v>
      </c>
      <c r="C26" s="52"/>
      <c r="D26" s="64">
        <v>-6834108</v>
      </c>
      <c r="E26" s="51"/>
      <c r="F26" s="42"/>
    </row>
    <row r="27" spans="1:8">
      <c r="A27" s="45" t="s">
        <v>221</v>
      </c>
      <c r="B27" s="64">
        <f>-(6250000+1174264+131414+1110900+168623+186811+998865+197000+41524+1013791+1)</f>
        <v>-11273193</v>
      </c>
      <c r="C27" s="52"/>
      <c r="D27" s="64">
        <v>-17929641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248</v>
      </c>
      <c r="B29" s="64"/>
      <c r="C29" s="52"/>
      <c r="D29" s="64"/>
      <c r="E29" s="51"/>
      <c r="F29" s="42"/>
    </row>
    <row r="30" spans="1:8" ht="15" customHeight="1">
      <c r="A30" s="63" t="s">
        <v>246</v>
      </c>
      <c r="B30" s="64"/>
      <c r="C30" s="52"/>
      <c r="D30" s="64"/>
      <c r="E30" s="51"/>
      <c r="F30" s="42"/>
    </row>
    <row r="31" spans="1:8" ht="15" customHeight="1">
      <c r="A31" s="63" t="s">
        <v>255</v>
      </c>
      <c r="B31" s="64"/>
      <c r="C31" s="52"/>
      <c r="D31" s="64"/>
      <c r="E31" s="51"/>
      <c r="F31" s="42"/>
    </row>
    <row r="32" spans="1:8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 ht="29.25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f>10-22943107</f>
        <v>-22943097</v>
      </c>
      <c r="C37" s="52"/>
      <c r="D37" s="64">
        <v>-21428603</v>
      </c>
      <c r="E37" s="51"/>
      <c r="F37" s="42"/>
    </row>
    <row r="38" spans="1:7" ht="30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>
        <f>843101-7400</f>
        <v>835701</v>
      </c>
      <c r="C39" s="52"/>
      <c r="D39" s="64">
        <v>2979149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-17760346</v>
      </c>
      <c r="C42" s="55"/>
      <c r="D42" s="54">
        <f>SUM(D9:D41)</f>
        <v>-14666043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-1109484</v>
      </c>
      <c r="C44" s="52"/>
      <c r="D44" s="64">
        <v>-1270812</v>
      </c>
      <c r="E44" s="51"/>
      <c r="F44" s="85">
        <f>B42</f>
        <v>-17760346</v>
      </c>
    </row>
    <row r="45" spans="1:7">
      <c r="A45" s="63" t="s">
        <v>226</v>
      </c>
      <c r="B45" s="64"/>
      <c r="C45" s="52"/>
      <c r="D45" s="64"/>
      <c r="E45" s="51"/>
      <c r="F45" s="42">
        <f>1013791</f>
        <v>1013791</v>
      </c>
    </row>
    <row r="46" spans="1:7">
      <c r="A46" s="63" t="s">
        <v>236</v>
      </c>
      <c r="B46" s="64"/>
      <c r="C46" s="52"/>
      <c r="D46" s="64"/>
      <c r="E46" s="51"/>
      <c r="F46" s="42">
        <v>22943107</v>
      </c>
    </row>
    <row r="47" spans="1:7">
      <c r="A47" s="45" t="s">
        <v>239</v>
      </c>
      <c r="B47" s="84">
        <f>SUM(B42:B46)</f>
        <v>-18869830</v>
      </c>
      <c r="C47" s="58"/>
      <c r="D47" s="67">
        <f>SUM(D42:D46)</f>
        <v>-15936855</v>
      </c>
      <c r="E47" s="58"/>
      <c r="F47" s="85">
        <v>1200000</v>
      </c>
      <c r="G47" s="42">
        <f>F47*0.15</f>
        <v>180000</v>
      </c>
    </row>
    <row r="48" spans="1:7" ht="15.75" thickBot="1">
      <c r="A48" s="68"/>
      <c r="B48" s="69"/>
      <c r="C48" s="69"/>
      <c r="D48" s="69"/>
      <c r="E48" s="59"/>
      <c r="F48" s="85">
        <f>SUM(F44:F47)</f>
        <v>7396552</v>
      </c>
      <c r="G48" s="42">
        <f>F48*0.15</f>
        <v>1109482.8</v>
      </c>
    </row>
    <row r="49" spans="1:6" ht="15.75" thickTop="1">
      <c r="A49" s="70" t="s">
        <v>240</v>
      </c>
      <c r="B49" s="53"/>
      <c r="C49" s="53"/>
      <c r="D49" s="53"/>
      <c r="E49" s="59"/>
      <c r="F49" s="42">
        <f>295792379-313552725</f>
        <v>-17760346</v>
      </c>
    </row>
    <row r="50" spans="1:6">
      <c r="A50" s="63" t="s">
        <v>230</v>
      </c>
      <c r="B50" s="65"/>
      <c r="C50" s="53"/>
      <c r="D50" s="65"/>
      <c r="E50" s="51"/>
      <c r="F50" s="42">
        <f>F49+25156898</f>
        <v>7396552</v>
      </c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14401153</v>
      </c>
      <c r="C53" s="53"/>
      <c r="D53" s="64">
        <v>12416382</v>
      </c>
      <c r="E53" s="60"/>
      <c r="F53" s="37"/>
    </row>
    <row r="54" spans="1:6">
      <c r="A54" s="81" t="s">
        <v>214</v>
      </c>
      <c r="B54" s="65"/>
      <c r="C54" s="53"/>
      <c r="D54" s="64"/>
      <c r="E54" s="35"/>
      <c r="F54" s="37"/>
    </row>
    <row r="55" spans="1:6">
      <c r="A55" s="70" t="s">
        <v>241</v>
      </c>
      <c r="B55" s="71">
        <f>SUM(B50:B54)</f>
        <v>14401153</v>
      </c>
      <c r="C55" s="72"/>
      <c r="D55" s="71">
        <f>SUM(D50:D54)</f>
        <v>12416382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-4468677</v>
      </c>
      <c r="C57" s="77"/>
      <c r="D57" s="76">
        <f>D47+D55</f>
        <v>-3520473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8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2020-07-15T13:24:18Z</cp:lastPrinted>
  <dcterms:created xsi:type="dcterms:W3CDTF">2012-01-19T09:31:29Z</dcterms:created>
  <dcterms:modified xsi:type="dcterms:W3CDTF">2020-07-16T13:15:34Z</dcterms:modified>
</cp:coreProperties>
</file>