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35" windowWidth="15075" windowHeight="8145" tabRatio="599"/>
  </bookViews>
  <sheets>
    <sheet name="FILLIMI" sheetId="15" r:id="rId1"/>
    <sheet name="Aktivet QTZHK" sheetId="18" r:id="rId2"/>
    <sheet name="Pasivet dhe Kapitali QZHK" sheetId="2" r:id="rId3"/>
    <sheet name="Te Ardhura &amp; Shpenzime QTZHK" sheetId="3" r:id="rId4"/>
    <sheet name="PASQYRA E FLUKSIT MONETAR QTZHK" sheetId="5" r:id="rId5"/>
    <sheet name="Ndryshimet ne Kapital 2" sheetId="8" r:id="rId6"/>
    <sheet name="Shenimet shpjeguese" sheetId="16" r:id="rId7"/>
    <sheet name="shenime shpjeguese 2" sheetId="9" r:id="rId8"/>
    <sheet name="Sheet2" sheetId="10" r:id="rId9"/>
    <sheet name="Sheet3" sheetId="11" r:id="rId10"/>
    <sheet name="Sheet4" sheetId="12" r:id="rId11"/>
    <sheet name="Sheet5" sheetId="13" r:id="rId12"/>
    <sheet name="Sheet6" sheetId="14" r:id="rId13"/>
    <sheet name="Sheet7" sheetId="17" r:id="rId14"/>
    <sheet name="Foglio1" sheetId="19" r:id="rId15"/>
  </sheets>
  <externalReferences>
    <externalReference r:id="rId16"/>
  </externalReferences>
  <calcPr calcId="124519"/>
</workbook>
</file>

<file path=xl/calcChain.xml><?xml version="1.0" encoding="utf-8"?>
<calcChain xmlns="http://schemas.openxmlformats.org/spreadsheetml/2006/main">
  <c r="F7" i="3"/>
  <c r="E7"/>
  <c r="C16"/>
  <c r="J104" i="9"/>
  <c r="K109" l="1"/>
  <c r="H109"/>
  <c r="F109"/>
  <c r="G108"/>
  <c r="L107"/>
  <c r="J107"/>
  <c r="G107"/>
  <c r="L106"/>
  <c r="G106"/>
  <c r="J105"/>
  <c r="L105"/>
  <c r="L109"/>
  <c r="G105"/>
  <c r="J109"/>
  <c r="G104"/>
  <c r="G109"/>
  <c r="I93"/>
  <c r="L28"/>
  <c r="L22"/>
  <c r="C17" i="3"/>
  <c r="C26"/>
  <c r="C28"/>
  <c r="C6" i="5"/>
  <c r="C29" s="1"/>
  <c r="C31" s="1"/>
  <c r="C23"/>
  <c r="C15"/>
  <c r="C11" i="3"/>
  <c r="G19" i="8"/>
  <c r="D23" i="5"/>
  <c r="D29"/>
  <c r="D31"/>
  <c r="D15"/>
  <c r="D6"/>
  <c r="D20" i="3"/>
  <c r="D25"/>
  <c r="D16"/>
  <c r="D17"/>
  <c r="D26"/>
  <c r="D28"/>
  <c r="D11"/>
  <c r="E32" i="2"/>
  <c r="E25"/>
  <c r="E24"/>
  <c r="E31"/>
  <c r="E11"/>
  <c r="E8"/>
  <c r="E6"/>
  <c r="E38" i="18"/>
  <c r="E37"/>
  <c r="E36"/>
  <c r="E33" s="1"/>
  <c r="E31" s="1"/>
  <c r="E32"/>
  <c r="E28"/>
  <c r="E22"/>
  <c r="E21"/>
  <c r="E19" s="1"/>
  <c r="E6" s="1"/>
  <c r="E11"/>
  <c r="E7"/>
  <c r="D11"/>
  <c r="D21"/>
  <c r="D19" s="1"/>
  <c r="D6" s="1"/>
  <c r="D22"/>
  <c r="D32"/>
  <c r="D33"/>
  <c r="D31"/>
  <c r="D32" i="2"/>
  <c r="H10" i="8"/>
  <c r="C9"/>
  <c r="H7"/>
  <c r="H9"/>
  <c r="C20" i="3"/>
  <c r="H15" i="8"/>
  <c r="F9"/>
  <c r="F14"/>
  <c r="H16"/>
  <c r="D7" i="18"/>
  <c r="D28"/>
  <c r="H8" i="8"/>
  <c r="H11"/>
  <c r="H12"/>
  <c r="H18"/>
  <c r="D19" i="12"/>
  <c r="C19"/>
  <c r="D12"/>
  <c r="C12"/>
  <c r="D5"/>
  <c r="C5"/>
  <c r="E14" i="8"/>
  <c r="E19"/>
  <c r="D14"/>
  <c r="D19"/>
  <c r="E9"/>
  <c r="D9"/>
  <c r="C25" i="3"/>
  <c r="D25" i="2"/>
  <c r="D24"/>
  <c r="D11"/>
  <c r="D31"/>
  <c r="D43"/>
  <c r="D8"/>
  <c r="H14" i="8"/>
  <c r="F19"/>
  <c r="D6" i="2"/>
  <c r="E43"/>
  <c r="D46" i="18" l="1"/>
  <c r="E46"/>
  <c r="H19" i="8"/>
</calcChain>
</file>

<file path=xl/sharedStrings.xml><?xml version="1.0" encoding="utf-8"?>
<sst xmlns="http://schemas.openxmlformats.org/spreadsheetml/2006/main" count="618" uniqueCount="396">
  <si>
    <t>Nr.</t>
  </si>
  <si>
    <t>Shenime</t>
  </si>
  <si>
    <t>Periudha Raportuese</t>
  </si>
  <si>
    <t>I</t>
  </si>
  <si>
    <t>AKTIVET AFATSHKURTRA</t>
  </si>
  <si>
    <t>1 Aktivet monetare</t>
  </si>
  <si>
    <t>2 Derivative dhe aktive te mbajtura per tregtim</t>
  </si>
  <si>
    <t>3 Aktive te tjera financiare afatshkurtra</t>
  </si>
  <si>
    <t>4 Inventari</t>
  </si>
  <si>
    <t>5 Aktive biologjike afatshkurtra</t>
  </si>
  <si>
    <t>6 Aktive afatshkurtra te mbajtura per rishitje</t>
  </si>
  <si>
    <t>7 Parapagime dhe shpenzime te shtyra</t>
  </si>
  <si>
    <t>II.</t>
  </si>
  <si>
    <t>AKTIVET AFATGJATA</t>
  </si>
  <si>
    <t>1 Investimet financiare afatgjata</t>
  </si>
  <si>
    <t>TOTALI I AKTIVEVE (I+II)</t>
  </si>
  <si>
    <t xml:space="preserve">   &gt; Banka</t>
  </si>
  <si>
    <t xml:space="preserve">   &gt; Arka</t>
  </si>
  <si>
    <t xml:space="preserve">   &gt; Debitore, Kreditore te tjere</t>
  </si>
  <si>
    <t xml:space="preserve">   &gt; Tatim mbi fitimin</t>
  </si>
  <si>
    <t xml:space="preserve">   &gt; TVSH</t>
  </si>
  <si>
    <t xml:space="preserve">   &gt; Te drejta e detyrime ndaj ortakeve</t>
  </si>
  <si>
    <t>Periudha              Para ardhese</t>
  </si>
  <si>
    <t>PASIVET DHE KAPITALI</t>
  </si>
  <si>
    <t>PASIVET AFATSHKURTRA</t>
  </si>
  <si>
    <t>1 Derivativet</t>
  </si>
  <si>
    <t>2 Huamarrjet</t>
  </si>
  <si>
    <t xml:space="preserve">   &gt; Overdraftet bankare</t>
  </si>
  <si>
    <t xml:space="preserve">   &gt; Huamarrjet afatshkurtra</t>
  </si>
  <si>
    <t>3 Huat dhe parapagimet</t>
  </si>
  <si>
    <t xml:space="preserve">   &gt; Te pagueshme ndaj furnitoreve</t>
  </si>
  <si>
    <t xml:space="preserve">   &gt; Te pagueshme ndaj punonjesve</t>
  </si>
  <si>
    <t xml:space="preserve">   &gt; Detyrime per Sigurime Shoq.Shend.</t>
  </si>
  <si>
    <t xml:space="preserve">   &gt; Detyrime tatimore per TAP-in</t>
  </si>
  <si>
    <t xml:space="preserve">   &gt; Detyrime tatimore per Tatim Fitimin</t>
  </si>
  <si>
    <t xml:space="preserve">   &gt; Detyrime tatimore per TVSH-ne</t>
  </si>
  <si>
    <t xml:space="preserve">   &gt; Detyrime tatimore per Tatimin ne Burim</t>
  </si>
  <si>
    <t xml:space="preserve">   &gt; Dividente per t'u paguar</t>
  </si>
  <si>
    <t>4 Grantet dhe te ardhurat e shtyra</t>
  </si>
  <si>
    <t>5 Provizionet afatshkurtra</t>
  </si>
  <si>
    <t>PASIVET AFATGJATA</t>
  </si>
  <si>
    <t>1 Huat afatgjata</t>
  </si>
  <si>
    <t xml:space="preserve">   &gt; Hua, bono dhe detyrime nga qeraja financiare</t>
  </si>
  <si>
    <t xml:space="preserve">   &gt; Bono te konvertueshme</t>
  </si>
  <si>
    <t>2 Huamarrje te tjera afatgjata</t>
  </si>
  <si>
    <t>3 Grantet dhe te ardhurat e shtyra</t>
  </si>
  <si>
    <t>4 Provizionet afatgjata</t>
  </si>
  <si>
    <t>TOTALI I PASIVEVE (I+II)</t>
  </si>
  <si>
    <t>III</t>
  </si>
  <si>
    <t>KAPITALI</t>
  </si>
  <si>
    <t>1 Aksionet e pakices (PF te konsoliduara)</t>
  </si>
  <si>
    <t>2 Kapitali aksionereve te shoq.meme (PF te kons.)</t>
  </si>
  <si>
    <t>4 Primi i aksionit</t>
  </si>
  <si>
    <t>5 Njesite ose aksionet e thesarit (Negative)</t>
  </si>
  <si>
    <t>6 Rezervat statutore</t>
  </si>
  <si>
    <t>7 Rezervat ligjore</t>
  </si>
  <si>
    <t>8 Rezervat e tjera</t>
  </si>
  <si>
    <t>9 Fitimet e pa shperndara</t>
  </si>
  <si>
    <t>10 Fitimi (Humbja) e vitit financiar</t>
  </si>
  <si>
    <t>TOTALI I PASIVEVE DHE KAPITALIT (I+II)</t>
  </si>
  <si>
    <t>(Bazuar ne klasifikimin e Shpenzimeve sipas Natyres)</t>
  </si>
  <si>
    <t>Pershkrimi i Elementeve</t>
  </si>
  <si>
    <t>Periudha       Para ardhese</t>
  </si>
  <si>
    <t>Shitjet neto</t>
  </si>
  <si>
    <t>Te ardhura te tjera nga veprimtaria e shfrytezimit</t>
  </si>
  <si>
    <t>Kosto e punes</t>
  </si>
  <si>
    <t>Amortizimet dhe zhvleresimet</t>
  </si>
  <si>
    <t>Shpenzime te tjera</t>
  </si>
  <si>
    <t>Fitimi (humbja) nga veprimtarite kryesore (1+2+/-3-8)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</si>
  <si>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</si>
  <si>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</si>
  <si>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</si>
  <si>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>Totali i te Ardhurave dhe Shpenzimeve Financiare</t>
  </si>
  <si>
    <t>Fitimi (humbja) para tatimit (9+/-13)</t>
  </si>
  <si>
    <t>Shpenzimet e tatimit mbi fitimin</t>
  </si>
  <si>
    <t>Fitimi (humbja) neto e vitit financiar (14-15)</t>
  </si>
  <si>
    <t>Elementet e pasqyrave te konsoliduara</t>
  </si>
  <si>
    <t xml:space="preserve">   Pagat e personelit</t>
  </si>
  <si>
    <t xml:space="preserve">   Shpenzimet per sigurime shoqerore e shendetsore</t>
  </si>
  <si>
    <t xml:space="preserve">   121.0  Te ardh.e shpenz.financ.nga invest.te tjera financ.afatgjata</t>
  </si>
  <si>
    <t xml:space="preserve">   122      Te ardhurat dhe shpenzimet nga interesat</t>
  </si>
  <si>
    <t xml:space="preserve">   123      Fitimet (Humbjet) nga kursi i kembimit</t>
  </si>
  <si>
    <t>Pasqyra e Fluksit Monetar - Metoda Direkte 2008</t>
  </si>
  <si>
    <t>Pasqyra e Fluksit Monetar - Metoda Direkte</t>
  </si>
  <si>
    <t>Fluksi monetar nga veprimtarite e shfrytrezimit</t>
  </si>
  <si>
    <t>Fluksi monetar nga veprimtarite investuese</t>
  </si>
  <si>
    <t xml:space="preserve">   Mjetet monetare (MM) te arketuara nga klientet</t>
  </si>
  <si>
    <t xml:space="preserve">   MM te paguara ndaj furnitoreve dhe punonjesve</t>
  </si>
  <si>
    <t xml:space="preserve">   MM te ardhura nga veprimtarite</t>
  </si>
  <si>
    <t xml:space="preserve">   Interesi i paguar</t>
  </si>
  <si>
    <t xml:space="preserve">   Tatim mbi fitimin i paguar</t>
  </si>
  <si>
    <t xml:space="preserve">   MM neto nga veprimtarite e shfrytezimit</t>
  </si>
  <si>
    <t xml:space="preserve">   Blerja e njesise se kontrolluar X minus parate e arketuara</t>
  </si>
  <si>
    <t xml:space="preserve">   Blerja e aktiveve afatgjata materiale</t>
  </si>
  <si>
    <t xml:space="preserve">   Te ardhura nga shitja e paisjeve</t>
  </si>
  <si>
    <t xml:space="preserve">   Interesi i arketuar</t>
  </si>
  <si>
    <t xml:space="preserve">   Dividentet e arketuar</t>
  </si>
  <si>
    <t xml:space="preserve">   MM neto te perdorura ne veprimtarite investuese</t>
  </si>
  <si>
    <t xml:space="preserve">   Te ardhura nga emetimi i kapitalit aksioner</t>
  </si>
  <si>
    <t xml:space="preserve">   Te ardhura nga huamarrje afatgjatata</t>
  </si>
  <si>
    <t xml:space="preserve">   Pagesat e detyrimeve te qerase financiare</t>
  </si>
  <si>
    <t xml:space="preserve">   Dividente te paguar</t>
  </si>
  <si>
    <t xml:space="preserve">   MM neto te perdorura ne veprimtarite financiare</t>
  </si>
  <si>
    <t>Rritja/Renia neto e mjeteve monetare</t>
  </si>
  <si>
    <t>Mjetet monetare ne fillim te periudhes kontabel</t>
  </si>
  <si>
    <t>Mjetet monetare ne fund te periudhes kontabel</t>
  </si>
  <si>
    <t>Fluksi monetar nga veprimtarite financiare</t>
  </si>
  <si>
    <t>Emertimi</t>
  </si>
  <si>
    <t xml:space="preserve">Kapitali Aksionar </t>
  </si>
  <si>
    <t>Primi i Aksionit</t>
  </si>
  <si>
    <t>Aksionet e Thesarit</t>
  </si>
  <si>
    <t>Fitimi i Pashperndare</t>
  </si>
  <si>
    <t>TOTALI</t>
  </si>
  <si>
    <t>A</t>
  </si>
  <si>
    <t>Efekti i ndryshimeve ne politikat kontabel</t>
  </si>
  <si>
    <t>Pozicioni i rregulluar</t>
  </si>
  <si>
    <t>B</t>
  </si>
  <si>
    <t>Dividentet e paguar</t>
  </si>
  <si>
    <t>Emetimi i kapitalit aksionar</t>
  </si>
  <si>
    <t>Fitimi neto per periudhen kontabel</t>
  </si>
  <si>
    <t>II</t>
  </si>
  <si>
    <t>Nje pasqyre e pakonsoliduar</t>
  </si>
  <si>
    <t>Rezervat Stat.ligjore</t>
  </si>
  <si>
    <t>Rritja e rezerves te kapitalit</t>
  </si>
  <si>
    <t>Emetimi i aksioneve</t>
  </si>
  <si>
    <t>3 Kapitali aksionar</t>
  </si>
  <si>
    <t>Emertimi dhe Forma ligjore</t>
  </si>
  <si>
    <t>NIPT-i</t>
  </si>
  <si>
    <t>Adresa e Selise</t>
  </si>
  <si>
    <t>Data e krijimit</t>
  </si>
  <si>
    <t>Nr.i Regjistrit Tregtar</t>
  </si>
  <si>
    <t>Veprimtaria Kryesore</t>
  </si>
  <si>
    <t>PASQYRAT FINANCIARE</t>
  </si>
  <si>
    <t>Pasqyrat Financiare jane individuale</t>
  </si>
  <si>
    <t>Pasqyrat Financiare jane te konsoliduara</t>
  </si>
  <si>
    <t>Pasqyrat Financiare jane te shprehura ne</t>
  </si>
  <si>
    <t>Pasqyrat Financiare jane te rrumbullakosura ne</t>
  </si>
  <si>
    <t>Periudha Kontabel e Pasqyrave Financiare</t>
  </si>
  <si>
    <t>Data e mbylljes se Pasqyrave Financiare</t>
  </si>
  <si>
    <t xml:space="preserve">   &gt; Kliente per mallra, produkte e sherbime</t>
  </si>
  <si>
    <t xml:space="preserve">  &gt; Lendet e para</t>
  </si>
  <si>
    <t xml:space="preserve">  &gt; Inventari i imet</t>
  </si>
  <si>
    <t xml:space="preserve">  &gt; Produkte te gatshme</t>
  </si>
  <si>
    <t xml:space="preserve">  &gt; Mallra per rishitje</t>
  </si>
  <si>
    <t xml:space="preserve">  &gt; Para pagesa per furnizime</t>
  </si>
  <si>
    <t xml:space="preserve">  &gt; </t>
  </si>
  <si>
    <t xml:space="preserve">  &gt; Shpenzime te periudhave te ardhshme</t>
  </si>
  <si>
    <t>2 Aktive afatgjata materiale</t>
  </si>
  <si>
    <t xml:space="preserve">  &gt; Toka  </t>
  </si>
  <si>
    <t>3 Aktivet biologjike afatgjata</t>
  </si>
  <si>
    <t>4 Aktivet afatgjata jomateriale</t>
  </si>
  <si>
    <t>5 Kapitali aksioner i pa paguar</t>
  </si>
  <si>
    <t>6 Aktive te tjera afatgjata</t>
  </si>
  <si>
    <t xml:space="preserve">   &gt; Tatim ne burim</t>
  </si>
  <si>
    <t>Po</t>
  </si>
  <si>
    <t>Jo</t>
  </si>
  <si>
    <t>Lek</t>
  </si>
  <si>
    <t>Pas presjes dhjetore</t>
  </si>
  <si>
    <t xml:space="preserve">   Te ardhura nga huamarrje afatgjatata </t>
  </si>
  <si>
    <t>Pozicioni me 31 dhjetor 2009</t>
  </si>
  <si>
    <t xml:space="preserve">  &gt; Investime ne proces</t>
  </si>
  <si>
    <t xml:space="preserve">   TVSH e paguar</t>
  </si>
  <si>
    <t xml:space="preserve">   Rimbursimi TVSH</t>
  </si>
  <si>
    <t xml:space="preserve">Te ardhura nga rivleresimi </t>
  </si>
  <si>
    <t xml:space="preserve">   124      Te ardhura dhe shpenzime te tjera financiare </t>
  </si>
  <si>
    <t xml:space="preserve">  Paguar taksa</t>
  </si>
  <si>
    <t xml:space="preserve">   Paguar dogana</t>
  </si>
  <si>
    <t xml:space="preserve">   Te ardhura financiare banka</t>
  </si>
  <si>
    <t xml:space="preserve">   Ortaket</t>
  </si>
  <si>
    <t>QTZHK SHPK TIRANE</t>
  </si>
  <si>
    <t>J61813036O</t>
  </si>
  <si>
    <t>Sheshi Skenderbej Pallati Kultures Tirane</t>
  </si>
  <si>
    <t>15 09 1993</t>
  </si>
  <si>
    <t>Tregetare dhe kulturore</t>
  </si>
  <si>
    <t xml:space="preserve">   Shoqeria  QTZHK  SHPK  Tirane</t>
  </si>
  <si>
    <t>&gt; debitore pa shprese arketimi</t>
  </si>
  <si>
    <t xml:space="preserve">Toka </t>
  </si>
  <si>
    <t>Ndertesa</t>
  </si>
  <si>
    <t>Instalime makineri dhe paisje te tjera</t>
  </si>
  <si>
    <t>Mjete transporti</t>
  </si>
  <si>
    <t xml:space="preserve"> Aktive te tjera afatgjata materiale</t>
  </si>
  <si>
    <t xml:space="preserve">   Shoqeria SHPK "QTZHK"  TIRANE</t>
  </si>
  <si>
    <t xml:space="preserve">   &gt; Debitore dhe Kreditore te tjere ( Garanci)</t>
  </si>
  <si>
    <t xml:space="preserve">   Shoqeria   " QTZHK " SHPK TIRANE </t>
  </si>
  <si>
    <t>Shpenzime nga vete faturimi paraqitur dhe ne te ardhuira</t>
  </si>
  <si>
    <t xml:space="preserve">   Shoqeria SHPK   " QTZHK" TIRANE.</t>
  </si>
  <si>
    <t>Tatim ne burim</t>
  </si>
  <si>
    <t>Divident I paguar</t>
  </si>
  <si>
    <t>Pozicioni me 31 dhjetor 2010</t>
  </si>
  <si>
    <t>.</t>
  </si>
  <si>
    <t>Te ardhura nga vete faturimi dhe tjera</t>
  </si>
  <si>
    <t>Rezerva ligjore</t>
  </si>
  <si>
    <t xml:space="preserve">   Pagesat e detyrimeve te ndaj kredise bankare</t>
  </si>
  <si>
    <t>Totali i Shpenzimeve (shumat (1+2+3)+(4-5-6-7))</t>
  </si>
  <si>
    <t xml:space="preserve">   Shoqeria    SHPK  "QTZHK" TIRANE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</si>
  <si>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</si>
  <si>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</si>
  <si>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</si>
  <si>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</si>
  <si>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</si>
  <si>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</si>
  <si>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</si>
  <si>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</si>
  <si>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</si>
  <si>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</si>
  <si>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</si>
  <si>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</si>
  <si>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</si>
  <si>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</si>
  <si>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</si>
  <si>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</si>
  <si>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</si>
  <si>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</si>
  <si>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</si>
  <si>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</si>
  <si>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</si>
  <si>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</si>
  <si>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</si>
  <si>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</si>
  <si>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</si>
  <si>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</si>
  <si>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</si>
  <si>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</si>
  <si>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</si>
  <si>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</si>
  <si>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</si>
  <si>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</si>
  <si>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</si>
  <si>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</si>
  <si>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</si>
  <si>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</si>
  <si>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</si>
  <si>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Vleresimi fillestar i nje elementi te AAM qe ploteson kriteret per njohje si aktiv ne bilanc </t>
  </si>
  <si>
    <t>eshte vleresuar me kosto. (SKK 5; 11)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</si>
  <si>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</si>
  <si>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</si>
  <si>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</si>
  <si>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</si>
  <si>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</si>
  <si>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fuqi.</t>
  </si>
  <si>
    <t>Ref.</t>
  </si>
  <si>
    <t>AKTIVET  AFAT SHKURTERA</t>
  </si>
  <si>
    <t>Aktivet  monetare</t>
  </si>
  <si>
    <t>Banka</t>
  </si>
  <si>
    <t>Nr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</si>
  <si>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</si>
  <si>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</si>
  <si>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</si>
  <si>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</si>
  <si>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</si>
  <si>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</si>
  <si>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</si>
  <si>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</si>
  <si>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Intesa Sanpaolo Bank</t>
  </si>
  <si>
    <t>LEK</t>
  </si>
  <si>
    <t>EURO</t>
  </si>
  <si>
    <t>Raiffeisen Bank</t>
  </si>
  <si>
    <t>0101000116</t>
  </si>
  <si>
    <t>Veneto Banca</t>
  </si>
  <si>
    <t>Totali</t>
  </si>
  <si>
    <t>Arka</t>
  </si>
  <si>
    <t>E M E R T I M I</t>
  </si>
  <si>
    <t>Arka ne Leke</t>
  </si>
  <si>
    <t>Derivative dhe aktive te mbajtura per tregtim</t>
  </si>
  <si>
    <t>Shoqeria nuk ka derivative dhe aktive te mbajtura per tregtim</t>
  </si>
  <si>
    <t>Aktive te tjera financiare afatshkurtra</t>
  </si>
  <si>
    <t>Kliente per mallra,produkte e sherbime</t>
  </si>
  <si>
    <t>&gt;</t>
  </si>
  <si>
    <t xml:space="preserve">   Fatura gjithsej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</si>
  <si>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</si>
  <si>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</si>
  <si>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</si>
  <si>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</si>
  <si>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</si>
  <si>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>Debitore,Kreditore te tjere</t>
  </si>
  <si>
    <t>Tatim mbi fitimin</t>
  </si>
  <si>
    <t>Tatimi i derdhur paradhenie</t>
  </si>
  <si>
    <t>Tatimi i vitit ushtrimor</t>
  </si>
  <si>
    <t>Tatimi i derdhur teper</t>
  </si>
  <si>
    <t>Tatim rimbursuar</t>
  </si>
  <si>
    <t>Tatim nga viti kaluar</t>
  </si>
  <si>
    <t>Tvsh</t>
  </si>
  <si>
    <t>Tvsh e zbriteshme ne celje te vitit</t>
  </si>
  <si>
    <t>Tvsh e zbriteshme ne Blerje e vitit</t>
  </si>
  <si>
    <t>Tvsh e pagueshme ne shitje gjate vitit</t>
  </si>
  <si>
    <t>Tvsh e pagueshme ne mbyllje te vitit</t>
  </si>
  <si>
    <t>Te drejta e detyrime ndaj ortakeve</t>
  </si>
  <si>
    <t xml:space="preserve">Nuk ka </t>
  </si>
  <si>
    <t>Detyrime ndaj ortakeve</t>
  </si>
  <si>
    <t>Inventari</t>
  </si>
  <si>
    <t>Lendet e para</t>
  </si>
  <si>
    <t>Inventari Imet</t>
  </si>
  <si>
    <t>Prodhim ne proces</t>
  </si>
  <si>
    <t>Produkte te gatshme</t>
  </si>
  <si>
    <t>Materiale te ndryshme te trasheguara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</si>
  <si>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</si>
  <si>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</si>
  <si>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</si>
  <si>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</si>
  <si>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</si>
  <si>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Investimet  financiare afatgjata</t>
  </si>
  <si>
    <t>-</t>
  </si>
  <si>
    <t>Aktive afatgjata materiale</t>
  </si>
  <si>
    <t>Totale neto</t>
  </si>
  <si>
    <t>Makineri paisje</t>
  </si>
  <si>
    <t>b.aktive te tjera materiale</t>
  </si>
  <si>
    <t>Ndertesa, pajisje ne ndertese</t>
  </si>
  <si>
    <t>Toka</t>
  </si>
  <si>
    <t>Analiza e posteve te amortizushme</t>
  </si>
  <si>
    <t>Viti raportues</t>
  </si>
  <si>
    <t>Amortizimi vjetor</t>
  </si>
  <si>
    <t xml:space="preserve">Vlera fillestare </t>
  </si>
  <si>
    <t>Am.akumuluar</t>
  </si>
  <si>
    <t>Vl.mbetur</t>
  </si>
  <si>
    <t>norma amortiz</t>
  </si>
  <si>
    <t>Amortizimi</t>
  </si>
  <si>
    <t>Shtesat</t>
  </si>
  <si>
    <t>Vlera neto</t>
  </si>
  <si>
    <t>5%</t>
  </si>
  <si>
    <t>Shuma totale</t>
  </si>
  <si>
    <t>Ativet biologjike afatgjata</t>
  </si>
  <si>
    <t>Aktive afatgjata jo materiale Studime</t>
  </si>
  <si>
    <t>Kapitali aksioner i pa paguar</t>
  </si>
  <si>
    <t>Aktive te tjera afatgjata</t>
  </si>
  <si>
    <t>PASIVET  AFATSHKURTRA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</si>
  <si>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</si>
  <si>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</si>
  <si>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</si>
  <si>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</si>
  <si>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</si>
  <si>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</si>
  <si>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</si>
  <si>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</si>
  <si>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</si>
  <si>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</si>
  <si>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</si>
  <si>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</si>
  <si>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</si>
  <si>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tetjere</t>
  </si>
  <si>
    <t>Grantet dhe te ardhurat e shtyra</t>
  </si>
  <si>
    <t>Provizionet afatshkurtra</t>
  </si>
  <si>
    <t>PASIVET  AFATGJATA</t>
  </si>
  <si>
    <t>Huat  afatgjata kredi bankare</t>
  </si>
  <si>
    <t>Hua,bono dhe detyrime nga qeraja financiare</t>
  </si>
  <si>
    <t>Bono te konvertueshme</t>
  </si>
  <si>
    <t>Huamarje te tjera afatgjata</t>
  </si>
  <si>
    <t>Provizionet afatgjata</t>
  </si>
  <si>
    <t xml:space="preserve">KAPITALI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</si>
  <si>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</si>
  <si>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</si>
  <si>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</si>
  <si>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</si>
  <si>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</si>
  <si>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</si>
  <si>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</si>
  <si>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</si>
  <si>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</si>
  <si>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</si>
  <si>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●</t>
  </si>
  <si>
    <t>Fitimi e ushtrimit</t>
  </si>
  <si>
    <t>Shpenzime te pa zbriteshme</t>
  </si>
  <si>
    <t>Fitimi para tatimit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</si>
  <si>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</si>
  <si>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</si>
  <si>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</si>
  <si>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</si>
  <si>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</si>
  <si>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</si>
  <si>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</si>
  <si>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Per Drejtimin  e Njesise  Ekonomike</t>
  </si>
  <si>
    <t>KLIDI BABOÇI</t>
  </si>
  <si>
    <t xml:space="preserve">  &gt; Materiale te ndryshme</t>
  </si>
  <si>
    <t>Instalime teknike e makineri</t>
  </si>
  <si>
    <t>Inventar ekonomik</t>
  </si>
  <si>
    <t>Mjete trasporti</t>
  </si>
  <si>
    <t>Nga 01.01.2011</t>
  </si>
  <si>
    <t>Deri 31.12.2011</t>
  </si>
  <si>
    <t>Pasqyra Financiare te Vitit 2011</t>
  </si>
  <si>
    <t>Pasqyra e te Ardhurave dhe Shpenzimeve 2011</t>
  </si>
  <si>
    <t>Pasqyra e Fluksit Monetar - Metoda Direkte 2011</t>
  </si>
  <si>
    <t>Pasqyra e Ndryshimeve ne Kapital 2011</t>
  </si>
  <si>
    <t>Pozicioni me 31 dhjetor 2011</t>
  </si>
  <si>
    <t>Viti 2011</t>
  </si>
  <si>
    <t>(Ne zbatim te Standartit Kombetar te Kontabilitetit nr.2 dhe                                                                         Ligjit Nr.9228, Date 29.04.2004 "Per Kontabilitetin dhe Pasqyrat Financiare")</t>
  </si>
  <si>
    <t>Shënimet qe shpjegojnë zërat e pasqyrave financiare SHPK QTZHK Tirane 11</t>
  </si>
  <si>
    <t>20%</t>
  </si>
  <si>
    <t xml:space="preserve">     Per percaktimin e kostos se inventareve eshte zgjedhur metoda "Kosto Mesatare "(SKK 4)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</si>
  <si>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</si>
  <si>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</si>
  <si>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>si metode te amortizimit te ndertesave metoden e vleres se mbetur dhe per AAM te tjera metoden e amortizimit</t>
  </si>
  <si>
    <r>
      <t xml:space="preserve">                                                                         </t>
    </r>
    <r>
      <rPr>
        <u/>
        <sz val="11"/>
        <rFont val="Arial"/>
        <family val="2"/>
      </rPr>
      <t xml:space="preserve"> Per Drejtimin e Njesise Ekonomike</t>
    </r>
  </si>
  <si>
    <t xml:space="preserve">                                                                    KLIDI BABOCI</t>
  </si>
  <si>
    <r>
      <t xml:space="preserve">                                                                                                </t>
    </r>
    <r>
      <rPr>
        <u/>
        <sz val="11"/>
        <rFont val="Arial"/>
        <family val="2"/>
      </rPr>
      <t>Per Drejtimin e Njesise Ekonomike</t>
    </r>
  </si>
  <si>
    <r>
      <t xml:space="preserve">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>KLIDI BABOCI</t>
    </r>
  </si>
  <si>
    <t xml:space="preserve">                                                                                    </t>
  </si>
  <si>
    <t>31.12.2011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</si>
</sst>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4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indexed="8"/>
      <name val="Cambria"/>
      <family val="1"/>
    </font>
    <font>
      <b/>
      <sz val="11"/>
      <color indexed="8"/>
      <name val="Cambria"/>
      <family val="1"/>
    </font>
    <font>
      <sz val="14"/>
      <color indexed="8"/>
      <name val="Cambria"/>
      <family val="1"/>
    </font>
    <font>
      <u/>
      <sz val="12"/>
      <color indexed="8"/>
      <name val="Calibri"/>
      <family val="2"/>
    </font>
    <font>
      <b/>
      <sz val="22"/>
      <color indexed="8"/>
      <name val="Calibri"/>
      <family val="2"/>
    </font>
    <font>
      <sz val="8"/>
      <name val="Calibri"/>
      <family val="2"/>
    </font>
    <font>
      <b/>
      <u/>
      <sz val="20"/>
      <color indexed="8"/>
      <name val="Calibri"/>
      <family val="2"/>
    </font>
    <font>
      <b/>
      <u/>
      <sz val="14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color indexed="9"/>
      <name val="Calibri"/>
      <family val="2"/>
    </font>
    <font>
      <b/>
      <i/>
      <sz val="10"/>
      <color indexed="9"/>
      <name val="Calibri"/>
      <family val="2"/>
    </font>
    <font>
      <sz val="11"/>
      <color indexed="18"/>
      <name val="Calibri"/>
      <family val="2"/>
    </font>
    <font>
      <b/>
      <sz val="11"/>
      <name val="Calibri"/>
      <family val="2"/>
    </font>
    <font>
      <b/>
      <sz val="11"/>
      <color indexed="18"/>
      <name val="Calibri"/>
      <family val="2"/>
    </font>
    <font>
      <b/>
      <sz val="12"/>
      <color indexed="18"/>
      <name val="Calibri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u/>
      <sz val="12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theme="9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0" fillId="0" borderId="0"/>
    <xf numFmtId="43" fontId="41" fillId="0" borderId="0" applyFont="0" applyFill="0" applyBorder="0" applyAlignment="0" applyProtection="0"/>
  </cellStyleXfs>
  <cellXfs count="34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5" fillId="0" borderId="1" xfId="0" applyFont="1" applyBorder="1"/>
    <xf numFmtId="0" fontId="5" fillId="0" borderId="0" xfId="0" applyFont="1"/>
    <xf numFmtId="0" fontId="2" fillId="0" borderId="1" xfId="0" applyFont="1" applyBorder="1"/>
    <xf numFmtId="0" fontId="5" fillId="0" borderId="2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2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3" xfId="0" applyFont="1" applyBorder="1"/>
    <xf numFmtId="0" fontId="7" fillId="0" borderId="0" xfId="0" applyFont="1"/>
    <xf numFmtId="0" fontId="3" fillId="0" borderId="0" xfId="0" applyFont="1" applyBorder="1"/>
    <xf numFmtId="0" fontId="8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8" fillId="0" borderId="3" xfId="0" applyFont="1" applyBorder="1"/>
    <xf numFmtId="0" fontId="8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3" fontId="2" fillId="0" borderId="1" xfId="0" applyNumberFormat="1" applyFont="1" applyBorder="1"/>
    <xf numFmtId="3" fontId="0" fillId="0" borderId="1" xfId="0" applyNumberFormat="1" applyFont="1" applyBorder="1"/>
    <xf numFmtId="3" fontId="0" fillId="0" borderId="1" xfId="0" applyNumberFormat="1" applyBorder="1"/>
    <xf numFmtId="0" fontId="5" fillId="0" borderId="0" xfId="0" applyFont="1" applyBorder="1" applyAlignment="1">
      <alignment horizontal="center"/>
    </xf>
    <xf numFmtId="3" fontId="4" fillId="0" borderId="1" xfId="0" applyNumberFormat="1" applyFont="1" applyBorder="1"/>
    <xf numFmtId="3" fontId="6" fillId="0" borderId="1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7" xfId="0" applyFont="1" applyBorder="1"/>
    <xf numFmtId="0" fontId="3" fillId="0" borderId="2" xfId="0" applyFont="1" applyBorder="1"/>
    <xf numFmtId="0" fontId="0" fillId="0" borderId="2" xfId="0" applyBorder="1"/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 wrapText="1"/>
    </xf>
    <xf numFmtId="0" fontId="2" fillId="0" borderId="0" xfId="0" applyFont="1" applyBorder="1"/>
    <xf numFmtId="3" fontId="2" fillId="0" borderId="0" xfId="0" applyNumberFormat="1" applyFont="1" applyBorder="1" applyAlignment="1">
      <alignment wrapText="1"/>
    </xf>
    <xf numFmtId="3" fontId="0" fillId="0" borderId="0" xfId="0" applyNumberFormat="1" applyBorder="1" applyAlignment="1">
      <alignment wrapText="1"/>
    </xf>
    <xf numFmtId="0" fontId="2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Font="1" applyBorder="1" applyAlignment="1">
      <alignment wrapText="1"/>
    </xf>
    <xf numFmtId="0" fontId="0" fillId="0" borderId="0" xfId="0" applyFont="1" applyBorder="1"/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/>
    <xf numFmtId="3" fontId="0" fillId="0" borderId="0" xfId="0" applyNumberFormat="1" applyFont="1" applyBorder="1"/>
    <xf numFmtId="3" fontId="0" fillId="0" borderId="0" xfId="0" applyNumberFormat="1" applyBorder="1"/>
    <xf numFmtId="0" fontId="0" fillId="0" borderId="0" xfId="0" applyBorder="1" applyAlignment="1">
      <alignment horizontal="left" vertical="center"/>
    </xf>
    <xf numFmtId="0" fontId="7" fillId="0" borderId="0" xfId="0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/>
    </xf>
    <xf numFmtId="3" fontId="0" fillId="0" borderId="0" xfId="0" applyNumberFormat="1"/>
    <xf numFmtId="0" fontId="11" fillId="0" borderId="2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37" fillId="0" borderId="1" xfId="0" applyNumberFormat="1" applyFont="1" applyBorder="1"/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3" xfId="0" applyFont="1" applyBorder="1"/>
    <xf numFmtId="0" fontId="17" fillId="0" borderId="13" xfId="0" applyFont="1" applyBorder="1" applyAlignment="1">
      <alignment horizontal="center"/>
    </xf>
    <xf numFmtId="0" fontId="16" fillId="0" borderId="14" xfId="0" applyFont="1" applyBorder="1"/>
    <xf numFmtId="0" fontId="16" fillId="0" borderId="12" xfId="0" applyFont="1" applyBorder="1"/>
    <xf numFmtId="0" fontId="16" fillId="0" borderId="0" xfId="0" applyFont="1"/>
    <xf numFmtId="0" fontId="16" fillId="0" borderId="15" xfId="0" applyFont="1" applyBorder="1"/>
    <xf numFmtId="0" fontId="16" fillId="0" borderId="16" xfId="0" applyFont="1" applyBorder="1"/>
    <xf numFmtId="0" fontId="16" fillId="0" borderId="16" xfId="0" applyFont="1" applyBorder="1" applyAlignment="1"/>
    <xf numFmtId="0" fontId="16" fillId="0" borderId="15" xfId="0" applyFont="1" applyFill="1" applyBorder="1"/>
    <xf numFmtId="0" fontId="16" fillId="0" borderId="17" xfId="0" applyFont="1" applyBorder="1"/>
    <xf numFmtId="0" fontId="16" fillId="0" borderId="18" xfId="0" applyFont="1" applyBorder="1"/>
    <xf numFmtId="0" fontId="0" fillId="0" borderId="3" xfId="0" applyBorder="1"/>
    <xf numFmtId="0" fontId="0" fillId="0" borderId="12" xfId="0" applyBorder="1"/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/>
    </xf>
    <xf numFmtId="0" fontId="19" fillId="0" borderId="0" xfId="0" applyFont="1" applyFill="1" applyBorder="1"/>
    <xf numFmtId="0" fontId="19" fillId="0" borderId="0" xfId="0" applyFont="1"/>
    <xf numFmtId="0" fontId="19" fillId="0" borderId="0" xfId="0" applyFont="1" applyBorder="1"/>
    <xf numFmtId="0" fontId="20" fillId="0" borderId="3" xfId="0" applyFont="1" applyBorder="1"/>
    <xf numFmtId="0" fontId="20" fillId="0" borderId="12" xfId="0" applyFont="1" applyBorder="1"/>
    <xf numFmtId="0" fontId="20" fillId="0" borderId="0" xfId="0" applyFont="1"/>
    <xf numFmtId="0" fontId="0" fillId="0" borderId="12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21" fillId="2" borderId="1" xfId="0" applyNumberFormat="1" applyFont="1" applyFill="1" applyBorder="1" applyAlignment="1">
      <alignment horizontal="left"/>
    </xf>
    <xf numFmtId="0" fontId="22" fillId="2" borderId="1" xfId="0" applyNumberFormat="1" applyFont="1" applyFill="1" applyBorder="1" applyAlignment="1">
      <alignment horizontal="right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 wrapText="1"/>
    </xf>
    <xf numFmtId="3" fontId="23" fillId="3" borderId="1" xfId="0" applyNumberFormat="1" applyFont="1" applyFill="1" applyBorder="1" applyAlignment="1"/>
    <xf numFmtId="3" fontId="24" fillId="3" borderId="1" xfId="0" applyNumberFormat="1" applyFont="1" applyFill="1" applyBorder="1" applyAlignment="1"/>
    <xf numFmtId="3" fontId="24" fillId="3" borderId="1" xfId="0" applyNumberFormat="1" applyFont="1" applyFill="1" applyBorder="1" applyAlignment="1">
      <alignment horizontal="center" vertical="center"/>
    </xf>
    <xf numFmtId="3" fontId="23" fillId="4" borderId="1" xfId="0" applyNumberFormat="1" applyFont="1" applyFill="1" applyBorder="1" applyAlignment="1"/>
    <xf numFmtId="3" fontId="25" fillId="4" borderId="1" xfId="0" applyNumberFormat="1" applyFont="1" applyFill="1" applyBorder="1" applyAlignment="1"/>
    <xf numFmtId="3" fontId="25" fillId="3" borderId="1" xfId="0" applyNumberFormat="1" applyFont="1" applyFill="1" applyBorder="1" applyAlignment="1"/>
    <xf numFmtId="3" fontId="26" fillId="4" borderId="1" xfId="0" applyNumberFormat="1" applyFont="1" applyFill="1" applyBorder="1" applyAlignment="1"/>
    <xf numFmtId="0" fontId="0" fillId="0" borderId="0" xfId="0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Border="1" applyAlignment="1"/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28" xfId="0" applyFill="1" applyBorder="1"/>
    <xf numFmtId="0" fontId="20" fillId="0" borderId="29" xfId="0" applyFont="1" applyBorder="1" applyAlignment="1"/>
    <xf numFmtId="4" fontId="0" fillId="0" borderId="29" xfId="0" applyNumberFormat="1" applyBorder="1" applyAlignment="1"/>
    <xf numFmtId="4" fontId="0" fillId="0" borderId="30" xfId="0" applyNumberFormat="1" applyBorder="1"/>
    <xf numFmtId="4" fontId="20" fillId="0" borderId="31" xfId="0" applyNumberFormat="1" applyFont="1" applyBorder="1"/>
    <xf numFmtId="0" fontId="0" fillId="0" borderId="32" xfId="0" applyBorder="1"/>
    <xf numFmtId="0" fontId="20" fillId="0" borderId="1" xfId="0" applyFont="1" applyBorder="1" applyAlignment="1"/>
    <xf numFmtId="4" fontId="0" fillId="0" borderId="1" xfId="0" applyNumberFormat="1" applyBorder="1"/>
    <xf numFmtId="4" fontId="0" fillId="0" borderId="33" xfId="0" applyNumberFormat="1" applyBorder="1"/>
    <xf numFmtId="4" fontId="20" fillId="0" borderId="34" xfId="0" applyNumberFormat="1" applyFont="1" applyBorder="1"/>
    <xf numFmtId="0" fontId="0" fillId="0" borderId="1" xfId="0" applyBorder="1" applyAlignment="1"/>
    <xf numFmtId="0" fontId="0" fillId="0" borderId="35" xfId="0" applyBorder="1"/>
    <xf numFmtId="0" fontId="0" fillId="0" borderId="3" xfId="0" applyBorder="1" applyAlignment="1">
      <alignment vertical="center"/>
    </xf>
    <xf numFmtId="0" fontId="0" fillId="0" borderId="36" xfId="0" applyBorder="1"/>
    <xf numFmtId="3" fontId="28" fillId="0" borderId="37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6" xfId="0" applyBorder="1" applyAlignment="1">
      <alignment vertical="center"/>
    </xf>
    <xf numFmtId="0" fontId="16" fillId="0" borderId="0" xfId="0" applyFont="1" applyBorder="1"/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8" xfId="0" applyBorder="1" applyAlignment="1">
      <alignment vertical="center"/>
    </xf>
    <xf numFmtId="0" fontId="0" fillId="0" borderId="29" xfId="0" applyBorder="1" applyAlignment="1"/>
    <xf numFmtId="0" fontId="0" fillId="0" borderId="39" xfId="0" applyBorder="1"/>
    <xf numFmtId="0" fontId="0" fillId="0" borderId="40" xfId="0" applyBorder="1"/>
    <xf numFmtId="0" fontId="28" fillId="0" borderId="41" xfId="0" applyFont="1" applyBorder="1"/>
    <xf numFmtId="0" fontId="0" fillId="0" borderId="42" xfId="0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4" fontId="0" fillId="0" borderId="0" xfId="0" applyNumberFormat="1" applyBorder="1" applyAlignment="1"/>
    <xf numFmtId="0" fontId="0" fillId="0" borderId="0" xfId="0" applyFill="1" applyBorder="1"/>
    <xf numFmtId="0" fontId="32" fillId="0" borderId="0" xfId="0" applyFont="1" applyBorder="1"/>
    <xf numFmtId="0" fontId="20" fillId="0" borderId="0" xfId="0" applyFont="1" applyBorder="1" applyAlignment="1">
      <alignment horizontal="left"/>
    </xf>
    <xf numFmtId="0" fontId="28" fillId="0" borderId="0" xfId="0" applyFont="1" applyBorder="1"/>
    <xf numFmtId="0" fontId="28" fillId="0" borderId="0" xfId="0" applyFont="1" applyBorder="1" applyAlignment="1">
      <alignment horizontal="right" vertical="center"/>
    </xf>
    <xf numFmtId="4" fontId="0" fillId="0" borderId="0" xfId="0" applyNumberFormat="1" applyBorder="1"/>
    <xf numFmtId="0" fontId="28" fillId="0" borderId="0" xfId="0" applyFont="1" applyBorder="1" applyAlignment="1">
      <alignment horizontal="left" vertical="center"/>
    </xf>
    <xf numFmtId="0" fontId="0" fillId="0" borderId="0" xfId="0" applyFill="1" applyBorder="1" applyAlignment="1"/>
    <xf numFmtId="0" fontId="31" fillId="0" borderId="0" xfId="0" applyFont="1" applyFill="1" applyBorder="1" applyAlignment="1"/>
    <xf numFmtId="0" fontId="31" fillId="0" borderId="0" xfId="0" applyFont="1" applyBorder="1"/>
    <xf numFmtId="0" fontId="16" fillId="0" borderId="0" xfId="0" applyFont="1" applyBorder="1" applyAlignment="1"/>
    <xf numFmtId="0" fontId="0" fillId="0" borderId="0" xfId="0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0" xfId="0" applyFont="1" applyBorder="1" applyAlignment="1">
      <alignment horizontal="center"/>
    </xf>
    <xf numFmtId="0" fontId="28" fillId="0" borderId="0" xfId="0" applyFont="1" applyFill="1" applyBorder="1"/>
    <xf numFmtId="0" fontId="30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16" fillId="0" borderId="32" xfId="0" applyFont="1" applyBorder="1"/>
    <xf numFmtId="0" fontId="20" fillId="0" borderId="1" xfId="0" applyFont="1" applyBorder="1"/>
    <xf numFmtId="3" fontId="16" fillId="0" borderId="1" xfId="0" applyNumberFormat="1" applyFont="1" applyBorder="1"/>
    <xf numFmtId="49" fontId="16" fillId="0" borderId="1" xfId="0" applyNumberFormat="1" applyFont="1" applyBorder="1" applyAlignment="1">
      <alignment horizontal="center" vertical="center"/>
    </xf>
    <xf numFmtId="0" fontId="16" fillId="0" borderId="43" xfId="0" applyFont="1" applyBorder="1"/>
    <xf numFmtId="0" fontId="20" fillId="0" borderId="44" xfId="0" applyFont="1" applyBorder="1"/>
    <xf numFmtId="3" fontId="16" fillId="0" borderId="44" xfId="0" applyNumberFormat="1" applyFont="1" applyFill="1" applyBorder="1"/>
    <xf numFmtId="3" fontId="16" fillId="0" borderId="44" xfId="0" applyNumberFormat="1" applyFont="1" applyBorder="1"/>
    <xf numFmtId="49" fontId="0" fillId="0" borderId="44" xfId="0" applyNumberFormat="1" applyBorder="1" applyAlignment="1">
      <alignment horizontal="center" vertical="center"/>
    </xf>
    <xf numFmtId="3" fontId="0" fillId="0" borderId="44" xfId="0" applyNumberFormat="1" applyFill="1" applyBorder="1"/>
    <xf numFmtId="0" fontId="0" fillId="0" borderId="41" xfId="0" applyBorder="1"/>
    <xf numFmtId="0" fontId="28" fillId="0" borderId="45" xfId="0" applyFont="1" applyFill="1" applyBorder="1"/>
    <xf numFmtId="3" fontId="28" fillId="0" borderId="45" xfId="0" applyNumberFormat="1" applyFont="1" applyBorder="1"/>
    <xf numFmtId="3" fontId="28" fillId="0" borderId="45" xfId="0" applyNumberFormat="1" applyFont="1" applyBorder="1" applyAlignment="1">
      <alignment horizontal="center" vertical="center"/>
    </xf>
    <xf numFmtId="3" fontId="28" fillId="0" borderId="46" xfId="0" applyNumberFormat="1" applyFont="1" applyBorder="1"/>
    <xf numFmtId="3" fontId="20" fillId="0" borderId="0" xfId="0" applyNumberFormat="1" applyFont="1" applyBorder="1"/>
    <xf numFmtId="0" fontId="20" fillId="0" borderId="0" xfId="0" applyFont="1" applyBorder="1" applyAlignment="1"/>
    <xf numFmtId="0" fontId="28" fillId="0" borderId="0" xfId="0" applyFont="1" applyBorder="1" applyAlignment="1">
      <alignment horizontal="center"/>
    </xf>
    <xf numFmtId="0" fontId="20" fillId="0" borderId="0" xfId="0" applyFont="1" applyFill="1" applyBorder="1"/>
    <xf numFmtId="0" fontId="34" fillId="0" borderId="0" xfId="0" applyFont="1" applyBorder="1" applyAlignment="1">
      <alignment horizontal="right"/>
    </xf>
    <xf numFmtId="0" fontId="2" fillId="0" borderId="0" xfId="0" applyFont="1" applyBorder="1" applyAlignment="1"/>
    <xf numFmtId="3" fontId="28" fillId="0" borderId="0" xfId="0" applyNumberFormat="1" applyFont="1" applyBorder="1"/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35" fillId="0" borderId="0" xfId="0" applyFont="1" applyBorder="1" applyAlignment="1"/>
    <xf numFmtId="0" fontId="16" fillId="0" borderId="47" xfId="0" applyFont="1" applyBorder="1" applyAlignment="1">
      <alignment vertical="center"/>
    </xf>
    <xf numFmtId="0" fontId="20" fillId="0" borderId="42" xfId="0" applyFont="1" applyBorder="1"/>
    <xf numFmtId="3" fontId="16" fillId="0" borderId="42" xfId="0" applyNumberFormat="1" applyFont="1" applyBorder="1"/>
    <xf numFmtId="164" fontId="16" fillId="0" borderId="42" xfId="1" applyNumberFormat="1" applyFont="1" applyBorder="1" applyAlignment="1">
      <alignment horizontal="center" vertical="center"/>
    </xf>
    <xf numFmtId="0" fontId="16" fillId="0" borderId="39" xfId="0" applyFont="1" applyBorder="1" applyAlignment="1">
      <alignment horizontal="center"/>
    </xf>
    <xf numFmtId="3" fontId="16" fillId="0" borderId="40" xfId="0" applyNumberFormat="1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3" fontId="0" fillId="0" borderId="0" xfId="0" applyNumberFormat="1" applyBorder="1" applyAlignment="1"/>
    <xf numFmtId="3" fontId="2" fillId="0" borderId="0" xfId="0" applyNumberFormat="1" applyFont="1" applyBorder="1" applyAlignment="1"/>
    <xf numFmtId="3" fontId="0" fillId="0" borderId="0" xfId="0" applyNumberFormat="1" applyFill="1" applyBorder="1" applyAlignment="1"/>
    <xf numFmtId="3" fontId="0" fillId="0" borderId="0" xfId="0" applyNumberFormat="1" applyFont="1"/>
    <xf numFmtId="0" fontId="36" fillId="0" borderId="0" xfId="0" applyFont="1"/>
    <xf numFmtId="0" fontId="36" fillId="0" borderId="0" xfId="0" applyFont="1" applyBorder="1"/>
    <xf numFmtId="14" fontId="3" fillId="0" borderId="0" xfId="0" applyNumberFormat="1" applyFont="1" applyBorder="1"/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0" fillId="0" borderId="0" xfId="2"/>
    <xf numFmtId="0" fontId="20" fillId="0" borderId="21" xfId="2" applyBorder="1"/>
    <xf numFmtId="0" fontId="20" fillId="0" borderId="22" xfId="2" applyBorder="1"/>
    <xf numFmtId="0" fontId="20" fillId="0" borderId="23" xfId="2" applyBorder="1"/>
    <xf numFmtId="0" fontId="20" fillId="0" borderId="0" xfId="2" applyAlignment="1">
      <alignment vertical="center"/>
    </xf>
    <xf numFmtId="0" fontId="16" fillId="0" borderId="0" xfId="2" applyFont="1"/>
    <xf numFmtId="0" fontId="16" fillId="0" borderId="3" xfId="2" applyFont="1" applyBorder="1"/>
    <xf numFmtId="0" fontId="17" fillId="0" borderId="13" xfId="2" applyFont="1" applyBorder="1" applyAlignment="1">
      <alignment horizontal="center"/>
    </xf>
    <xf numFmtId="0" fontId="16" fillId="0" borderId="14" xfId="2" applyFont="1" applyBorder="1"/>
    <xf numFmtId="0" fontId="16" fillId="0" borderId="12" xfId="2" applyFont="1" applyBorder="1"/>
    <xf numFmtId="0" fontId="16" fillId="0" borderId="15" xfId="2" applyFont="1" applyBorder="1"/>
    <xf numFmtId="0" fontId="16" fillId="0" borderId="16" xfId="2" applyFont="1" applyBorder="1"/>
    <xf numFmtId="0" fontId="16" fillId="0" borderId="16" xfId="2" applyFont="1" applyBorder="1" applyAlignment="1"/>
    <xf numFmtId="0" fontId="16" fillId="0" borderId="15" xfId="2" applyFont="1" applyFill="1" applyBorder="1"/>
    <xf numFmtId="0" fontId="16" fillId="0" borderId="17" xfId="2" applyFont="1" applyBorder="1"/>
    <xf numFmtId="0" fontId="16" fillId="0" borderId="18" xfId="2" applyFont="1" applyBorder="1"/>
    <xf numFmtId="0" fontId="20" fillId="0" borderId="3" xfId="2" applyBorder="1"/>
    <xf numFmtId="0" fontId="20" fillId="0" borderId="0" xfId="2" applyBorder="1"/>
    <xf numFmtId="0" fontId="20" fillId="0" borderId="12" xfId="2" applyBorder="1"/>
    <xf numFmtId="0" fontId="27" fillId="0" borderId="0" xfId="2" applyFont="1" applyBorder="1" applyAlignment="1">
      <alignment horizontal="right" vertical="center"/>
    </xf>
    <xf numFmtId="0" fontId="27" fillId="0" borderId="0" xfId="2" applyFont="1" applyBorder="1" applyAlignment="1">
      <alignment vertical="center"/>
    </xf>
    <xf numFmtId="0" fontId="16" fillId="0" borderId="0" xfId="2" applyFont="1" applyBorder="1" applyAlignment="1">
      <alignment horizontal="right" vertical="center"/>
    </xf>
    <xf numFmtId="0" fontId="20" fillId="0" borderId="0" xfId="2" applyFont="1" applyBorder="1" applyAlignment="1">
      <alignment horizontal="right"/>
    </xf>
    <xf numFmtId="0" fontId="20" fillId="0" borderId="0" xfId="2" applyFont="1" applyFill="1" applyBorder="1"/>
    <xf numFmtId="0" fontId="20" fillId="0" borderId="0" xfId="2" applyFont="1" applyBorder="1"/>
    <xf numFmtId="0" fontId="20" fillId="0" borderId="0" xfId="2" applyFont="1"/>
    <xf numFmtId="0" fontId="20" fillId="0" borderId="3" xfId="2" applyFont="1" applyBorder="1"/>
    <xf numFmtId="0" fontId="20" fillId="0" borderId="12" xfId="2" applyFont="1" applyBorder="1"/>
    <xf numFmtId="0" fontId="35" fillId="0" borderId="12" xfId="0" applyFont="1" applyBorder="1" applyAlignment="1"/>
    <xf numFmtId="0" fontId="20" fillId="0" borderId="0" xfId="2" applyFont="1" applyFill="1" applyBorder="1" applyAlignment="1">
      <alignment horizontal="center"/>
    </xf>
    <xf numFmtId="0" fontId="32" fillId="0" borderId="12" xfId="0" applyFont="1" applyBorder="1" applyAlignment="1">
      <alignment horizontal="left" indent="6"/>
    </xf>
    <xf numFmtId="0" fontId="32" fillId="0" borderId="0" xfId="0" applyFont="1" applyBorder="1" applyAlignment="1"/>
    <xf numFmtId="0" fontId="20" fillId="0" borderId="0" xfId="2" applyFont="1" applyBorder="1" applyAlignment="1">
      <alignment horizontal="left" indent="14"/>
    </xf>
    <xf numFmtId="0" fontId="20" fillId="0" borderId="12" xfId="2" applyBorder="1" applyAlignment="1">
      <alignment horizontal="center"/>
    </xf>
    <xf numFmtId="0" fontId="20" fillId="0" borderId="19" xfId="2" applyBorder="1"/>
    <xf numFmtId="0" fontId="20" fillId="0" borderId="2" xfId="2" applyBorder="1"/>
    <xf numFmtId="0" fontId="20" fillId="0" borderId="20" xfId="2" applyBorder="1"/>
    <xf numFmtId="0" fontId="32" fillId="0" borderId="0" xfId="0" applyFont="1" applyBorder="1" applyAlignment="1">
      <alignment horizontal="left" indent="8"/>
    </xf>
    <xf numFmtId="0" fontId="19" fillId="0" borderId="0" xfId="2" applyFont="1" applyBorder="1"/>
    <xf numFmtId="165" fontId="0" fillId="0" borderId="0" xfId="3" applyNumberFormat="1" applyFont="1"/>
    <xf numFmtId="3" fontId="0" fillId="5" borderId="1" xfId="0" applyNumberFormat="1" applyFont="1" applyFill="1" applyBorder="1"/>
    <xf numFmtId="0" fontId="12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4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0" fillId="0" borderId="29" xfId="0" applyFont="1" applyFill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9" xfId="0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28" fillId="0" borderId="38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0" xfId="0" applyFill="1" applyBorder="1" applyAlignment="1">
      <alignment horizontal="left"/>
    </xf>
    <xf numFmtId="0" fontId="0" fillId="0" borderId="51" xfId="0" applyFill="1" applyBorder="1" applyAlignment="1">
      <alignment horizontal="left"/>
    </xf>
    <xf numFmtId="0" fontId="0" fillId="0" borderId="52" xfId="0" applyFill="1" applyBorder="1" applyAlignment="1">
      <alignment horizontal="left"/>
    </xf>
    <xf numFmtId="0" fontId="0" fillId="0" borderId="53" xfId="0" applyFill="1" applyBorder="1" applyAlignment="1">
      <alignment horizontal="left"/>
    </xf>
    <xf numFmtId="0" fontId="0" fillId="0" borderId="54" xfId="0" applyFill="1" applyBorder="1" applyAlignment="1">
      <alignment horizontal="left"/>
    </xf>
    <xf numFmtId="0" fontId="0" fillId="0" borderId="55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28" fillId="0" borderId="56" xfId="0" applyFont="1" applyFill="1" applyBorder="1" applyAlignment="1">
      <alignment horizontal="center" vertical="center"/>
    </xf>
    <xf numFmtId="0" fontId="28" fillId="0" borderId="57" xfId="0" applyFont="1" applyFill="1" applyBorder="1" applyAlignment="1">
      <alignment horizontal="center" vertical="center"/>
    </xf>
    <xf numFmtId="0" fontId="28" fillId="0" borderId="5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15" fillId="0" borderId="3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a%20QTZHK\2011\BILANCI%202011\JANAR%202011\BILANCIO%20GENNAIO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tti OK"/>
      <sheetName val="port.fiti 2011"/>
      <sheetName val="riepilogo 01.01-31.01"/>
      <sheetName val="ATTIVO OK"/>
      <sheetName val="PASSIVO OK"/>
      <sheetName val="ECONOMICO OK"/>
      <sheetName val="PROSPETTO AMM.TO"/>
      <sheetName val="AMM.TO 2010 - 2011"/>
    </sheetNames>
    <sheetDataSet>
      <sheetData sheetId="0"/>
      <sheetData sheetId="1"/>
      <sheetData sheetId="2"/>
      <sheetData sheetId="3">
        <row r="10">
          <cell r="G10">
            <v>254783233</v>
          </cell>
        </row>
        <row r="13">
          <cell r="G13">
            <v>22294432</v>
          </cell>
        </row>
        <row r="18">
          <cell r="G18">
            <v>3967824</v>
          </cell>
        </row>
        <row r="23">
          <cell r="G23">
            <v>5798769</v>
          </cell>
        </row>
        <row r="27">
          <cell r="G27">
            <v>3071242</v>
          </cell>
        </row>
        <row r="30">
          <cell r="G30">
            <v>414088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topLeftCell="A22" workbookViewId="0">
      <selection activeCell="L43" sqref="L43"/>
    </sheetView>
  </sheetViews>
  <sheetFormatPr defaultRowHeight="15"/>
  <cols>
    <col min="6" max="6" width="11.28515625" bestFit="1" customWidth="1"/>
  </cols>
  <sheetData>
    <row r="1" spans="1:9">
      <c r="A1" s="44"/>
      <c r="B1" s="45"/>
      <c r="C1" s="45"/>
      <c r="D1" s="45"/>
      <c r="E1" s="45"/>
      <c r="F1" s="45"/>
      <c r="G1" s="45"/>
      <c r="H1" s="45"/>
      <c r="I1" s="46"/>
    </row>
    <row r="2" spans="1:9" ht="15.75">
      <c r="A2" s="53" t="s">
        <v>126</v>
      </c>
      <c r="B2" s="26"/>
      <c r="C2" s="26"/>
      <c r="D2" s="81" t="s">
        <v>169</v>
      </c>
      <c r="E2" s="54"/>
      <c r="F2" s="54"/>
      <c r="G2" s="48"/>
      <c r="H2" s="48"/>
      <c r="I2" s="49"/>
    </row>
    <row r="3" spans="1:9" ht="15.75">
      <c r="A3" s="53" t="s">
        <v>127</v>
      </c>
      <c r="B3" s="26"/>
      <c r="C3" s="26"/>
      <c r="D3" s="54" t="s">
        <v>170</v>
      </c>
      <c r="E3" s="54"/>
      <c r="F3" s="54"/>
      <c r="G3" s="48"/>
      <c r="H3" s="48"/>
      <c r="I3" s="49"/>
    </row>
    <row r="4" spans="1:9" ht="15.75">
      <c r="A4" s="53" t="s">
        <v>128</v>
      </c>
      <c r="B4" s="26"/>
      <c r="C4" s="26"/>
      <c r="D4" s="54" t="s">
        <v>171</v>
      </c>
      <c r="E4" s="54"/>
      <c r="F4" s="54"/>
      <c r="G4" s="48"/>
      <c r="H4" s="48"/>
      <c r="I4" s="49"/>
    </row>
    <row r="5" spans="1:9" ht="15.75">
      <c r="A5" s="53"/>
      <c r="B5" s="26"/>
      <c r="C5" s="26"/>
      <c r="D5" s="26"/>
      <c r="E5" s="26"/>
      <c r="F5" s="26"/>
      <c r="G5" s="48"/>
      <c r="H5" s="48"/>
      <c r="I5" s="49"/>
    </row>
    <row r="6" spans="1:9" ht="15.75">
      <c r="A6" s="53" t="s">
        <v>129</v>
      </c>
      <c r="B6" s="26"/>
      <c r="C6" s="26"/>
      <c r="D6" s="54" t="s">
        <v>172</v>
      </c>
      <c r="E6" s="54"/>
      <c r="F6" s="54"/>
      <c r="G6" s="48"/>
      <c r="H6" s="48"/>
      <c r="I6" s="49"/>
    </row>
    <row r="7" spans="1:9" ht="15.75">
      <c r="A7" s="53" t="s">
        <v>130</v>
      </c>
      <c r="B7" s="26"/>
      <c r="C7" s="26"/>
      <c r="D7" s="54">
        <v>6730</v>
      </c>
      <c r="E7" s="54"/>
      <c r="F7" s="54"/>
      <c r="G7" s="48"/>
      <c r="H7" s="48"/>
      <c r="I7" s="49"/>
    </row>
    <row r="8" spans="1:9" ht="15.75">
      <c r="A8" s="53"/>
      <c r="B8" s="26"/>
      <c r="C8" s="26"/>
      <c r="D8" s="26"/>
      <c r="E8" s="26"/>
      <c r="F8" s="26"/>
      <c r="G8" s="48"/>
      <c r="H8" s="48"/>
      <c r="I8" s="49"/>
    </row>
    <row r="9" spans="1:9" ht="15.75">
      <c r="A9" s="53" t="s">
        <v>131</v>
      </c>
      <c r="B9" s="26"/>
      <c r="C9" s="26"/>
      <c r="D9" s="54" t="s">
        <v>173</v>
      </c>
      <c r="E9" s="54"/>
      <c r="F9" s="54"/>
      <c r="G9" s="48"/>
      <c r="H9" s="48"/>
      <c r="I9" s="49"/>
    </row>
    <row r="10" spans="1:9">
      <c r="A10" s="47"/>
      <c r="B10" s="48"/>
      <c r="C10" s="48"/>
      <c r="D10" s="48"/>
      <c r="E10" s="48"/>
      <c r="F10" s="48"/>
      <c r="G10" s="48"/>
      <c r="H10" s="48"/>
      <c r="I10" s="49"/>
    </row>
    <row r="11" spans="1:9">
      <c r="A11" s="47"/>
      <c r="B11" s="48"/>
      <c r="C11" s="48"/>
      <c r="D11" s="48"/>
      <c r="E11" s="48"/>
      <c r="F11" s="48"/>
      <c r="G11" s="48"/>
      <c r="H11" s="48"/>
      <c r="I11" s="49"/>
    </row>
    <row r="12" spans="1:9">
      <c r="A12" s="47"/>
      <c r="B12" s="48"/>
      <c r="C12" s="48"/>
      <c r="D12" s="48"/>
      <c r="E12" s="48"/>
      <c r="F12" s="48"/>
      <c r="G12" s="48"/>
      <c r="H12" s="48"/>
      <c r="I12" s="49"/>
    </row>
    <row r="13" spans="1:9">
      <c r="A13" s="47"/>
      <c r="B13" s="48"/>
      <c r="C13" s="48"/>
      <c r="D13" s="48"/>
      <c r="E13" s="48"/>
      <c r="F13" s="48"/>
      <c r="G13" s="48"/>
      <c r="H13" s="48"/>
      <c r="I13" s="49"/>
    </row>
    <row r="14" spans="1:9">
      <c r="A14" s="47"/>
      <c r="B14" s="48"/>
      <c r="C14" s="48"/>
      <c r="D14" s="48"/>
      <c r="E14" s="48"/>
      <c r="F14" s="48"/>
      <c r="G14" s="48"/>
      <c r="H14" s="48"/>
      <c r="I14" s="49"/>
    </row>
    <row r="15" spans="1:9">
      <c r="A15" s="47"/>
      <c r="B15" s="48"/>
      <c r="C15" s="48"/>
      <c r="D15" s="48"/>
      <c r="E15" s="48"/>
      <c r="F15" s="48"/>
      <c r="G15" s="48"/>
      <c r="H15" s="48"/>
      <c r="I15" s="49"/>
    </row>
    <row r="16" spans="1:9">
      <c r="A16" s="47"/>
      <c r="B16" s="48"/>
      <c r="C16" s="48"/>
      <c r="D16" s="48"/>
      <c r="E16" s="48"/>
      <c r="F16" s="48"/>
      <c r="G16" s="48"/>
      <c r="H16" s="48"/>
      <c r="I16" s="49"/>
    </row>
    <row r="17" spans="1:9">
      <c r="A17" s="47"/>
      <c r="B17" s="48"/>
      <c r="C17" s="48"/>
      <c r="D17" s="48"/>
      <c r="E17" s="48"/>
      <c r="F17" s="48"/>
      <c r="G17" s="48"/>
      <c r="H17" s="48"/>
      <c r="I17" s="49"/>
    </row>
    <row r="18" spans="1:9">
      <c r="A18" s="47"/>
      <c r="B18" s="48"/>
      <c r="C18" s="48"/>
      <c r="D18" s="48"/>
      <c r="E18" s="48"/>
      <c r="F18" s="48"/>
      <c r="G18" s="48"/>
      <c r="H18" s="48"/>
      <c r="I18" s="49"/>
    </row>
    <row r="19" spans="1:9" ht="28.5">
      <c r="A19" s="278" t="s">
        <v>132</v>
      </c>
      <c r="B19" s="279"/>
      <c r="C19" s="279"/>
      <c r="D19" s="279"/>
      <c r="E19" s="279"/>
      <c r="F19" s="279"/>
      <c r="G19" s="279"/>
      <c r="H19" s="279"/>
      <c r="I19" s="280"/>
    </row>
    <row r="20" spans="1:9" ht="30.75" customHeight="1">
      <c r="A20" s="281" t="s">
        <v>383</v>
      </c>
      <c r="B20" s="282"/>
      <c r="C20" s="282"/>
      <c r="D20" s="282"/>
      <c r="E20" s="282"/>
      <c r="F20" s="282"/>
      <c r="G20" s="282"/>
      <c r="H20" s="282"/>
      <c r="I20" s="283"/>
    </row>
    <row r="21" spans="1:9">
      <c r="A21" s="47"/>
      <c r="B21" s="48"/>
      <c r="C21" s="48"/>
      <c r="D21" s="48"/>
      <c r="E21" s="48"/>
      <c r="F21" s="48"/>
      <c r="G21" s="48"/>
      <c r="H21" s="48"/>
      <c r="I21" s="49"/>
    </row>
    <row r="22" spans="1:9">
      <c r="A22" s="47"/>
      <c r="B22" s="48"/>
      <c r="C22" s="48"/>
      <c r="D22" s="48"/>
      <c r="E22" s="48"/>
      <c r="F22" s="48"/>
      <c r="G22" s="48"/>
      <c r="H22" s="48"/>
      <c r="I22" s="49"/>
    </row>
    <row r="23" spans="1:9">
      <c r="A23" s="47"/>
      <c r="B23" s="48"/>
      <c r="C23" s="48"/>
      <c r="D23" s="48"/>
      <c r="E23" s="48"/>
      <c r="F23" s="48"/>
      <c r="G23" s="48"/>
      <c r="H23" s="48"/>
      <c r="I23" s="49"/>
    </row>
    <row r="24" spans="1:9">
      <c r="A24" s="47"/>
      <c r="B24" s="48"/>
      <c r="C24" s="48"/>
      <c r="D24" s="48"/>
      <c r="E24" s="48"/>
      <c r="F24" s="48"/>
      <c r="G24" s="48"/>
      <c r="H24" s="48"/>
      <c r="I24" s="49"/>
    </row>
    <row r="25" spans="1:9" ht="26.25">
      <c r="A25" s="284" t="s">
        <v>382</v>
      </c>
      <c r="B25" s="285"/>
      <c r="C25" s="285"/>
      <c r="D25" s="285"/>
      <c r="E25" s="285"/>
      <c r="F25" s="285"/>
      <c r="G25" s="285"/>
      <c r="H25" s="285"/>
      <c r="I25" s="286"/>
    </row>
    <row r="26" spans="1:9">
      <c r="A26" s="47"/>
      <c r="B26" s="48"/>
      <c r="C26" s="48"/>
      <c r="D26" s="48"/>
      <c r="E26" s="48"/>
      <c r="F26" s="48"/>
      <c r="G26" s="48"/>
      <c r="H26" s="48"/>
      <c r="I26" s="49"/>
    </row>
    <row r="27" spans="1:9">
      <c r="A27" s="47"/>
      <c r="B27" s="48"/>
      <c r="C27" s="48"/>
      <c r="D27" s="48"/>
      <c r="E27" s="48"/>
      <c r="F27" s="48"/>
      <c r="G27" s="48"/>
      <c r="H27" s="48"/>
      <c r="I27" s="49"/>
    </row>
    <row r="28" spans="1:9">
      <c r="A28" s="47"/>
      <c r="B28" s="48"/>
      <c r="C28" s="48"/>
      <c r="D28" s="48"/>
      <c r="E28" s="48"/>
      <c r="F28" s="48"/>
      <c r="G28" s="48"/>
      <c r="H28" s="48"/>
      <c r="I28" s="49"/>
    </row>
    <row r="29" spans="1:9">
      <c r="A29" s="47"/>
      <c r="B29" s="48"/>
      <c r="C29" s="48"/>
      <c r="D29" s="48"/>
      <c r="E29" s="48"/>
      <c r="F29" s="48"/>
      <c r="G29" s="48"/>
      <c r="H29" s="48"/>
      <c r="I29" s="49"/>
    </row>
    <row r="30" spans="1:9">
      <c r="A30" s="47"/>
      <c r="B30" s="48"/>
      <c r="C30" s="48"/>
      <c r="D30" s="48"/>
      <c r="E30" s="48"/>
      <c r="F30" s="48"/>
      <c r="G30" s="48"/>
      <c r="H30" s="48"/>
      <c r="I30" s="49"/>
    </row>
    <row r="31" spans="1:9">
      <c r="A31" s="47"/>
      <c r="B31" s="48"/>
      <c r="C31" s="48"/>
      <c r="D31" s="48"/>
      <c r="E31" s="48"/>
      <c r="F31" s="48"/>
      <c r="G31" s="48"/>
      <c r="H31" s="48"/>
      <c r="I31" s="49"/>
    </row>
    <row r="32" spans="1:9">
      <c r="A32" s="47"/>
      <c r="B32" s="48"/>
      <c r="C32" s="48"/>
      <c r="D32" s="48"/>
      <c r="E32" s="48"/>
      <c r="F32" s="48"/>
      <c r="G32" s="48"/>
      <c r="H32" s="48"/>
      <c r="I32" s="49"/>
    </row>
    <row r="33" spans="1:9">
      <c r="A33" s="47"/>
      <c r="B33" s="48"/>
      <c r="C33" s="48"/>
      <c r="D33" s="48"/>
      <c r="E33" s="48"/>
      <c r="F33" s="48"/>
      <c r="G33" s="48"/>
      <c r="H33" s="48"/>
      <c r="I33" s="49"/>
    </row>
    <row r="34" spans="1:9">
      <c r="A34" s="47"/>
      <c r="B34" s="48"/>
      <c r="C34" s="48"/>
      <c r="D34" s="48"/>
      <c r="E34" s="48"/>
      <c r="F34" s="48"/>
      <c r="G34" s="48"/>
      <c r="H34" s="48"/>
      <c r="I34" s="49"/>
    </row>
    <row r="35" spans="1:9">
      <c r="A35" s="47"/>
      <c r="B35" s="48"/>
      <c r="C35" s="48"/>
      <c r="D35" s="48"/>
      <c r="E35" s="48"/>
      <c r="F35" s="48"/>
      <c r="G35" s="48"/>
      <c r="H35" s="48"/>
      <c r="I35" s="49"/>
    </row>
    <row r="36" spans="1:9" ht="15.75">
      <c r="A36" s="53" t="s">
        <v>133</v>
      </c>
      <c r="B36" s="26"/>
      <c r="C36" s="26"/>
      <c r="D36" s="26"/>
      <c r="E36" s="26"/>
      <c r="F36" s="54" t="s">
        <v>154</v>
      </c>
      <c r="G36" s="54"/>
      <c r="H36" s="55"/>
      <c r="I36" s="49"/>
    </row>
    <row r="37" spans="1:9" ht="15.75">
      <c r="A37" s="53" t="s">
        <v>134</v>
      </c>
      <c r="B37" s="26"/>
      <c r="C37" s="26"/>
      <c r="D37" s="26"/>
      <c r="E37" s="26"/>
      <c r="F37" s="54" t="s">
        <v>155</v>
      </c>
      <c r="G37" s="54"/>
      <c r="H37" s="55"/>
      <c r="I37" s="49"/>
    </row>
    <row r="38" spans="1:9" ht="15.75">
      <c r="A38" s="53" t="s">
        <v>135</v>
      </c>
      <c r="B38" s="26"/>
      <c r="C38" s="26"/>
      <c r="D38" s="26"/>
      <c r="E38" s="26"/>
      <c r="F38" s="54" t="s">
        <v>156</v>
      </c>
      <c r="G38" s="54"/>
      <c r="H38" s="55"/>
      <c r="I38" s="49"/>
    </row>
    <row r="39" spans="1:9" ht="15.75">
      <c r="A39" s="53" t="s">
        <v>136</v>
      </c>
      <c r="B39" s="26"/>
      <c r="C39" s="26"/>
      <c r="D39" s="26"/>
      <c r="E39" s="26"/>
      <c r="F39" s="54" t="s">
        <v>157</v>
      </c>
      <c r="G39" s="54"/>
      <c r="H39" s="55"/>
      <c r="I39" s="49"/>
    </row>
    <row r="40" spans="1:9" ht="15.75">
      <c r="A40" s="53"/>
      <c r="B40" s="26"/>
      <c r="C40" s="26"/>
      <c r="D40" s="26"/>
      <c r="E40" s="26"/>
      <c r="F40" s="26"/>
      <c r="G40" s="26"/>
      <c r="H40" s="48"/>
      <c r="I40" s="49"/>
    </row>
    <row r="41" spans="1:9" ht="15.75">
      <c r="A41" s="53"/>
      <c r="B41" s="26"/>
      <c r="C41" s="26"/>
      <c r="D41" s="26"/>
      <c r="E41" s="26"/>
      <c r="F41" s="26"/>
      <c r="G41" s="26"/>
      <c r="H41" s="48"/>
      <c r="I41" s="49"/>
    </row>
    <row r="42" spans="1:9" ht="15.75">
      <c r="A42" s="53" t="s">
        <v>137</v>
      </c>
      <c r="B42" s="26"/>
      <c r="C42" s="26"/>
      <c r="D42" s="26"/>
      <c r="E42" s="26"/>
      <c r="F42" s="26" t="s">
        <v>375</v>
      </c>
      <c r="G42" s="26"/>
      <c r="H42" s="48"/>
      <c r="I42" s="49"/>
    </row>
    <row r="43" spans="1:9" ht="15.75">
      <c r="A43" s="53"/>
      <c r="B43" s="26"/>
      <c r="C43" s="26"/>
      <c r="D43" s="26"/>
      <c r="E43" s="26"/>
      <c r="F43" s="26" t="s">
        <v>376</v>
      </c>
      <c r="G43" s="26"/>
      <c r="H43" s="48"/>
      <c r="I43" s="49"/>
    </row>
    <row r="44" spans="1:9" ht="15.75">
      <c r="A44" s="53"/>
      <c r="B44" s="26"/>
      <c r="C44" s="26"/>
      <c r="D44" s="26"/>
      <c r="E44" s="26"/>
      <c r="F44" s="26"/>
      <c r="G44" s="26"/>
      <c r="H44" s="48"/>
      <c r="I44" s="49"/>
    </row>
    <row r="45" spans="1:9" ht="15.75">
      <c r="A45" s="53" t="s">
        <v>138</v>
      </c>
      <c r="B45" s="26"/>
      <c r="C45" s="26"/>
      <c r="D45" s="26"/>
      <c r="E45" s="26"/>
      <c r="F45" s="231" t="s">
        <v>395</v>
      </c>
      <c r="G45" s="26"/>
      <c r="H45" s="48"/>
      <c r="I45" s="49"/>
    </row>
    <row r="46" spans="1:9" ht="15.75" thickBot="1">
      <c r="A46" s="50"/>
      <c r="B46" s="51"/>
      <c r="C46" s="51"/>
      <c r="D46" s="51"/>
      <c r="E46" s="51"/>
      <c r="F46" s="51"/>
      <c r="G46" s="51"/>
      <c r="H46" s="51"/>
      <c r="I46" s="52"/>
    </row>
  </sheetData>
  <mergeCells count="3">
    <mergeCell ref="A19:I19"/>
    <mergeCell ref="A20:I20"/>
    <mergeCell ref="A25:I25"/>
  </mergeCells>
  <phoneticPr fontId="13" type="noConversion"/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sqref="A1:IV65536"/>
    </sheetView>
  </sheetViews>
  <sheetFormatPr defaultColWidth="49.85546875" defaultRowHeight="15"/>
  <cols>
    <col min="1" max="1" width="5.42578125" style="48" customWidth="1"/>
    <col min="2" max="2" width="49.85546875" style="48" customWidth="1"/>
    <col min="3" max="4" width="15.7109375" style="48" customWidth="1"/>
    <col min="5" max="16384" width="49.85546875" style="48"/>
  </cols>
  <sheetData>
    <row r="1" spans="1:4" ht="18.75">
      <c r="A1" s="291"/>
      <c r="B1" s="291"/>
      <c r="C1" s="291"/>
      <c r="D1" s="291"/>
    </row>
    <row r="2" spans="1:4" ht="18.75">
      <c r="A2" s="291"/>
      <c r="B2" s="291"/>
      <c r="C2" s="291"/>
      <c r="D2" s="291"/>
    </row>
    <row r="3" spans="1:4">
      <c r="A3" s="62"/>
      <c r="B3" s="62"/>
      <c r="C3" s="62"/>
      <c r="D3" s="62"/>
    </row>
    <row r="4" spans="1:4" ht="30" customHeight="1">
      <c r="A4" s="56"/>
      <c r="B4" s="56"/>
      <c r="C4" s="57"/>
      <c r="D4" s="57"/>
    </row>
    <row r="5" spans="1:4" s="66" customFormat="1" ht="20.100000000000001" customHeight="1">
      <c r="A5" s="63"/>
      <c r="B5" s="64"/>
      <c r="C5" s="65"/>
      <c r="D5" s="65"/>
    </row>
    <row r="6" spans="1:4" s="66" customFormat="1" ht="20.100000000000001" customHeight="1">
      <c r="A6" s="63"/>
      <c r="B6" s="64"/>
      <c r="C6" s="65"/>
      <c r="D6" s="65"/>
    </row>
    <row r="7" spans="1:4" s="66" customFormat="1" ht="20.100000000000001" customHeight="1">
      <c r="A7" s="63"/>
      <c r="B7" s="64"/>
      <c r="C7" s="65"/>
      <c r="D7" s="65"/>
    </row>
    <row r="8" spans="1:4" s="66" customFormat="1" ht="20.100000000000001" customHeight="1">
      <c r="A8" s="63"/>
      <c r="B8" s="64"/>
      <c r="C8" s="65"/>
      <c r="D8" s="65"/>
    </row>
    <row r="9" spans="1:4" s="66" customFormat="1" ht="20.100000000000001" customHeight="1">
      <c r="A9" s="63"/>
      <c r="B9" s="64"/>
      <c r="C9" s="65"/>
      <c r="D9" s="65"/>
    </row>
    <row r="10" spans="1:4" ht="20.100000000000001" customHeight="1">
      <c r="A10" s="67"/>
      <c r="B10" s="67"/>
      <c r="C10" s="60"/>
      <c r="D10" s="60"/>
    </row>
    <row r="11" spans="1:4" ht="20.100000000000001" customHeight="1">
      <c r="A11" s="67"/>
      <c r="B11" s="67"/>
      <c r="C11" s="60"/>
      <c r="D11" s="60"/>
    </row>
    <row r="12" spans="1:4" ht="20.100000000000001" customHeight="1">
      <c r="A12" s="56"/>
      <c r="B12" s="67"/>
      <c r="C12" s="60"/>
      <c r="D12" s="60"/>
    </row>
    <row r="13" spans="1:4" ht="20.100000000000001" customHeight="1">
      <c r="A13" s="56"/>
      <c r="B13" s="67"/>
      <c r="C13" s="60"/>
      <c r="D13" s="60"/>
    </row>
    <row r="14" spans="1:4" ht="20.100000000000001" customHeight="1">
      <c r="A14" s="56"/>
      <c r="B14" s="68"/>
      <c r="C14" s="59"/>
      <c r="D14" s="59"/>
    </row>
    <row r="15" spans="1:4" ht="20.100000000000001" customHeight="1">
      <c r="A15" s="56"/>
      <c r="B15" s="68"/>
      <c r="C15" s="59"/>
      <c r="D15" s="59"/>
    </row>
    <row r="16" spans="1:4" ht="30.75" customHeight="1">
      <c r="A16" s="56"/>
      <c r="B16" s="69"/>
      <c r="C16" s="60"/>
      <c r="D16" s="60"/>
    </row>
    <row r="17" spans="1:4" ht="20.100000000000001" customHeight="1">
      <c r="A17" s="56"/>
      <c r="B17" s="67"/>
      <c r="C17" s="60"/>
      <c r="D17" s="60"/>
    </row>
    <row r="18" spans="1:4" ht="20.100000000000001" customHeight="1">
      <c r="A18" s="56"/>
      <c r="B18" s="67"/>
      <c r="C18" s="60"/>
      <c r="D18" s="60"/>
    </row>
    <row r="19" spans="1:4" ht="30" customHeight="1">
      <c r="A19" s="67"/>
      <c r="B19" s="70"/>
      <c r="C19" s="60"/>
      <c r="D19" s="60"/>
    </row>
    <row r="20" spans="1:4" ht="20.100000000000001" customHeight="1">
      <c r="A20" s="67"/>
      <c r="B20" s="67"/>
      <c r="C20" s="60"/>
      <c r="D20" s="60"/>
    </row>
    <row r="21" spans="1:4" ht="20.100000000000001" customHeight="1">
      <c r="A21" s="67"/>
      <c r="B21" s="67"/>
      <c r="C21" s="60"/>
      <c r="D21" s="60"/>
    </row>
    <row r="22" spans="1:4" ht="20.100000000000001" customHeight="1">
      <c r="A22" s="67"/>
      <c r="B22" s="67"/>
      <c r="C22" s="60"/>
      <c r="D22" s="60"/>
    </row>
    <row r="23" spans="1:4" ht="20.100000000000001" customHeight="1">
      <c r="A23" s="56"/>
      <c r="B23" s="71"/>
      <c r="C23" s="59"/>
      <c r="D23" s="59"/>
    </row>
    <row r="24" spans="1:4" ht="20.100000000000001" customHeight="1">
      <c r="A24" s="56"/>
      <c r="B24" s="68"/>
      <c r="C24" s="59"/>
      <c r="D24" s="59"/>
    </row>
    <row r="25" spans="1:4" ht="20.100000000000001" customHeight="1">
      <c r="A25" s="56"/>
      <c r="B25" s="67"/>
      <c r="C25" s="60"/>
      <c r="D25" s="60"/>
    </row>
    <row r="26" spans="1:4" ht="20.100000000000001" customHeight="1">
      <c r="A26" s="56"/>
      <c r="B26" s="68"/>
      <c r="C26" s="59"/>
      <c r="D26" s="59"/>
    </row>
    <row r="27" spans="1:4" ht="20.100000000000001" customHeight="1">
      <c r="A27" s="56"/>
      <c r="B27" s="67"/>
      <c r="C27" s="60"/>
      <c r="D27" s="60"/>
    </row>
  </sheetData>
  <mergeCells count="2">
    <mergeCell ref="A1:D1"/>
    <mergeCell ref="A2:D2"/>
  </mergeCells>
  <phoneticPr fontId="13" type="noConversion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7"/>
  <sheetViews>
    <sheetView topLeftCell="XFD1" workbookViewId="0">
      <selection activeCell="IV1" sqref="A1:IV1"/>
    </sheetView>
  </sheetViews>
  <sheetFormatPr defaultColWidth="0" defaultRowHeight="14.25"/>
  <cols>
    <col min="1" max="16384" width="4.5703125" style="27" hidden="1"/>
  </cols>
  <sheetData>
    <row r="1" spans="1:5" ht="18">
      <c r="A1" s="37" t="s">
        <v>82</v>
      </c>
      <c r="B1" s="37"/>
      <c r="C1" s="37"/>
      <c r="D1" s="37"/>
    </row>
    <row r="2" spans="1:5" ht="18">
      <c r="A2" s="344"/>
      <c r="B2" s="344"/>
      <c r="C2" s="344"/>
      <c r="D2" s="344"/>
    </row>
    <row r="3" spans="1:5">
      <c r="A3" s="28"/>
      <c r="B3" s="28"/>
      <c r="C3" s="28"/>
      <c r="D3" s="28"/>
    </row>
    <row r="4" spans="1:5" ht="30" customHeight="1">
      <c r="A4" s="29" t="s">
        <v>0</v>
      </c>
      <c r="B4" s="29" t="s">
        <v>83</v>
      </c>
      <c r="C4" s="30" t="s">
        <v>2</v>
      </c>
      <c r="D4" s="30" t="s">
        <v>62</v>
      </c>
    </row>
    <row r="5" spans="1:5" ht="20.100000000000001" customHeight="1">
      <c r="A5" s="29"/>
      <c r="B5" s="31" t="s">
        <v>84</v>
      </c>
      <c r="C5" s="32">
        <f>SUM(C6:C11)</f>
        <v>0</v>
      </c>
      <c r="D5" s="32">
        <f>SUM(D6:D11)</f>
        <v>0</v>
      </c>
    </row>
    <row r="6" spans="1:5" ht="20.100000000000001" customHeight="1">
      <c r="A6" s="29"/>
      <c r="B6" s="33" t="s">
        <v>86</v>
      </c>
      <c r="C6" s="34"/>
      <c r="D6" s="34"/>
    </row>
    <row r="7" spans="1:5" ht="20.100000000000001" customHeight="1">
      <c r="A7" s="29"/>
      <c r="B7" s="33" t="s">
        <v>87</v>
      </c>
      <c r="C7" s="34"/>
      <c r="D7" s="34"/>
      <c r="E7" s="35"/>
    </row>
    <row r="8" spans="1:5" ht="20.100000000000001" customHeight="1">
      <c r="A8" s="29"/>
      <c r="B8" s="33" t="s">
        <v>88</v>
      </c>
      <c r="C8" s="34"/>
      <c r="D8" s="34"/>
    </row>
    <row r="9" spans="1:5" ht="20.100000000000001" customHeight="1">
      <c r="A9" s="29"/>
      <c r="B9" s="33" t="s">
        <v>89</v>
      </c>
      <c r="C9" s="34"/>
      <c r="D9" s="34"/>
    </row>
    <row r="10" spans="1:5" ht="20.100000000000001" customHeight="1">
      <c r="A10" s="29"/>
      <c r="B10" s="33" t="s">
        <v>90</v>
      </c>
      <c r="C10" s="34"/>
      <c r="D10" s="34"/>
    </row>
    <row r="11" spans="1:5" ht="20.100000000000001" customHeight="1">
      <c r="A11" s="29"/>
      <c r="B11" s="33" t="s">
        <v>91</v>
      </c>
      <c r="C11" s="34"/>
      <c r="D11" s="34"/>
    </row>
    <row r="12" spans="1:5" ht="20.100000000000001" customHeight="1">
      <c r="A12" s="29"/>
      <c r="B12" s="31" t="s">
        <v>85</v>
      </c>
      <c r="C12" s="32">
        <f>SUM(C20:C24)</f>
        <v>0</v>
      </c>
      <c r="D12" s="32">
        <f>SUM(D20:D24)</f>
        <v>0</v>
      </c>
    </row>
    <row r="13" spans="1:5" ht="20.100000000000001" customHeight="1">
      <c r="A13" s="29"/>
      <c r="B13" s="36" t="s">
        <v>92</v>
      </c>
      <c r="C13" s="34"/>
      <c r="D13" s="34"/>
    </row>
    <row r="14" spans="1:5" ht="20.100000000000001" customHeight="1">
      <c r="A14" s="29"/>
      <c r="B14" s="36" t="s">
        <v>93</v>
      </c>
      <c r="C14" s="34"/>
      <c r="D14" s="34"/>
    </row>
    <row r="15" spans="1:5" ht="20.100000000000001" customHeight="1">
      <c r="A15" s="29"/>
      <c r="B15" s="33" t="s">
        <v>94</v>
      </c>
      <c r="C15" s="34"/>
      <c r="D15" s="34"/>
    </row>
    <row r="16" spans="1:5" ht="20.100000000000001" customHeight="1">
      <c r="A16" s="29"/>
      <c r="B16" s="33" t="s">
        <v>95</v>
      </c>
      <c r="C16" s="34"/>
      <c r="D16" s="34"/>
    </row>
    <row r="17" spans="1:4" ht="20.100000000000001" customHeight="1">
      <c r="A17" s="29"/>
      <c r="B17" s="36" t="s">
        <v>96</v>
      </c>
      <c r="C17" s="34"/>
      <c r="D17" s="34"/>
    </row>
    <row r="18" spans="1:4" ht="20.100000000000001" customHeight="1">
      <c r="A18" s="29"/>
      <c r="B18" s="36" t="s">
        <v>97</v>
      </c>
      <c r="C18" s="34"/>
      <c r="D18" s="34"/>
    </row>
    <row r="19" spans="1:4" ht="20.100000000000001" customHeight="1">
      <c r="A19" s="29"/>
      <c r="B19" s="31" t="s">
        <v>106</v>
      </c>
      <c r="C19" s="32">
        <f>SUM(C20:C24)</f>
        <v>0</v>
      </c>
      <c r="D19" s="32">
        <f>SUM(D20:D24)</f>
        <v>0</v>
      </c>
    </row>
    <row r="20" spans="1:4" ht="20.100000000000001" customHeight="1">
      <c r="A20" s="29"/>
      <c r="B20" s="36" t="s">
        <v>98</v>
      </c>
      <c r="C20" s="34"/>
      <c r="D20" s="34"/>
    </row>
    <row r="21" spans="1:4" ht="20.100000000000001" customHeight="1">
      <c r="A21" s="29"/>
      <c r="B21" s="36" t="s">
        <v>99</v>
      </c>
      <c r="C21" s="34"/>
      <c r="D21" s="34"/>
    </row>
    <row r="22" spans="1:4" ht="20.100000000000001" customHeight="1">
      <c r="A22" s="29"/>
      <c r="B22" s="36" t="s">
        <v>100</v>
      </c>
      <c r="C22" s="34"/>
      <c r="D22" s="34"/>
    </row>
    <row r="23" spans="1:4" ht="20.100000000000001" customHeight="1">
      <c r="A23" s="33"/>
      <c r="B23" s="36" t="s">
        <v>101</v>
      </c>
      <c r="C23" s="34"/>
      <c r="D23" s="34"/>
    </row>
    <row r="24" spans="1:4" ht="20.100000000000001" customHeight="1">
      <c r="A24" s="33"/>
      <c r="B24" s="36" t="s">
        <v>102</v>
      </c>
      <c r="C24" s="34"/>
      <c r="D24" s="34"/>
    </row>
    <row r="25" spans="1:4" ht="20.100000000000001" customHeight="1">
      <c r="A25" s="33"/>
      <c r="B25" s="31" t="s">
        <v>103</v>
      </c>
      <c r="C25" s="32"/>
      <c r="D25" s="32"/>
    </row>
    <row r="26" spans="1:4" ht="20.100000000000001" customHeight="1">
      <c r="A26" s="29"/>
      <c r="B26" s="31" t="s">
        <v>104</v>
      </c>
      <c r="C26" s="32"/>
      <c r="D26" s="32"/>
    </row>
    <row r="27" spans="1:4" ht="20.100000000000001" customHeight="1">
      <c r="A27" s="29"/>
      <c r="B27" s="31" t="s">
        <v>105</v>
      </c>
      <c r="C27" s="32"/>
      <c r="D27" s="32"/>
    </row>
  </sheetData>
  <mergeCells count="1">
    <mergeCell ref="A2:D2"/>
  </mergeCells>
  <phoneticPr fontId="13" type="noConversion"/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sqref="A1:IV65536"/>
    </sheetView>
  </sheetViews>
  <sheetFormatPr defaultColWidth="36.42578125" defaultRowHeight="15"/>
  <cols>
    <col min="1" max="1" width="5.42578125" style="48" customWidth="1"/>
    <col min="2" max="2" width="37.42578125" style="48" customWidth="1"/>
    <col min="3" max="3" width="11.140625" style="48" customWidth="1"/>
    <col min="4" max="4" width="8.85546875" style="48" customWidth="1"/>
    <col min="5" max="5" width="10.140625" style="48" customWidth="1"/>
    <col min="6" max="6" width="10" style="48" customWidth="1"/>
    <col min="7" max="7" width="11.42578125" style="48" customWidth="1"/>
    <col min="8" max="8" width="12.140625" style="48" customWidth="1"/>
    <col min="9" max="9" width="12.42578125" style="48" customWidth="1"/>
    <col min="10" max="10" width="13" style="48" customWidth="1"/>
    <col min="11" max="11" width="12.85546875" style="48" customWidth="1"/>
    <col min="12" max="16384" width="36.42578125" style="48"/>
  </cols>
  <sheetData>
    <row r="1" spans="1:11" ht="18.75">
      <c r="A1" s="291"/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spans="1:11">
      <c r="A2" s="76"/>
    </row>
    <row r="3" spans="1:11">
      <c r="A3" s="76"/>
    </row>
    <row r="4" spans="1:11">
      <c r="A4" s="345"/>
      <c r="B4" s="345"/>
      <c r="C4" s="345"/>
      <c r="D4" s="345"/>
      <c r="E4" s="345"/>
      <c r="F4" s="345"/>
      <c r="G4" s="345"/>
      <c r="H4" s="345"/>
      <c r="I4" s="345"/>
      <c r="J4" s="346"/>
      <c r="K4" s="345"/>
    </row>
    <row r="5" spans="1:11" ht="60.75" customHeight="1">
      <c r="A5" s="345"/>
      <c r="B5" s="345"/>
      <c r="C5" s="77"/>
      <c r="D5" s="77"/>
      <c r="E5" s="77"/>
      <c r="F5" s="77"/>
      <c r="G5" s="77"/>
      <c r="H5" s="77"/>
      <c r="I5" s="56"/>
      <c r="J5" s="346"/>
      <c r="K5" s="345"/>
    </row>
    <row r="6" spans="1:11">
      <c r="A6" s="62"/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>
      <c r="A7" s="62"/>
      <c r="K7" s="58"/>
    </row>
    <row r="8" spans="1:11">
      <c r="A8" s="62"/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>
      <c r="A9" s="56"/>
      <c r="B9" s="78"/>
      <c r="K9" s="58"/>
    </row>
    <row r="10" spans="1:11">
      <c r="A10" s="56"/>
      <c r="B10" s="78"/>
      <c r="K10" s="58"/>
    </row>
    <row r="11" spans="1:11">
      <c r="A11" s="62"/>
      <c r="K11" s="58"/>
    </row>
    <row r="12" spans="1:11">
      <c r="A12" s="62"/>
      <c r="K12" s="58"/>
    </row>
    <row r="13" spans="1:11">
      <c r="A13" s="62"/>
      <c r="B13" s="78"/>
      <c r="K13" s="58"/>
    </row>
    <row r="14" spans="1:11">
      <c r="A14" s="62"/>
      <c r="B14" s="78"/>
      <c r="K14" s="58"/>
    </row>
    <row r="15" spans="1:11">
      <c r="A15" s="62"/>
      <c r="B15" s="58"/>
      <c r="C15" s="58"/>
      <c r="D15" s="58"/>
      <c r="E15" s="58"/>
      <c r="F15" s="58"/>
      <c r="G15" s="58"/>
      <c r="H15" s="58"/>
      <c r="I15" s="58"/>
      <c r="J15" s="58"/>
      <c r="K15" s="58"/>
    </row>
    <row r="16" spans="1:11">
      <c r="A16" s="56"/>
      <c r="B16" s="78"/>
      <c r="K16" s="58"/>
    </row>
    <row r="17" spans="1:11">
      <c r="A17" s="56"/>
      <c r="B17" s="78"/>
      <c r="K17" s="58"/>
    </row>
    <row r="18" spans="1:11">
      <c r="A18" s="62"/>
      <c r="K18" s="58"/>
    </row>
    <row r="19" spans="1:11">
      <c r="A19" s="62"/>
      <c r="K19" s="58"/>
    </row>
    <row r="20" spans="1:11">
      <c r="A20" s="62"/>
      <c r="B20" s="78"/>
      <c r="K20" s="58"/>
    </row>
    <row r="21" spans="1:11">
      <c r="A21" s="62"/>
      <c r="B21" s="78"/>
      <c r="K21" s="58"/>
    </row>
    <row r="22" spans="1:11">
      <c r="A22" s="62"/>
      <c r="B22" s="58"/>
      <c r="C22" s="58"/>
      <c r="D22" s="58"/>
      <c r="E22" s="58"/>
      <c r="F22" s="58"/>
      <c r="G22" s="58"/>
      <c r="H22" s="58"/>
      <c r="I22" s="58"/>
      <c r="J22" s="58"/>
      <c r="K22" s="58"/>
    </row>
  </sheetData>
  <mergeCells count="6">
    <mergeCell ref="A1:K1"/>
    <mergeCell ref="A4:A5"/>
    <mergeCell ref="B4:B5"/>
    <mergeCell ref="C4:I4"/>
    <mergeCell ref="J4:J5"/>
    <mergeCell ref="K4:K5"/>
  </mergeCells>
  <phoneticPr fontId="1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B9" sqref="B9"/>
    </sheetView>
  </sheetViews>
  <sheetFormatPr defaultRowHeight="15"/>
  <cols>
    <col min="1" max="1" width="3.7109375" style="48" customWidth="1"/>
    <col min="2" max="2" width="55.7109375" style="48" customWidth="1"/>
    <col min="3" max="3" width="12.42578125" style="48" customWidth="1"/>
    <col min="4" max="4" width="12.140625" style="48" customWidth="1"/>
    <col min="5" max="16384" width="9.140625" style="48"/>
  </cols>
  <sheetData>
    <row r="1" spans="1:4" ht="18.75">
      <c r="A1" s="291"/>
      <c r="B1" s="291"/>
      <c r="C1" s="291"/>
      <c r="D1" s="291"/>
    </row>
    <row r="2" spans="1:4" ht="18.75">
      <c r="A2" s="291"/>
      <c r="B2" s="291"/>
      <c r="C2" s="291"/>
      <c r="D2" s="291"/>
    </row>
    <row r="3" spans="1:4">
      <c r="A3" s="62"/>
      <c r="B3" s="62"/>
      <c r="C3" s="62"/>
      <c r="D3" s="62"/>
    </row>
    <row r="4" spans="1:4" ht="30" customHeight="1">
      <c r="A4" s="56"/>
      <c r="B4" s="56"/>
      <c r="C4" s="57"/>
      <c r="D4" s="57"/>
    </row>
    <row r="5" spans="1:4" s="66" customFormat="1" ht="20.100000000000001" customHeight="1">
      <c r="A5" s="63"/>
      <c r="B5" s="71"/>
      <c r="C5" s="72"/>
      <c r="D5" s="72"/>
    </row>
    <row r="6" spans="1:4" s="66" customFormat="1" ht="20.100000000000001" customHeight="1">
      <c r="A6" s="63"/>
      <c r="B6" s="67"/>
      <c r="C6" s="73"/>
      <c r="D6" s="73"/>
    </row>
    <row r="7" spans="1:4" s="66" customFormat="1" ht="20.100000000000001" customHeight="1">
      <c r="A7" s="63"/>
      <c r="B7" s="67"/>
      <c r="C7" s="73"/>
      <c r="D7" s="73"/>
    </row>
    <row r="8" spans="1:4" s="66" customFormat="1" ht="20.100000000000001" customHeight="1">
      <c r="A8" s="63"/>
      <c r="B8" s="67"/>
      <c r="C8" s="73"/>
      <c r="D8" s="73"/>
    </row>
    <row r="9" spans="1:4" s="66" customFormat="1" ht="20.100000000000001" customHeight="1">
      <c r="A9" s="63"/>
      <c r="B9" s="67"/>
      <c r="C9" s="73"/>
      <c r="D9" s="73"/>
    </row>
    <row r="10" spans="1:4" ht="20.100000000000001" customHeight="1">
      <c r="A10" s="56"/>
      <c r="B10" s="67"/>
      <c r="C10" s="74"/>
      <c r="D10" s="74"/>
    </row>
    <row r="11" spans="1:4" ht="20.100000000000001" customHeight="1">
      <c r="A11" s="56"/>
      <c r="B11" s="67"/>
      <c r="C11" s="74"/>
      <c r="D11" s="74"/>
    </row>
    <row r="12" spans="1:4" ht="20.100000000000001" customHeight="1">
      <c r="A12" s="56"/>
      <c r="B12" s="71"/>
      <c r="C12" s="72"/>
      <c r="D12" s="72"/>
    </row>
    <row r="13" spans="1:4" ht="20.100000000000001" customHeight="1">
      <c r="A13" s="56"/>
      <c r="B13" s="75"/>
      <c r="C13" s="74"/>
      <c r="D13" s="74"/>
    </row>
    <row r="14" spans="1:4" ht="20.100000000000001" customHeight="1">
      <c r="A14" s="56"/>
      <c r="B14" s="75"/>
      <c r="C14" s="74"/>
      <c r="D14" s="74"/>
    </row>
    <row r="15" spans="1:4" ht="20.100000000000001" customHeight="1">
      <c r="A15" s="56"/>
      <c r="B15" s="64"/>
      <c r="C15" s="74"/>
      <c r="D15" s="74"/>
    </row>
    <row r="16" spans="1:4" ht="20.100000000000001" customHeight="1">
      <c r="A16" s="56"/>
      <c r="B16" s="67"/>
      <c r="C16" s="74"/>
      <c r="D16" s="74"/>
    </row>
    <row r="17" spans="1:4" ht="20.100000000000001" customHeight="1">
      <c r="A17" s="56"/>
      <c r="B17" s="75"/>
      <c r="C17" s="74"/>
      <c r="D17" s="74"/>
    </row>
    <row r="18" spans="1:4" ht="20.100000000000001" customHeight="1">
      <c r="A18" s="56"/>
      <c r="B18" s="75"/>
      <c r="C18" s="74"/>
      <c r="D18" s="74"/>
    </row>
    <row r="19" spans="1:4" ht="20.100000000000001" customHeight="1">
      <c r="A19" s="56"/>
      <c r="B19" s="71"/>
      <c r="C19" s="72"/>
      <c r="D19" s="72"/>
    </row>
    <row r="20" spans="1:4" ht="20.100000000000001" customHeight="1">
      <c r="A20" s="56"/>
      <c r="B20" s="75"/>
      <c r="C20" s="74"/>
      <c r="D20" s="74"/>
    </row>
    <row r="21" spans="1:4" ht="20.100000000000001" customHeight="1">
      <c r="A21" s="56"/>
      <c r="B21" s="75"/>
      <c r="C21" s="74"/>
      <c r="D21" s="74"/>
    </row>
    <row r="22" spans="1:4" ht="20.100000000000001" customHeight="1">
      <c r="A22" s="56"/>
      <c r="B22" s="75"/>
      <c r="C22" s="74"/>
      <c r="D22" s="74"/>
    </row>
    <row r="23" spans="1:4" ht="20.100000000000001" customHeight="1">
      <c r="A23" s="67"/>
      <c r="B23" s="75"/>
      <c r="C23" s="74"/>
      <c r="D23" s="74"/>
    </row>
    <row r="24" spans="1:4" ht="20.100000000000001" customHeight="1">
      <c r="A24" s="67"/>
      <c r="B24" s="75"/>
      <c r="C24" s="74"/>
      <c r="D24" s="74"/>
    </row>
    <row r="25" spans="1:4" ht="20.100000000000001" customHeight="1">
      <c r="A25" s="67"/>
      <c r="B25" s="71"/>
      <c r="C25" s="72"/>
      <c r="D25" s="72"/>
    </row>
    <row r="26" spans="1:4" ht="20.100000000000001" customHeight="1">
      <c r="A26" s="56"/>
      <c r="B26" s="71"/>
      <c r="C26" s="72"/>
      <c r="D26" s="72"/>
    </row>
    <row r="27" spans="1:4" ht="20.100000000000001" customHeight="1">
      <c r="A27" s="56"/>
      <c r="B27" s="71"/>
      <c r="C27" s="72"/>
      <c r="D27" s="72"/>
    </row>
  </sheetData>
  <mergeCells count="2">
    <mergeCell ref="A1:D1"/>
    <mergeCell ref="A2:D2"/>
  </mergeCells>
  <phoneticPr fontId="13" type="noConversion"/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topLeftCell="A8" workbookViewId="0">
      <selection activeCell="A7" sqref="A7:IV7"/>
    </sheetView>
  </sheetViews>
  <sheetFormatPr defaultRowHeight="15"/>
  <sheetData/>
  <phoneticPr fontId="1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7"/>
  <sheetViews>
    <sheetView topLeftCell="A16" workbookViewId="0">
      <selection activeCell="J15" sqref="J15"/>
    </sheetView>
  </sheetViews>
  <sheetFormatPr defaultRowHeight="15"/>
  <cols>
    <col min="1" max="1" width="3.7109375" customWidth="1"/>
    <col min="2" max="2" width="45.85546875" customWidth="1"/>
    <col min="3" max="3" width="0.140625" customWidth="1"/>
    <col min="4" max="5" width="15.7109375" bestFit="1" customWidth="1"/>
    <col min="9" max="9" width="10" bestFit="1" customWidth="1"/>
  </cols>
  <sheetData>
    <row r="1" spans="1:7" ht="18.75">
      <c r="A1" s="287" t="s">
        <v>377</v>
      </c>
      <c r="B1" s="288"/>
      <c r="C1" s="288"/>
      <c r="D1" s="288"/>
      <c r="E1" s="289"/>
    </row>
    <row r="2" spans="1:7" ht="18.75">
      <c r="A2" s="41"/>
      <c r="B2" s="41"/>
      <c r="C2" s="41"/>
      <c r="D2" s="41"/>
      <c r="E2" s="41"/>
    </row>
    <row r="3" spans="1:7" ht="18.75">
      <c r="A3" s="41"/>
      <c r="B3" s="41" t="s">
        <v>174</v>
      </c>
      <c r="C3" s="41"/>
      <c r="D3" s="41"/>
      <c r="E3" s="41"/>
    </row>
    <row r="4" spans="1:7" ht="18.75">
      <c r="A4" s="11"/>
      <c r="B4" s="11"/>
      <c r="C4" s="11"/>
      <c r="D4" s="11"/>
      <c r="E4" s="11"/>
    </row>
    <row r="5" spans="1:7" ht="30">
      <c r="A5" s="1" t="s">
        <v>0</v>
      </c>
      <c r="B5" s="83" t="s">
        <v>189</v>
      </c>
      <c r="C5" s="1" t="s">
        <v>1</v>
      </c>
      <c r="D5" s="2" t="s">
        <v>2</v>
      </c>
      <c r="E5" s="2" t="s">
        <v>22</v>
      </c>
    </row>
    <row r="6" spans="1:7" ht="15.75">
      <c r="A6" s="4" t="s">
        <v>3</v>
      </c>
      <c r="B6" s="5" t="s">
        <v>4</v>
      </c>
      <c r="C6" s="6"/>
      <c r="D6" s="42">
        <f>D7+D11+D19</f>
        <v>48600908</v>
      </c>
      <c r="E6" s="42">
        <f>E7+E11+E19</f>
        <v>50871110</v>
      </c>
      <c r="G6" s="224"/>
    </row>
    <row r="7" spans="1:7">
      <c r="A7" s="3"/>
      <c r="B7" s="10" t="s">
        <v>5</v>
      </c>
      <c r="C7" s="3"/>
      <c r="D7" s="38">
        <f>SUM(D8:D9)</f>
        <v>11454203</v>
      </c>
      <c r="E7" s="38">
        <f>SUM(E8:E9)</f>
        <v>14542331</v>
      </c>
    </row>
    <row r="8" spans="1:7">
      <c r="A8" s="3"/>
      <c r="B8" s="3" t="s">
        <v>16</v>
      </c>
      <c r="C8" s="3"/>
      <c r="D8" s="40">
        <v>10031008</v>
      </c>
      <c r="E8" s="40">
        <v>14462307</v>
      </c>
    </row>
    <row r="9" spans="1:7">
      <c r="A9" s="3"/>
      <c r="B9" s="3" t="s">
        <v>17</v>
      </c>
      <c r="C9" s="3"/>
      <c r="D9" s="40">
        <v>1423195</v>
      </c>
      <c r="E9" s="40">
        <v>80024</v>
      </c>
    </row>
    <row r="10" spans="1:7">
      <c r="A10" s="3"/>
      <c r="B10" s="10" t="s">
        <v>6</v>
      </c>
      <c r="C10" s="3"/>
      <c r="D10" s="38"/>
      <c r="E10" s="38"/>
    </row>
    <row r="11" spans="1:7">
      <c r="A11" s="3"/>
      <c r="B11" s="10" t="s">
        <v>7</v>
      </c>
      <c r="C11" s="3"/>
      <c r="D11" s="84">
        <f>SUM(D12:D18)</f>
        <v>33661375</v>
      </c>
      <c r="E11" s="84">
        <f>SUM(E12:E18)</f>
        <v>32843449</v>
      </c>
    </row>
    <row r="12" spans="1:7">
      <c r="A12" s="3"/>
      <c r="B12" s="3" t="s">
        <v>139</v>
      </c>
      <c r="C12" s="3"/>
      <c r="D12" s="40">
        <v>29741332</v>
      </c>
      <c r="E12" s="40">
        <v>26816896</v>
      </c>
    </row>
    <row r="13" spans="1:7">
      <c r="A13" s="3"/>
      <c r="B13" s="3" t="s">
        <v>18</v>
      </c>
      <c r="C13" s="3"/>
      <c r="D13" s="40">
        <v>0</v>
      </c>
      <c r="E13" s="40">
        <v>0</v>
      </c>
    </row>
    <row r="14" spans="1:7">
      <c r="A14" s="3"/>
      <c r="B14" s="3" t="s">
        <v>19</v>
      </c>
      <c r="C14" s="3"/>
      <c r="D14" s="40">
        <v>232107</v>
      </c>
      <c r="E14" s="40">
        <v>2338617</v>
      </c>
    </row>
    <row r="15" spans="1:7">
      <c r="A15" s="3"/>
      <c r="B15" s="3" t="s">
        <v>20</v>
      </c>
      <c r="C15" s="3"/>
      <c r="D15" s="40">
        <v>0</v>
      </c>
      <c r="E15" s="40">
        <v>0</v>
      </c>
    </row>
    <row r="16" spans="1:7">
      <c r="A16" s="3"/>
      <c r="B16" s="3" t="s">
        <v>21</v>
      </c>
      <c r="C16" s="3"/>
      <c r="D16" s="80">
        <v>0</v>
      </c>
      <c r="E16" s="80">
        <v>0</v>
      </c>
    </row>
    <row r="17" spans="1:5">
      <c r="A17" s="3"/>
      <c r="B17" s="3" t="s">
        <v>153</v>
      </c>
      <c r="C17" s="3"/>
      <c r="D17" s="40"/>
      <c r="E17" s="40"/>
    </row>
    <row r="18" spans="1:5">
      <c r="A18" s="3"/>
      <c r="B18" s="3" t="s">
        <v>175</v>
      </c>
      <c r="C18" s="3"/>
      <c r="D18" s="40">
        <v>3687936</v>
      </c>
      <c r="E18" s="40">
        <v>3687936</v>
      </c>
    </row>
    <row r="19" spans="1:5">
      <c r="A19" s="3"/>
      <c r="B19" s="10" t="s">
        <v>8</v>
      </c>
      <c r="C19" s="3"/>
      <c r="D19" s="38">
        <f>SUM(D20:D25)</f>
        <v>3485330</v>
      </c>
      <c r="E19" s="38">
        <f>SUM(E20:E25)</f>
        <v>3485330</v>
      </c>
    </row>
    <row r="20" spans="1:5">
      <c r="A20" s="3"/>
      <c r="B20" s="12" t="s">
        <v>140</v>
      </c>
      <c r="C20" s="3"/>
      <c r="D20" s="39">
        <v>0</v>
      </c>
      <c r="E20" s="39">
        <v>0</v>
      </c>
    </row>
    <row r="21" spans="1:5">
      <c r="A21" s="3"/>
      <c r="B21" s="12" t="s">
        <v>141</v>
      </c>
      <c r="C21" s="3"/>
      <c r="D21" s="39">
        <f>'[1]ATTIVO OK'!$G$30</f>
        <v>414088</v>
      </c>
      <c r="E21" s="39">
        <f>'[1]ATTIVO OK'!$G$30</f>
        <v>414088</v>
      </c>
    </row>
    <row r="22" spans="1:5">
      <c r="A22" s="3"/>
      <c r="B22" s="3" t="s">
        <v>371</v>
      </c>
      <c r="C22" s="3"/>
      <c r="D22" s="39">
        <f>'[1]ATTIVO OK'!$G$27</f>
        <v>3071242</v>
      </c>
      <c r="E22" s="39">
        <f>'[1]ATTIVO OK'!$G$27</f>
        <v>3071242</v>
      </c>
    </row>
    <row r="23" spans="1:5">
      <c r="A23" s="3"/>
      <c r="B23" s="12" t="s">
        <v>142</v>
      </c>
      <c r="C23" s="3"/>
      <c r="D23" s="39">
        <v>0</v>
      </c>
      <c r="E23" s="39">
        <v>0</v>
      </c>
    </row>
    <row r="24" spans="1:5">
      <c r="A24" s="3"/>
      <c r="B24" s="12" t="s">
        <v>143</v>
      </c>
      <c r="C24" s="3"/>
      <c r="D24" s="39"/>
      <c r="E24" s="39"/>
    </row>
    <row r="25" spans="1:5">
      <c r="A25" s="3"/>
      <c r="B25" s="12" t="s">
        <v>144</v>
      </c>
      <c r="C25" s="3"/>
      <c r="D25" s="39"/>
      <c r="E25" s="39"/>
    </row>
    <row r="26" spans="1:5">
      <c r="A26" s="3"/>
      <c r="B26" s="10" t="s">
        <v>9</v>
      </c>
      <c r="C26" s="3"/>
      <c r="D26" s="38"/>
      <c r="E26" s="38"/>
    </row>
    <row r="27" spans="1:5">
      <c r="A27" s="3"/>
      <c r="B27" s="10" t="s">
        <v>10</v>
      </c>
      <c r="C27" s="3"/>
      <c r="D27" s="38"/>
      <c r="E27" s="38"/>
    </row>
    <row r="28" spans="1:5">
      <c r="A28" s="3"/>
      <c r="B28" s="10" t="s">
        <v>11</v>
      </c>
      <c r="C28" s="3"/>
      <c r="D28" s="38">
        <f>SUM(D29:D30)</f>
        <v>0</v>
      </c>
      <c r="E28" s="38">
        <f>SUM(E29:E30)</f>
        <v>0</v>
      </c>
    </row>
    <row r="29" spans="1:5">
      <c r="A29" s="3"/>
      <c r="B29" s="12" t="s">
        <v>146</v>
      </c>
      <c r="C29" s="3"/>
      <c r="D29" s="38">
        <v>0</v>
      </c>
      <c r="E29" s="38">
        <v>0</v>
      </c>
    </row>
    <row r="30" spans="1:5">
      <c r="A30" s="3"/>
      <c r="B30" s="3" t="s">
        <v>145</v>
      </c>
      <c r="C30" s="3"/>
      <c r="D30" s="38"/>
      <c r="E30" s="38"/>
    </row>
    <row r="31" spans="1:5" ht="15.75">
      <c r="A31" s="4" t="s">
        <v>12</v>
      </c>
      <c r="B31" s="5" t="s">
        <v>13</v>
      </c>
      <c r="C31" s="6"/>
      <c r="D31" s="42">
        <f>D32+D33+D43</f>
        <v>314610614</v>
      </c>
      <c r="E31" s="42">
        <f>E32+E33+E43</f>
        <v>299512118</v>
      </c>
    </row>
    <row r="32" spans="1:5">
      <c r="A32" s="3"/>
      <c r="B32" s="10" t="s">
        <v>14</v>
      </c>
      <c r="C32" s="3"/>
      <c r="D32" s="38">
        <f>'[1]ATTIVO OK'!$G$23</f>
        <v>5798769</v>
      </c>
      <c r="E32" s="38">
        <f>'[1]ATTIVO OK'!$G$23</f>
        <v>5798769</v>
      </c>
    </row>
    <row r="33" spans="1:5" ht="14.25" customHeight="1">
      <c r="A33" s="3"/>
      <c r="B33" s="10" t="s">
        <v>147</v>
      </c>
      <c r="C33" s="3"/>
      <c r="D33" s="38">
        <f>D35+D36+D37+D38+D39</f>
        <v>308530343</v>
      </c>
      <c r="E33" s="38">
        <f>E35+E36+E37+E38+E39</f>
        <v>293431847</v>
      </c>
    </row>
    <row r="34" spans="1:5" hidden="1">
      <c r="A34" s="3"/>
      <c r="B34" s="3" t="s">
        <v>148</v>
      </c>
      <c r="C34" s="3"/>
      <c r="D34" s="39"/>
      <c r="E34" s="39"/>
    </row>
    <row r="35" spans="1:5">
      <c r="A35" s="3"/>
      <c r="B35" s="3" t="s">
        <v>176</v>
      </c>
      <c r="C35" s="3"/>
      <c r="D35" s="39">
        <v>420000</v>
      </c>
      <c r="E35" s="39">
        <v>420000</v>
      </c>
    </row>
    <row r="36" spans="1:5">
      <c r="A36" s="3"/>
      <c r="B36" s="3" t="s">
        <v>177</v>
      </c>
      <c r="C36" s="3"/>
      <c r="D36" s="39">
        <v>274158846</v>
      </c>
      <c r="E36" s="39">
        <f>'[1]ATTIVO OK'!$G$10</f>
        <v>254783233</v>
      </c>
    </row>
    <row r="37" spans="1:5">
      <c r="A37" s="3"/>
      <c r="B37" s="3" t="s">
        <v>178</v>
      </c>
      <c r="C37" s="3"/>
      <c r="D37" s="40">
        <v>21179710</v>
      </c>
      <c r="E37" s="40">
        <f>'[1]ATTIVO OK'!$G$13</f>
        <v>22294432</v>
      </c>
    </row>
    <row r="38" spans="1:5">
      <c r="A38" s="3"/>
      <c r="B38" s="3" t="s">
        <v>179</v>
      </c>
      <c r="C38" s="3"/>
      <c r="D38" s="40">
        <v>3174259</v>
      </c>
      <c r="E38" s="39">
        <f>'[1]ATTIVO OK'!$G$18</f>
        <v>3967824</v>
      </c>
    </row>
    <row r="39" spans="1:5">
      <c r="A39" s="3"/>
      <c r="B39" s="3" t="s">
        <v>180</v>
      </c>
      <c r="C39" s="3"/>
      <c r="D39" s="39">
        <v>9597528</v>
      </c>
      <c r="E39" s="39">
        <v>11966358</v>
      </c>
    </row>
    <row r="40" spans="1:5" hidden="1">
      <c r="A40" s="3"/>
      <c r="B40" s="3" t="s">
        <v>160</v>
      </c>
      <c r="C40" s="3"/>
      <c r="D40" s="39">
        <v>0</v>
      </c>
      <c r="E40" s="39">
        <v>0</v>
      </c>
    </row>
    <row r="41" spans="1:5" hidden="1">
      <c r="A41" s="3"/>
      <c r="B41" s="3"/>
      <c r="C41" s="3"/>
      <c r="D41" s="39">
        <v>0</v>
      </c>
      <c r="E41" s="39">
        <v>0</v>
      </c>
    </row>
    <row r="42" spans="1:5">
      <c r="A42" s="3"/>
      <c r="B42" s="10" t="s">
        <v>149</v>
      </c>
      <c r="C42" s="3"/>
      <c r="D42" s="38"/>
      <c r="E42" s="38"/>
    </row>
    <row r="43" spans="1:5">
      <c r="A43" s="3"/>
      <c r="B43" s="10" t="s">
        <v>150</v>
      </c>
      <c r="C43" s="3"/>
      <c r="D43" s="38">
        <v>281502</v>
      </c>
      <c r="E43" s="38">
        <v>281502</v>
      </c>
    </row>
    <row r="44" spans="1:5">
      <c r="A44" s="3"/>
      <c r="B44" s="14" t="s">
        <v>151</v>
      </c>
      <c r="C44" s="3"/>
      <c r="D44" s="38"/>
      <c r="E44" s="38"/>
    </row>
    <row r="45" spans="1:5">
      <c r="A45" s="3"/>
      <c r="B45" s="14" t="s">
        <v>152</v>
      </c>
      <c r="C45" s="3"/>
      <c r="D45" s="38"/>
      <c r="E45" s="38"/>
    </row>
    <row r="46" spans="1:5" ht="15.75">
      <c r="A46" s="6"/>
      <c r="B46" s="5" t="s">
        <v>15</v>
      </c>
      <c r="C46" s="6"/>
      <c r="D46" s="42">
        <f>D6+D31</f>
        <v>363211522</v>
      </c>
      <c r="E46" s="42">
        <f>E6+E31</f>
        <v>350383228</v>
      </c>
    </row>
    <row r="47" spans="1:5">
      <c r="D47" s="80"/>
    </row>
  </sheetData>
  <mergeCells count="1">
    <mergeCell ref="A1:E1"/>
  </mergeCells>
  <phoneticPr fontId="13" type="noConversion"/>
  <pageMargins left="0.5" right="0.5" top="0.75" bottom="0.75" header="0.3" footer="0.3"/>
  <pageSetup paperSize="9" orientation="portrait" horizontalDpi="4294967293" r:id="rId1"/>
  <headerFooter>
    <oddFooter>&amp;C1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43"/>
  <sheetViews>
    <sheetView topLeftCell="A13" workbookViewId="0">
      <selection activeCell="H22" sqref="H22"/>
    </sheetView>
  </sheetViews>
  <sheetFormatPr defaultRowHeight="15"/>
  <cols>
    <col min="1" max="1" width="2.85546875" customWidth="1"/>
    <col min="2" max="2" width="46.42578125" bestFit="1" customWidth="1"/>
    <col min="4" max="4" width="15.5703125" customWidth="1"/>
    <col min="5" max="5" width="15.42578125" customWidth="1"/>
  </cols>
  <sheetData>
    <row r="1" spans="1:5" ht="18.75">
      <c r="A1" s="287" t="s">
        <v>377</v>
      </c>
      <c r="B1" s="288"/>
      <c r="C1" s="288"/>
      <c r="D1" s="288"/>
      <c r="E1" s="289"/>
    </row>
    <row r="2" spans="1:5" ht="18.75">
      <c r="A2" s="41"/>
      <c r="B2" s="41"/>
      <c r="C2" s="41"/>
      <c r="D2" s="41"/>
      <c r="E2" s="41"/>
    </row>
    <row r="3" spans="1:5" ht="18.75">
      <c r="A3" s="41"/>
      <c r="B3" s="41" t="s">
        <v>181</v>
      </c>
      <c r="C3" s="41"/>
      <c r="D3" s="41"/>
      <c r="E3" s="41"/>
    </row>
    <row r="4" spans="1:5" ht="18.75">
      <c r="A4" s="11"/>
      <c r="B4" s="11"/>
      <c r="C4" s="11"/>
      <c r="D4" s="11"/>
      <c r="E4" s="11"/>
    </row>
    <row r="5" spans="1:5" ht="30">
      <c r="A5" s="1" t="s">
        <v>0</v>
      </c>
      <c r="B5" s="1" t="s">
        <v>23</v>
      </c>
      <c r="C5" s="1" t="s">
        <v>1</v>
      </c>
      <c r="D5" s="2" t="s">
        <v>2</v>
      </c>
      <c r="E5" s="2" t="s">
        <v>22</v>
      </c>
    </row>
    <row r="6" spans="1:5" s="7" customFormat="1" ht="15.75">
      <c r="A6" s="4" t="s">
        <v>3</v>
      </c>
      <c r="B6" s="5" t="s">
        <v>24</v>
      </c>
      <c r="C6" s="6"/>
      <c r="D6" s="42">
        <f>SUM(D7:D8,D11,D22:D23)</f>
        <v>8561408</v>
      </c>
      <c r="E6" s="42">
        <f>SUM(E7:E8,E11,E22:E23)</f>
        <v>8859357</v>
      </c>
    </row>
    <row r="7" spans="1:5">
      <c r="A7" s="3"/>
      <c r="B7" s="10" t="s">
        <v>25</v>
      </c>
      <c r="C7" s="3"/>
      <c r="D7" s="38"/>
      <c r="E7" s="38"/>
    </row>
    <row r="8" spans="1:5">
      <c r="A8" s="3"/>
      <c r="B8" s="10" t="s">
        <v>26</v>
      </c>
      <c r="C8" s="3"/>
      <c r="D8" s="38">
        <f>SUM(D9:D10)</f>
        <v>0</v>
      </c>
      <c r="E8" s="38">
        <f>SUM(E9:E10)</f>
        <v>0</v>
      </c>
    </row>
    <row r="9" spans="1:5">
      <c r="A9" s="3"/>
      <c r="B9" s="3" t="s">
        <v>27</v>
      </c>
      <c r="C9" s="3"/>
      <c r="D9" s="40"/>
      <c r="E9" s="40"/>
    </row>
    <row r="10" spans="1:5">
      <c r="A10" s="3"/>
      <c r="B10" s="3" t="s">
        <v>28</v>
      </c>
      <c r="C10" s="3"/>
      <c r="D10" s="40"/>
      <c r="E10" s="40"/>
    </row>
    <row r="11" spans="1:5">
      <c r="A11" s="3"/>
      <c r="B11" s="10" t="s">
        <v>29</v>
      </c>
      <c r="C11" s="3"/>
      <c r="D11" s="38">
        <f>SUM(D12:D21)</f>
        <v>6493120</v>
      </c>
      <c r="E11" s="38">
        <f>SUM(E12:E21)</f>
        <v>6665204</v>
      </c>
    </row>
    <row r="12" spans="1:5">
      <c r="A12" s="3"/>
      <c r="B12" s="3" t="s">
        <v>30</v>
      </c>
      <c r="C12" s="3"/>
      <c r="D12" s="40">
        <v>790371</v>
      </c>
      <c r="E12" s="40">
        <v>1966859</v>
      </c>
    </row>
    <row r="13" spans="1:5">
      <c r="A13" s="3"/>
      <c r="B13" s="3" t="s">
        <v>31</v>
      </c>
      <c r="C13" s="3"/>
      <c r="D13" s="40">
        <v>0</v>
      </c>
      <c r="E13" s="40">
        <v>0</v>
      </c>
    </row>
    <row r="14" spans="1:5">
      <c r="A14" s="3"/>
      <c r="B14" s="3" t="s">
        <v>32</v>
      </c>
      <c r="C14" s="3"/>
      <c r="D14" s="40">
        <v>193099</v>
      </c>
      <c r="E14" s="40">
        <v>159580</v>
      </c>
    </row>
    <row r="15" spans="1:5">
      <c r="A15" s="3"/>
      <c r="B15" s="3" t="s">
        <v>33</v>
      </c>
      <c r="C15" s="3"/>
      <c r="D15" s="40">
        <v>143651</v>
      </c>
      <c r="E15" s="40">
        <v>115999</v>
      </c>
    </row>
    <row r="16" spans="1:5">
      <c r="A16" s="3"/>
      <c r="B16" s="3" t="s">
        <v>34</v>
      </c>
      <c r="C16" s="3"/>
      <c r="D16" s="40">
        <v>0</v>
      </c>
      <c r="E16" s="40">
        <v>0</v>
      </c>
    </row>
    <row r="17" spans="1:8">
      <c r="A17" s="3"/>
      <c r="B17" s="3" t="s">
        <v>35</v>
      </c>
      <c r="C17" s="3"/>
      <c r="D17" s="40">
        <v>961145</v>
      </c>
      <c r="E17" s="40">
        <v>368648</v>
      </c>
    </row>
    <row r="18" spans="1:8">
      <c r="A18" s="3"/>
      <c r="B18" s="3" t="s">
        <v>36</v>
      </c>
      <c r="C18" s="3"/>
      <c r="D18" s="40">
        <v>0</v>
      </c>
      <c r="E18" s="40">
        <v>152647</v>
      </c>
    </row>
    <row r="19" spans="1:8">
      <c r="A19" s="3"/>
      <c r="B19" s="3" t="s">
        <v>21</v>
      </c>
      <c r="C19" s="3"/>
      <c r="D19" s="40">
        <v>0</v>
      </c>
      <c r="E19" s="40">
        <v>0</v>
      </c>
    </row>
    <row r="20" spans="1:8">
      <c r="A20" s="3"/>
      <c r="B20" s="3" t="s">
        <v>37</v>
      </c>
      <c r="C20" s="3"/>
      <c r="D20" s="40"/>
      <c r="E20" s="40"/>
    </row>
    <row r="21" spans="1:8">
      <c r="A21" s="3"/>
      <c r="B21" s="3" t="s">
        <v>182</v>
      </c>
      <c r="C21" s="3"/>
      <c r="D21" s="40">
        <v>4404854</v>
      </c>
      <c r="E21" s="40">
        <v>3901471</v>
      </c>
      <c r="H21" s="80"/>
    </row>
    <row r="22" spans="1:8">
      <c r="A22" s="3"/>
      <c r="B22" s="10" t="s">
        <v>38</v>
      </c>
      <c r="C22" s="3"/>
      <c r="D22" s="38">
        <v>1069221</v>
      </c>
      <c r="E22" s="38">
        <v>1195086</v>
      </c>
      <c r="H22" s="80"/>
    </row>
    <row r="23" spans="1:8">
      <c r="A23" s="3"/>
      <c r="B23" s="10" t="s">
        <v>39</v>
      </c>
      <c r="C23" s="3"/>
      <c r="D23" s="38">
        <v>999067</v>
      </c>
      <c r="E23" s="38">
        <v>999067</v>
      </c>
    </row>
    <row r="24" spans="1:8" s="7" customFormat="1" ht="15.75">
      <c r="A24" s="4" t="s">
        <v>12</v>
      </c>
      <c r="B24" s="5" t="s">
        <v>40</v>
      </c>
      <c r="C24" s="6"/>
      <c r="D24" s="42">
        <f>SUM(D25,D28:D30)</f>
        <v>23230805</v>
      </c>
      <c r="E24" s="42">
        <f>SUM(E25,E28:E30)</f>
        <v>15981499</v>
      </c>
    </row>
    <row r="25" spans="1:8">
      <c r="A25" s="3"/>
      <c r="B25" s="10" t="s">
        <v>41</v>
      </c>
      <c r="C25" s="3"/>
      <c r="D25" s="38">
        <f>SUM(D26:D27)</f>
        <v>0</v>
      </c>
      <c r="E25" s="38">
        <f>SUM(E26:E27)</f>
        <v>0</v>
      </c>
    </row>
    <row r="26" spans="1:8">
      <c r="A26" s="3"/>
      <c r="B26" s="3" t="s">
        <v>42</v>
      </c>
      <c r="C26" s="3"/>
      <c r="D26" s="40"/>
      <c r="E26" s="40"/>
    </row>
    <row r="27" spans="1:8">
      <c r="A27" s="3"/>
      <c r="B27" s="3" t="s">
        <v>43</v>
      </c>
      <c r="C27" s="3"/>
      <c r="D27" s="40"/>
      <c r="E27" s="40"/>
    </row>
    <row r="28" spans="1:8">
      <c r="A28" s="3"/>
      <c r="B28" s="10" t="s">
        <v>44</v>
      </c>
      <c r="C28" s="3"/>
      <c r="D28" s="38">
        <v>23230805</v>
      </c>
      <c r="E28" s="38">
        <v>15981499</v>
      </c>
    </row>
    <row r="29" spans="1:8">
      <c r="A29" s="3"/>
      <c r="B29" s="10" t="s">
        <v>45</v>
      </c>
      <c r="C29" s="3"/>
      <c r="D29" s="38"/>
      <c r="E29" s="38"/>
    </row>
    <row r="30" spans="1:8">
      <c r="A30" s="3"/>
      <c r="B30" s="10" t="s">
        <v>46</v>
      </c>
      <c r="C30" s="3"/>
      <c r="D30" s="38">
        <v>0</v>
      </c>
      <c r="E30" s="38">
        <v>0</v>
      </c>
    </row>
    <row r="31" spans="1:8" s="7" customFormat="1" ht="15.75">
      <c r="A31" s="6"/>
      <c r="B31" s="5" t="s">
        <v>47</v>
      </c>
      <c r="C31" s="6"/>
      <c r="D31" s="42">
        <f>SUM(D24+D22+D23+D11)</f>
        <v>31792213</v>
      </c>
      <c r="E31" s="42">
        <f>SUM(E24+E22+E23+E11)</f>
        <v>24840856</v>
      </c>
    </row>
    <row r="32" spans="1:8" s="7" customFormat="1" ht="15.75">
      <c r="A32" s="4" t="s">
        <v>48</v>
      </c>
      <c r="B32" s="16" t="s">
        <v>49</v>
      </c>
      <c r="C32" s="6"/>
      <c r="D32" s="42">
        <f>SUM(D33:D42)</f>
        <v>331419309</v>
      </c>
      <c r="E32" s="42">
        <f>SUM(E33:E42)</f>
        <v>325542372</v>
      </c>
    </row>
    <row r="33" spans="1:5">
      <c r="A33" s="3"/>
      <c r="B33" s="14" t="s">
        <v>50</v>
      </c>
      <c r="C33" s="3"/>
      <c r="D33" s="38"/>
      <c r="E33" s="38"/>
    </row>
    <row r="34" spans="1:5">
      <c r="A34" s="3"/>
      <c r="B34" s="14" t="s">
        <v>51</v>
      </c>
      <c r="C34" s="3"/>
      <c r="D34" s="38"/>
      <c r="E34" s="38"/>
    </row>
    <row r="35" spans="1:5">
      <c r="A35" s="3"/>
      <c r="B35" s="14" t="s">
        <v>125</v>
      </c>
      <c r="C35" s="3"/>
      <c r="D35" s="38">
        <v>291500000</v>
      </c>
      <c r="E35" s="38">
        <v>291500000</v>
      </c>
    </row>
    <row r="36" spans="1:5">
      <c r="A36" s="3"/>
      <c r="B36" s="14" t="s">
        <v>52</v>
      </c>
      <c r="C36" s="3"/>
      <c r="D36" s="38"/>
      <c r="E36" s="38"/>
    </row>
    <row r="37" spans="1:5">
      <c r="A37" s="3"/>
      <c r="B37" s="14" t="s">
        <v>53</v>
      </c>
      <c r="C37" s="3"/>
      <c r="D37" s="38"/>
      <c r="E37" s="38"/>
    </row>
    <row r="38" spans="1:5">
      <c r="A38" s="3"/>
      <c r="B38" s="14" t="s">
        <v>54</v>
      </c>
      <c r="C38" s="3"/>
      <c r="D38" s="38"/>
      <c r="E38" s="38"/>
    </row>
    <row r="39" spans="1:5">
      <c r="A39" s="3"/>
      <c r="B39" s="14" t="s">
        <v>55</v>
      </c>
      <c r="C39" s="3"/>
      <c r="D39" s="38">
        <v>7120907</v>
      </c>
      <c r="E39" s="38">
        <v>5703988</v>
      </c>
    </row>
    <row r="40" spans="1:5">
      <c r="A40" s="3"/>
      <c r="B40" s="14" t="s">
        <v>56</v>
      </c>
      <c r="C40" s="3"/>
      <c r="D40" s="38">
        <v>0</v>
      </c>
      <c r="E40" s="38">
        <v>0</v>
      </c>
    </row>
    <row r="41" spans="1:5">
      <c r="A41" s="3"/>
      <c r="B41" s="14" t="s">
        <v>57</v>
      </c>
      <c r="C41" s="3"/>
      <c r="D41" s="38">
        <v>0</v>
      </c>
      <c r="E41" s="38">
        <v>0</v>
      </c>
    </row>
    <row r="42" spans="1:5" ht="15.75">
      <c r="A42" s="3"/>
      <c r="B42" s="14" t="s">
        <v>58</v>
      </c>
      <c r="C42" s="3"/>
      <c r="D42" s="42">
        <v>32798402</v>
      </c>
      <c r="E42" s="42">
        <v>28338384</v>
      </c>
    </row>
    <row r="43" spans="1:5" s="9" customFormat="1" ht="18.75">
      <c r="A43" s="8"/>
      <c r="B43" s="15" t="s">
        <v>59</v>
      </c>
      <c r="C43" s="8"/>
      <c r="D43" s="43">
        <f>SUM(D32+D31)</f>
        <v>363211522</v>
      </c>
      <c r="E43" s="43">
        <f>SUM(E32+E31)</f>
        <v>350383228</v>
      </c>
    </row>
  </sheetData>
  <mergeCells count="1">
    <mergeCell ref="A1:E1"/>
  </mergeCells>
  <phoneticPr fontId="13" type="noConversion"/>
  <pageMargins left="0.45" right="0.45" top="0.75" bottom="0.75" header="0.3" footer="0.3"/>
  <pageSetup paperSize="9" orientation="portrait" horizontalDpi="4294967293" verticalDpi="300" r:id="rId1"/>
  <headerFooter>
    <oddFooter>&amp;C2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29"/>
  <sheetViews>
    <sheetView topLeftCell="A5" workbookViewId="0">
      <selection activeCell="E7" sqref="E7:F7"/>
    </sheetView>
  </sheetViews>
  <sheetFormatPr defaultRowHeight="15"/>
  <cols>
    <col min="1" max="1" width="3.7109375" customWidth="1"/>
    <col min="2" max="2" width="59.85546875" bestFit="1" customWidth="1"/>
    <col min="3" max="3" width="13.5703125" bestFit="1" customWidth="1"/>
    <col min="4" max="4" width="13.42578125" customWidth="1"/>
    <col min="5" max="6" width="15.28515625" bestFit="1" customWidth="1"/>
    <col min="7" max="7" width="10.85546875" bestFit="1" customWidth="1"/>
    <col min="10" max="10" width="9.85546875" bestFit="1" customWidth="1"/>
    <col min="16" max="16" width="8.42578125" customWidth="1"/>
  </cols>
  <sheetData>
    <row r="1" spans="1:10" ht="18.75">
      <c r="A1" s="290" t="s">
        <v>378</v>
      </c>
      <c r="B1" s="290"/>
      <c r="C1" s="290"/>
      <c r="D1" s="290"/>
    </row>
    <row r="2" spans="1:10" ht="18.75">
      <c r="A2" s="291" t="s">
        <v>60</v>
      </c>
      <c r="B2" s="291"/>
      <c r="C2" s="291"/>
      <c r="D2" s="291"/>
    </row>
    <row r="3" spans="1:10" ht="18.75">
      <c r="A3" s="41"/>
      <c r="B3" s="41"/>
      <c r="C3" s="41"/>
      <c r="D3" s="41"/>
    </row>
    <row r="4" spans="1:10" ht="18.75">
      <c r="A4" s="41"/>
      <c r="B4" s="41" t="s">
        <v>183</v>
      </c>
      <c r="C4" s="41"/>
      <c r="D4" s="41"/>
    </row>
    <row r="5" spans="1:10">
      <c r="A5" s="22"/>
      <c r="B5" s="22"/>
      <c r="C5" s="22"/>
      <c r="D5" s="22"/>
    </row>
    <row r="6" spans="1:10" ht="30" customHeight="1">
      <c r="A6" s="1" t="s">
        <v>0</v>
      </c>
      <c r="B6" s="1" t="s">
        <v>61</v>
      </c>
      <c r="C6" s="2" t="s">
        <v>2</v>
      </c>
      <c r="D6" s="2" t="s">
        <v>62</v>
      </c>
    </row>
    <row r="7" spans="1:10" s="13" customFormat="1" ht="20.100000000000001" customHeight="1">
      <c r="A7" s="17">
        <v>1</v>
      </c>
      <c r="B7" s="18" t="s">
        <v>63</v>
      </c>
      <c r="C7" s="277">
        <v>99890508</v>
      </c>
      <c r="D7" s="277">
        <v>85962594</v>
      </c>
      <c r="E7" s="276">
        <f>C7+C8</f>
        <v>110916957</v>
      </c>
      <c r="F7" s="276">
        <f>D7+D8</f>
        <v>94068807</v>
      </c>
      <c r="G7" s="228"/>
      <c r="H7" s="228"/>
    </row>
    <row r="8" spans="1:10" s="13" customFormat="1" ht="20.100000000000001" customHeight="1">
      <c r="A8" s="17">
        <v>2</v>
      </c>
      <c r="B8" s="18" t="s">
        <v>64</v>
      </c>
      <c r="C8" s="277">
        <v>11026449</v>
      </c>
      <c r="D8" s="277">
        <v>8106213</v>
      </c>
    </row>
    <row r="9" spans="1:10" s="13" customFormat="1" ht="20.100000000000001" customHeight="1">
      <c r="A9" s="17">
        <v>3</v>
      </c>
      <c r="B9" s="19" t="s">
        <v>190</v>
      </c>
      <c r="C9" s="277">
        <v>18516604</v>
      </c>
      <c r="D9" s="277">
        <v>16983447</v>
      </c>
      <c r="F9"/>
      <c r="G9" s="228"/>
    </row>
    <row r="10" spans="1:10" s="13" customFormat="1" ht="20.100000000000001" customHeight="1">
      <c r="A10" s="17">
        <v>4</v>
      </c>
      <c r="B10" s="19" t="s">
        <v>184</v>
      </c>
      <c r="C10" s="39">
        <v>18516604</v>
      </c>
      <c r="D10" s="39">
        <v>16983447</v>
      </c>
      <c r="F10" s="80"/>
      <c r="G10" s="228"/>
      <c r="J10" s="228"/>
    </row>
    <row r="11" spans="1:10" s="13" customFormat="1" ht="20.100000000000001" customHeight="1">
      <c r="A11" s="17">
        <v>5</v>
      </c>
      <c r="B11" s="18" t="s">
        <v>65</v>
      </c>
      <c r="C11" s="39">
        <f>SUM(C12:C13)</f>
        <v>17379464</v>
      </c>
      <c r="D11" s="39">
        <f>SUM(D12:D13)</f>
        <v>14853209</v>
      </c>
      <c r="F11"/>
      <c r="G11" s="228"/>
    </row>
    <row r="12" spans="1:10" ht="20.100000000000001" customHeight="1">
      <c r="A12" s="19"/>
      <c r="B12" s="19" t="s">
        <v>77</v>
      </c>
      <c r="C12" s="40">
        <v>15984493</v>
      </c>
      <c r="D12" s="40">
        <v>13598929</v>
      </c>
      <c r="G12" s="228"/>
    </row>
    <row r="13" spans="1:10" ht="20.100000000000001" customHeight="1">
      <c r="A13" s="19"/>
      <c r="B13" s="19" t="s">
        <v>78</v>
      </c>
      <c r="C13" s="40">
        <v>1394971</v>
      </c>
      <c r="D13" s="40">
        <v>1254280</v>
      </c>
      <c r="G13" s="80"/>
    </row>
    <row r="14" spans="1:10" ht="20.100000000000001" customHeight="1">
      <c r="A14" s="1">
        <v>6</v>
      </c>
      <c r="B14" s="19" t="s">
        <v>66</v>
      </c>
      <c r="C14" s="40">
        <v>9403332</v>
      </c>
      <c r="D14" s="40">
        <v>10536876</v>
      </c>
    </row>
    <row r="15" spans="1:10" ht="20.100000000000001" customHeight="1">
      <c r="A15" s="1">
        <v>7</v>
      </c>
      <c r="B15" s="19" t="s">
        <v>67</v>
      </c>
      <c r="C15" s="40">
        <v>45063433</v>
      </c>
      <c r="D15" s="40">
        <v>36152329</v>
      </c>
    </row>
    <row r="16" spans="1:10" ht="20.100000000000001" customHeight="1">
      <c r="A16" s="1">
        <v>8</v>
      </c>
      <c r="B16" s="20" t="s">
        <v>193</v>
      </c>
      <c r="C16" s="38">
        <f>C10+C11+C14+C15</f>
        <v>90362833</v>
      </c>
      <c r="D16" s="38">
        <f>SUM(D10+D11+D14+D15)</f>
        <v>78525861</v>
      </c>
    </row>
    <row r="17" spans="1:4" ht="20.100000000000001" customHeight="1">
      <c r="A17" s="1">
        <v>9</v>
      </c>
      <c r="B17" s="20" t="s">
        <v>68</v>
      </c>
      <c r="C17" s="38">
        <f>C7+C8+C9-C16</f>
        <v>39070728</v>
      </c>
      <c r="D17" s="38">
        <f>SUM(D7+D8+D9-D16)</f>
        <v>32526393</v>
      </c>
    </row>
    <row r="18" spans="1:4" ht="20.100000000000001" customHeight="1">
      <c r="A18" s="1">
        <v>10</v>
      </c>
      <c r="B18" s="19" t="s">
        <v>69</v>
      </c>
      <c r="C18" s="40"/>
      <c r="D18" s="40"/>
    </row>
    <row r="19" spans="1:4" ht="20.100000000000001" customHeight="1">
      <c r="A19" s="1">
        <v>11</v>
      </c>
      <c r="B19" s="19" t="s">
        <v>70</v>
      </c>
      <c r="C19" s="40"/>
      <c r="D19" s="40"/>
    </row>
    <row r="20" spans="1:4" ht="20.100000000000001" customHeight="1">
      <c r="A20" s="1">
        <v>12</v>
      </c>
      <c r="B20" s="19" t="s">
        <v>71</v>
      </c>
      <c r="C20" s="40">
        <f>SUM(C21:C24)</f>
        <v>-2628060</v>
      </c>
      <c r="D20" s="40">
        <f>SUM(D21:D24)</f>
        <v>-1039300</v>
      </c>
    </row>
    <row r="21" spans="1:4" ht="20.100000000000001" customHeight="1">
      <c r="A21" s="19"/>
      <c r="B21" s="19" t="s">
        <v>79</v>
      </c>
      <c r="C21" s="40">
        <v>0</v>
      </c>
      <c r="D21" s="40">
        <v>0</v>
      </c>
    </row>
    <row r="22" spans="1:4" ht="20.100000000000001" customHeight="1">
      <c r="A22" s="19"/>
      <c r="B22" s="19" t="s">
        <v>80</v>
      </c>
      <c r="C22" s="40">
        <v>-1853706</v>
      </c>
      <c r="D22" s="40">
        <v>-694654</v>
      </c>
    </row>
    <row r="23" spans="1:4" ht="20.100000000000001" customHeight="1">
      <c r="A23" s="19"/>
      <c r="B23" s="19" t="s">
        <v>81</v>
      </c>
      <c r="C23" s="40">
        <v>-13850</v>
      </c>
      <c r="D23" s="40">
        <v>97818</v>
      </c>
    </row>
    <row r="24" spans="1:4" ht="20.100000000000001" customHeight="1">
      <c r="A24" s="19"/>
      <c r="B24" s="19" t="s">
        <v>164</v>
      </c>
      <c r="C24" s="40">
        <v>-760504</v>
      </c>
      <c r="D24" s="40">
        <v>-442464</v>
      </c>
    </row>
    <row r="25" spans="1:4" ht="20.100000000000001" customHeight="1">
      <c r="A25" s="1">
        <v>13</v>
      </c>
      <c r="B25" s="21" t="s">
        <v>72</v>
      </c>
      <c r="C25" s="38">
        <f>SUM(C18:C20)</f>
        <v>-2628060</v>
      </c>
      <c r="D25" s="38">
        <f>SUM(D18:D20)</f>
        <v>-1039300</v>
      </c>
    </row>
    <row r="26" spans="1:4" ht="20.100000000000001" customHeight="1">
      <c r="A26" s="1">
        <v>14</v>
      </c>
      <c r="B26" s="20" t="s">
        <v>73</v>
      </c>
      <c r="C26" s="38">
        <f>C17+C25</f>
        <v>36442668</v>
      </c>
      <c r="D26" s="38">
        <f>SUM(D17+D25)</f>
        <v>31487093</v>
      </c>
    </row>
    <row r="27" spans="1:4" ht="20.100000000000001" customHeight="1">
      <c r="A27" s="1">
        <v>15</v>
      </c>
      <c r="B27" s="19" t="s">
        <v>74</v>
      </c>
      <c r="C27" s="40">
        <v>3644266</v>
      </c>
      <c r="D27" s="40">
        <v>3148709</v>
      </c>
    </row>
    <row r="28" spans="1:4" ht="20.100000000000001" customHeight="1">
      <c r="A28" s="1">
        <v>16</v>
      </c>
      <c r="B28" s="20" t="s">
        <v>75</v>
      </c>
      <c r="C28" s="38">
        <f>SUM(C26-C27)</f>
        <v>32798402</v>
      </c>
      <c r="D28" s="38">
        <f>SUM(D26-D27)</f>
        <v>28338384</v>
      </c>
    </row>
    <row r="29" spans="1:4" ht="20.100000000000001" customHeight="1">
      <c r="A29" s="1">
        <v>17</v>
      </c>
      <c r="B29" s="19" t="s">
        <v>76</v>
      </c>
      <c r="C29" s="40"/>
      <c r="D29" s="40"/>
    </row>
  </sheetData>
  <mergeCells count="2">
    <mergeCell ref="A1:D1"/>
    <mergeCell ref="A2:D2"/>
  </mergeCells>
  <phoneticPr fontId="13" type="noConversion"/>
  <pageMargins left="0.5" right="0" top="0.75" bottom="0.75" header="0.3" footer="0.3"/>
  <pageSetup paperSize="9" orientation="portrait" horizontalDpi="4294967293" r:id="rId1"/>
  <headerFooter>
    <oddFooter>&amp;C3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C31" sqref="C31"/>
    </sheetView>
  </sheetViews>
  <sheetFormatPr defaultRowHeight="15"/>
  <cols>
    <col min="1" max="1" width="3.7109375" customWidth="1"/>
    <col min="2" max="2" width="57" customWidth="1"/>
    <col min="3" max="3" width="12.7109375" bestFit="1" customWidth="1"/>
    <col min="4" max="4" width="13.42578125" customWidth="1"/>
  </cols>
  <sheetData>
    <row r="1" spans="1:5" ht="18.75">
      <c r="A1" s="290" t="s">
        <v>379</v>
      </c>
      <c r="B1" s="290"/>
      <c r="C1" s="290"/>
      <c r="D1" s="290"/>
    </row>
    <row r="2" spans="1:5" ht="18.75">
      <c r="A2" s="79"/>
      <c r="B2" s="79"/>
      <c r="C2" s="79"/>
      <c r="D2" s="79"/>
    </row>
    <row r="3" spans="1:5" ht="18.75">
      <c r="A3" s="41"/>
      <c r="B3" s="41" t="s">
        <v>185</v>
      </c>
      <c r="C3" s="41"/>
      <c r="D3" s="41"/>
    </row>
    <row r="4" spans="1:5">
      <c r="A4" s="22"/>
      <c r="B4" s="22"/>
      <c r="C4" s="22"/>
      <c r="D4" s="22"/>
    </row>
    <row r="5" spans="1:5" ht="30" customHeight="1">
      <c r="A5" s="1" t="s">
        <v>0</v>
      </c>
      <c r="B5" s="1" t="s">
        <v>83</v>
      </c>
      <c r="C5" s="2" t="s">
        <v>2</v>
      </c>
      <c r="D5" s="2" t="s">
        <v>62</v>
      </c>
    </row>
    <row r="6" spans="1:5" s="13" customFormat="1" ht="20.100000000000001" customHeight="1">
      <c r="A6" s="17"/>
      <c r="B6" s="21" t="s">
        <v>84</v>
      </c>
      <c r="C6" s="38">
        <f>SUM(C7:C14)</f>
        <v>13663461</v>
      </c>
      <c r="D6" s="38">
        <f>SUM(D7+D8+D9+D10+D11+D12+D13+D14)</f>
        <v>-23122304</v>
      </c>
    </row>
    <row r="7" spans="1:5" s="13" customFormat="1" ht="20.100000000000001" customHeight="1">
      <c r="A7" s="17"/>
      <c r="B7" s="19" t="s">
        <v>86</v>
      </c>
      <c r="C7" s="39">
        <v>138860622</v>
      </c>
      <c r="D7" s="39">
        <v>108660028</v>
      </c>
    </row>
    <row r="8" spans="1:5" s="13" customFormat="1" ht="20.100000000000001" customHeight="1">
      <c r="A8" s="17"/>
      <c r="B8" s="19" t="s">
        <v>87</v>
      </c>
      <c r="C8" s="39">
        <v>-109142054</v>
      </c>
      <c r="D8" s="39">
        <v>-122810936</v>
      </c>
      <c r="E8" s="24"/>
    </row>
    <row r="9" spans="1:5" s="13" customFormat="1" ht="20.100000000000001" customHeight="1">
      <c r="A9" s="17"/>
      <c r="B9" s="19" t="s">
        <v>166</v>
      </c>
      <c r="C9" s="39">
        <v>0</v>
      </c>
      <c r="D9" s="39">
        <v>-204315</v>
      </c>
    </row>
    <row r="10" spans="1:5" s="13" customFormat="1" ht="20.100000000000001" customHeight="1">
      <c r="A10" s="17"/>
      <c r="B10" s="19" t="s">
        <v>161</v>
      </c>
      <c r="C10" s="39">
        <v>-7050137</v>
      </c>
      <c r="D10" s="39">
        <v>-1751109</v>
      </c>
    </row>
    <row r="11" spans="1:5" s="13" customFormat="1" ht="20.100000000000001" customHeight="1">
      <c r="A11" s="17"/>
      <c r="B11" s="19" t="s">
        <v>89</v>
      </c>
      <c r="C11" s="39">
        <v>-1863651</v>
      </c>
      <c r="D11" s="39">
        <v>-1039300</v>
      </c>
    </row>
    <row r="12" spans="1:5" s="13" customFormat="1" ht="20.100000000000001" customHeight="1">
      <c r="A12" s="17"/>
      <c r="B12" s="19" t="s">
        <v>165</v>
      </c>
      <c r="C12" s="39">
        <v>-846711</v>
      </c>
      <c r="D12" s="39">
        <v>-871711</v>
      </c>
    </row>
    <row r="13" spans="1:5" ht="20.100000000000001" customHeight="1">
      <c r="A13" s="1"/>
      <c r="B13" s="19" t="s">
        <v>90</v>
      </c>
      <c r="C13" s="40">
        <v>-1537756</v>
      </c>
      <c r="D13" s="40">
        <v>-1054238</v>
      </c>
    </row>
    <row r="14" spans="1:5" ht="20.100000000000001" customHeight="1">
      <c r="A14" s="1"/>
      <c r="B14" s="19" t="s">
        <v>186</v>
      </c>
      <c r="C14" s="40">
        <v>-4756852</v>
      </c>
      <c r="D14" s="40">
        <v>-4050723</v>
      </c>
    </row>
    <row r="15" spans="1:5" ht="20.100000000000001" customHeight="1">
      <c r="A15" s="1"/>
      <c r="B15" s="21" t="s">
        <v>85</v>
      </c>
      <c r="C15" s="38">
        <f>SUM(C17:C22)</f>
        <v>-24219373</v>
      </c>
      <c r="D15" s="38">
        <f>SUM(D17:D22)</f>
        <v>-21548876</v>
      </c>
    </row>
    <row r="16" spans="1:5" ht="20.100000000000001" customHeight="1">
      <c r="A16" s="1"/>
      <c r="B16" s="23" t="s">
        <v>92</v>
      </c>
      <c r="C16" s="40"/>
      <c r="D16" s="40"/>
    </row>
    <row r="17" spans="1:7" ht="20.100000000000001" customHeight="1">
      <c r="A17" s="1"/>
      <c r="B17" s="23" t="s">
        <v>93</v>
      </c>
      <c r="C17" s="40"/>
      <c r="D17" s="40"/>
    </row>
    <row r="18" spans="1:7" ht="20.100000000000001" customHeight="1">
      <c r="A18" s="1"/>
      <c r="B18" s="19" t="s">
        <v>167</v>
      </c>
      <c r="C18" s="40"/>
      <c r="D18" s="40">
        <v>0</v>
      </c>
    </row>
    <row r="19" spans="1:7" ht="20.100000000000001" customHeight="1">
      <c r="A19" s="82"/>
      <c r="B19" s="19" t="s">
        <v>162</v>
      </c>
      <c r="C19" s="40"/>
      <c r="D19" s="40">
        <v>0</v>
      </c>
    </row>
    <row r="20" spans="1:7" ht="20.100000000000001" customHeight="1">
      <c r="A20" s="1"/>
      <c r="B20" s="19" t="s">
        <v>95</v>
      </c>
      <c r="C20" s="40">
        <v>9945</v>
      </c>
      <c r="D20" s="40">
        <v>0</v>
      </c>
    </row>
    <row r="21" spans="1:7" ht="20.100000000000001" customHeight="1">
      <c r="A21" s="1"/>
      <c r="B21" s="23" t="s">
        <v>163</v>
      </c>
      <c r="C21" s="40"/>
      <c r="D21" s="40">
        <v>0</v>
      </c>
    </row>
    <row r="22" spans="1:7" ht="20.100000000000001" customHeight="1">
      <c r="A22" s="1"/>
      <c r="B22" s="23" t="s">
        <v>187</v>
      </c>
      <c r="C22" s="40">
        <v>-24229318</v>
      </c>
      <c r="D22" s="40">
        <v>-21548876</v>
      </c>
    </row>
    <row r="23" spans="1:7" ht="20.100000000000001" customHeight="1">
      <c r="A23" s="1"/>
      <c r="B23" s="21" t="s">
        <v>106</v>
      </c>
      <c r="C23" s="38">
        <f>SUM(C25:C26)</f>
        <v>7467784</v>
      </c>
      <c r="D23" s="38">
        <f>SUM(D24:D28)</f>
        <v>15794020</v>
      </c>
    </row>
    <row r="24" spans="1:7" ht="20.100000000000001" customHeight="1">
      <c r="A24" s="1"/>
      <c r="B24" s="23" t="s">
        <v>98</v>
      </c>
      <c r="C24" s="40"/>
      <c r="D24" s="40"/>
    </row>
    <row r="25" spans="1:7" ht="20.100000000000001" customHeight="1">
      <c r="A25" s="1"/>
      <c r="B25" s="23" t="s">
        <v>158</v>
      </c>
      <c r="C25" s="40">
        <v>28100000</v>
      </c>
      <c r="D25" s="40">
        <v>24827400</v>
      </c>
    </row>
    <row r="26" spans="1:7" ht="20.100000000000001" customHeight="1">
      <c r="A26" s="1"/>
      <c r="B26" s="23" t="s">
        <v>192</v>
      </c>
      <c r="C26" s="40">
        <v>-20632216</v>
      </c>
      <c r="D26" s="40">
        <v>-9033380</v>
      </c>
    </row>
    <row r="27" spans="1:7" ht="20.100000000000001" customHeight="1">
      <c r="A27" s="19"/>
      <c r="B27" s="23" t="s">
        <v>168</v>
      </c>
      <c r="C27" s="40"/>
      <c r="D27" s="40">
        <v>0</v>
      </c>
    </row>
    <row r="28" spans="1:7" ht="20.100000000000001" customHeight="1">
      <c r="A28" s="19"/>
      <c r="B28" s="23" t="s">
        <v>102</v>
      </c>
      <c r="C28" s="40"/>
      <c r="D28" s="40"/>
    </row>
    <row r="29" spans="1:7" ht="20.100000000000001" customHeight="1">
      <c r="A29" s="19"/>
      <c r="B29" s="21" t="s">
        <v>103</v>
      </c>
      <c r="C29" s="84">
        <f>SUM(C23+C15+C6)</f>
        <v>-3088128</v>
      </c>
      <c r="D29" s="38">
        <f>D23+D15+D6</f>
        <v>-28877160</v>
      </c>
      <c r="F29" s="80"/>
      <c r="G29" s="80" t="s">
        <v>394</v>
      </c>
    </row>
    <row r="30" spans="1:7" ht="20.100000000000001" customHeight="1">
      <c r="A30" s="1"/>
      <c r="B30" s="21" t="s">
        <v>104</v>
      </c>
      <c r="C30" s="38">
        <v>14542331</v>
      </c>
      <c r="D30" s="38">
        <v>43419491</v>
      </c>
    </row>
    <row r="31" spans="1:7" ht="20.100000000000001" customHeight="1">
      <c r="A31" s="1"/>
      <c r="B31" s="21" t="s">
        <v>105</v>
      </c>
      <c r="C31" s="38">
        <f>SUM(C29:C30)</f>
        <v>11454203</v>
      </c>
      <c r="D31" s="38">
        <f>SUM(D29:D30)</f>
        <v>14542331</v>
      </c>
    </row>
  </sheetData>
  <mergeCells count="1">
    <mergeCell ref="A1:D1"/>
  </mergeCells>
  <phoneticPr fontId="13" type="noConversion"/>
  <pageMargins left="0.5" right="0" top="0.75" bottom="0.75" header="0.3" footer="0.3"/>
  <pageSetup paperSize="9" orientation="portrait" horizontalDpi="4294967293" r:id="rId1"/>
  <headerFooter>
    <oddFooter>&amp;C4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N17" sqref="N17"/>
    </sheetView>
  </sheetViews>
  <sheetFormatPr defaultRowHeight="15"/>
  <cols>
    <col min="1" max="1" width="3" customWidth="1"/>
    <col min="2" max="2" width="37.85546875" customWidth="1"/>
    <col min="3" max="3" width="15.85546875" customWidth="1"/>
    <col min="4" max="4" width="14.5703125" customWidth="1"/>
    <col min="5" max="5" width="16.140625" customWidth="1"/>
    <col min="6" max="6" width="17.5703125" bestFit="1" customWidth="1"/>
    <col min="7" max="7" width="17.140625" customWidth="1"/>
    <col min="8" max="8" width="16.85546875" customWidth="1"/>
    <col min="12" max="12" width="10.5703125" bestFit="1" customWidth="1"/>
  </cols>
  <sheetData>
    <row r="2" spans="1:8" ht="18.75">
      <c r="A2" s="290" t="s">
        <v>380</v>
      </c>
      <c r="B2" s="290"/>
      <c r="C2" s="290"/>
      <c r="D2" s="290"/>
      <c r="E2" s="290"/>
      <c r="F2" s="290"/>
      <c r="G2" s="290"/>
      <c r="H2" s="290"/>
    </row>
    <row r="3" spans="1:8" ht="18.75">
      <c r="A3" s="79"/>
      <c r="B3" s="41" t="s">
        <v>194</v>
      </c>
      <c r="C3" s="79"/>
      <c r="D3" s="79"/>
      <c r="E3" s="79"/>
      <c r="F3" s="79"/>
      <c r="G3" s="79"/>
      <c r="H3" s="79"/>
    </row>
    <row r="4" spans="1:8">
      <c r="A4" s="25" t="s">
        <v>121</v>
      </c>
    </row>
    <row r="5" spans="1:8">
      <c r="A5" s="25"/>
    </row>
    <row r="6" spans="1:8" ht="15.75">
      <c r="A6" s="115" t="s">
        <v>0</v>
      </c>
      <c r="B6" s="115" t="s">
        <v>107</v>
      </c>
      <c r="C6" s="116" t="s">
        <v>108</v>
      </c>
      <c r="D6" s="116" t="s">
        <v>109</v>
      </c>
      <c r="E6" s="116" t="s">
        <v>110</v>
      </c>
      <c r="F6" s="116" t="s">
        <v>122</v>
      </c>
      <c r="G6" s="116" t="s">
        <v>111</v>
      </c>
      <c r="H6" s="116" t="s">
        <v>112</v>
      </c>
    </row>
    <row r="7" spans="1:8" ht="20.100000000000001" customHeight="1">
      <c r="A7" s="118" t="s">
        <v>3</v>
      </c>
      <c r="B7" s="119" t="s">
        <v>159</v>
      </c>
      <c r="C7" s="126">
        <v>291500000</v>
      </c>
      <c r="D7" s="126"/>
      <c r="E7" s="126"/>
      <c r="F7" s="126">
        <v>5703988</v>
      </c>
      <c r="G7" s="126">
        <v>26020693</v>
      </c>
      <c r="H7" s="126">
        <f>SUM(C7:G7)</f>
        <v>323224681</v>
      </c>
    </row>
    <row r="8" spans="1:8" ht="20.100000000000001" customHeight="1">
      <c r="A8" s="117" t="s">
        <v>113</v>
      </c>
      <c r="B8" s="120" t="s">
        <v>114</v>
      </c>
      <c r="C8" s="125">
        <v>0</v>
      </c>
      <c r="D8" s="125"/>
      <c r="E8" s="125"/>
      <c r="F8" s="125">
        <v>0</v>
      </c>
      <c r="G8" s="125"/>
      <c r="H8" s="125">
        <f t="shared" ref="H8:H18" si="0">SUM(C8:G8)</f>
        <v>0</v>
      </c>
    </row>
    <row r="9" spans="1:8" ht="20.100000000000001" customHeight="1">
      <c r="A9" s="124" t="s">
        <v>116</v>
      </c>
      <c r="B9" s="123" t="s">
        <v>115</v>
      </c>
      <c r="C9" s="127">
        <f>SUM(C7:C8)</f>
        <v>291500000</v>
      </c>
      <c r="D9" s="127">
        <f>SUM(D10:D13)</f>
        <v>0</v>
      </c>
      <c r="E9" s="127">
        <f>SUM(E10:E13)</f>
        <v>0</v>
      </c>
      <c r="F9" s="127">
        <f>SUM(F7)</f>
        <v>5703988</v>
      </c>
      <c r="G9" s="127">
        <v>26020693</v>
      </c>
      <c r="H9" s="127">
        <f>SUM(H7)</f>
        <v>323224681</v>
      </c>
    </row>
    <row r="10" spans="1:8" ht="20.100000000000001" customHeight="1">
      <c r="A10" s="124">
        <v>1</v>
      </c>
      <c r="B10" s="123" t="s">
        <v>119</v>
      </c>
      <c r="C10" s="122">
        <v>0</v>
      </c>
      <c r="D10" s="122"/>
      <c r="E10" s="122"/>
      <c r="F10" s="122">
        <v>0</v>
      </c>
      <c r="G10" s="122">
        <v>23943196</v>
      </c>
      <c r="H10" s="122">
        <f>SUM(F10:G10)</f>
        <v>23943196</v>
      </c>
    </row>
    <row r="11" spans="1:8" ht="20.100000000000001" customHeight="1">
      <c r="A11" s="124">
        <v>2</v>
      </c>
      <c r="B11" s="123" t="s">
        <v>117</v>
      </c>
      <c r="C11" s="122"/>
      <c r="D11" s="122"/>
      <c r="E11" s="122"/>
      <c r="F11" s="122"/>
      <c r="G11" s="122">
        <v>-23943196</v>
      </c>
      <c r="H11" s="122">
        <f t="shared" si="0"/>
        <v>-23943196</v>
      </c>
    </row>
    <row r="12" spans="1:8" ht="20.100000000000001" customHeight="1">
      <c r="A12" s="124">
        <v>3</v>
      </c>
      <c r="B12" s="123" t="s">
        <v>123</v>
      </c>
      <c r="C12" s="122"/>
      <c r="D12" s="122"/>
      <c r="E12" s="122"/>
      <c r="F12" s="122"/>
      <c r="G12" s="122"/>
      <c r="H12" s="122">
        <f t="shared" si="0"/>
        <v>0</v>
      </c>
    </row>
    <row r="13" spans="1:8" ht="20.100000000000001" customHeight="1">
      <c r="A13" s="124">
        <v>4</v>
      </c>
      <c r="B13" s="123" t="s">
        <v>124</v>
      </c>
      <c r="C13" s="122">
        <v>0</v>
      </c>
      <c r="D13" s="122"/>
      <c r="E13" s="122"/>
      <c r="F13" s="122">
        <v>0</v>
      </c>
      <c r="G13" s="122">
        <v>0</v>
      </c>
      <c r="H13" s="122">
        <v>0</v>
      </c>
    </row>
    <row r="14" spans="1:8" ht="20.100000000000001" customHeight="1">
      <c r="A14" s="118" t="s">
        <v>120</v>
      </c>
      <c r="B14" s="119" t="s">
        <v>188</v>
      </c>
      <c r="C14" s="126">
        <v>291500000</v>
      </c>
      <c r="D14" s="126">
        <f>SUM(D10:D13)</f>
        <v>0</v>
      </c>
      <c r="E14" s="126">
        <f>SUM(E10:E13)</f>
        <v>0</v>
      </c>
      <c r="F14" s="126">
        <f>SUM(F9+F13)</f>
        <v>5703988</v>
      </c>
      <c r="G14" s="126">
        <v>28338384</v>
      </c>
      <c r="H14" s="126">
        <f>SUM(C14:G14)</f>
        <v>325542372</v>
      </c>
    </row>
    <row r="15" spans="1:8" ht="20.100000000000001" customHeight="1">
      <c r="A15" s="117">
        <v>1</v>
      </c>
      <c r="B15" s="120" t="s">
        <v>119</v>
      </c>
      <c r="C15" s="125"/>
      <c r="D15" s="125"/>
      <c r="E15" s="125"/>
      <c r="F15" s="125"/>
      <c r="G15" s="125">
        <v>32798402</v>
      </c>
      <c r="H15" s="125">
        <f>SUM(G15)</f>
        <v>32798402</v>
      </c>
    </row>
    <row r="16" spans="1:8" ht="20.100000000000001" customHeight="1">
      <c r="A16" s="117">
        <v>2</v>
      </c>
      <c r="B16" s="120" t="s">
        <v>117</v>
      </c>
      <c r="C16" s="125"/>
      <c r="D16" s="125"/>
      <c r="E16" s="125"/>
      <c r="G16" s="125">
        <v>-26921465</v>
      </c>
      <c r="H16" s="125">
        <f>SUM(G16)</f>
        <v>-26921465</v>
      </c>
    </row>
    <row r="17" spans="1:12" ht="20.100000000000001" customHeight="1">
      <c r="A17" s="117">
        <v>3</v>
      </c>
      <c r="B17" s="121" t="s">
        <v>118</v>
      </c>
      <c r="C17" s="125">
        <v>0</v>
      </c>
      <c r="D17" s="125"/>
      <c r="E17" s="125"/>
      <c r="F17" s="125"/>
      <c r="G17" s="125">
        <v>-1416919</v>
      </c>
      <c r="H17" s="125">
        <v>-1416919</v>
      </c>
    </row>
    <row r="18" spans="1:12" ht="20.100000000000001" customHeight="1">
      <c r="A18" s="117">
        <v>4</v>
      </c>
      <c r="B18" s="121" t="s">
        <v>191</v>
      </c>
      <c r="C18" s="125"/>
      <c r="D18" s="125"/>
      <c r="E18" s="125"/>
      <c r="F18" s="125">
        <v>1416919</v>
      </c>
      <c r="G18" s="125">
        <v>0</v>
      </c>
      <c r="H18" s="125">
        <f t="shared" si="0"/>
        <v>1416919</v>
      </c>
    </row>
    <row r="19" spans="1:12" ht="20.100000000000001" customHeight="1">
      <c r="A19" s="118" t="s">
        <v>48</v>
      </c>
      <c r="B19" s="119" t="s">
        <v>381</v>
      </c>
      <c r="C19" s="128">
        <v>291500000</v>
      </c>
      <c r="D19" s="128">
        <f>SUM(D14:D18)</f>
        <v>0</v>
      </c>
      <c r="E19" s="128">
        <f>SUM(E14:E18)</f>
        <v>0</v>
      </c>
      <c r="F19" s="128">
        <f>SUM(F14:F18)</f>
        <v>7120907</v>
      </c>
      <c r="G19" s="128">
        <f>SUM(G14:G18)</f>
        <v>32798402</v>
      </c>
      <c r="H19" s="128">
        <f>H14+H15+H16+H17+H18</f>
        <v>331419309</v>
      </c>
    </row>
    <row r="23" spans="1:12">
      <c r="H23" s="80"/>
      <c r="L23" s="80"/>
    </row>
  </sheetData>
  <mergeCells count="1">
    <mergeCell ref="A2:H2"/>
  </mergeCells>
  <phoneticPr fontId="13" type="noConversion"/>
  <pageMargins left="0.5" right="0" top="0.75" bottom="0.75" header="0.3" footer="0.3"/>
  <pageSetup paperSize="9" orientation="landscape" horizontalDpi="4294967293" verticalDpi="300" r:id="rId1"/>
  <headerFooter>
    <oddFooter>&amp;C5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D52"/>
  <sheetViews>
    <sheetView topLeftCell="A49" workbookViewId="0">
      <selection activeCell="G46" sqref="G46"/>
    </sheetView>
  </sheetViews>
  <sheetFormatPr defaultColWidth="4.7109375" defaultRowHeight="15"/>
  <cols>
    <col min="1" max="1" width="4.5703125" customWidth="1"/>
    <col min="2" max="2" width="0.140625" customWidth="1"/>
    <col min="3" max="3" width="81.85546875" customWidth="1"/>
    <col min="4" max="4" width="13.140625" customWidth="1"/>
    <col min="5" max="5" width="1.5703125" customWidth="1"/>
  </cols>
  <sheetData>
    <row r="1" spans="1:4">
      <c r="A1" s="292"/>
      <c r="B1" s="292"/>
      <c r="C1" s="292"/>
      <c r="D1" s="292"/>
    </row>
    <row r="2" spans="1:4">
      <c r="A2" s="293"/>
      <c r="B2" s="294"/>
      <c r="C2" s="294"/>
      <c r="D2" s="295"/>
    </row>
    <row r="3" spans="1:4" s="88" customFormat="1" ht="33" customHeight="1">
      <c r="A3" s="296" t="s">
        <v>195</v>
      </c>
      <c r="B3" s="297"/>
      <c r="C3" s="297"/>
      <c r="D3" s="298"/>
    </row>
    <row r="4" spans="1:4" s="93" customFormat="1" ht="12.75">
      <c r="A4" s="89"/>
      <c r="B4" s="90" t="s">
        <v>196</v>
      </c>
      <c r="C4" s="91"/>
      <c r="D4" s="92"/>
    </row>
    <row r="5" spans="1:4" s="93" customFormat="1" ht="11.25">
      <c r="A5" s="89"/>
      <c r="B5" s="94"/>
      <c r="C5" s="95" t="s">
        <v>197</v>
      </c>
      <c r="D5" s="92"/>
    </row>
    <row r="6" spans="1:4" s="93" customFormat="1" ht="11.25">
      <c r="A6" s="89"/>
      <c r="B6" s="94"/>
      <c r="C6" s="95" t="s">
        <v>198</v>
      </c>
      <c r="D6" s="92"/>
    </row>
    <row r="7" spans="1:4" s="93" customFormat="1" ht="11.25">
      <c r="A7" s="89"/>
      <c r="B7" s="94" t="s">
        <v>199</v>
      </c>
      <c r="C7" s="96"/>
      <c r="D7" s="92"/>
    </row>
    <row r="8" spans="1:4" s="93" customFormat="1" ht="11.25">
      <c r="A8" s="89"/>
      <c r="B8" s="94"/>
      <c r="C8" s="95" t="s">
        <v>200</v>
      </c>
      <c r="D8" s="92"/>
    </row>
    <row r="9" spans="1:4" s="93" customFormat="1" ht="11.25">
      <c r="A9" s="89"/>
      <c r="B9" s="97"/>
      <c r="C9" s="95" t="s">
        <v>201</v>
      </c>
      <c r="D9" s="92"/>
    </row>
    <row r="10" spans="1:4" s="93" customFormat="1" ht="11.25">
      <c r="A10" s="89"/>
      <c r="B10" s="98"/>
      <c r="C10" s="99" t="s">
        <v>202</v>
      </c>
      <c r="D10" s="92"/>
    </row>
    <row r="11" spans="1:4" ht="5.25" customHeight="1">
      <c r="A11" s="100"/>
      <c r="B11" s="48"/>
      <c r="C11" s="48"/>
      <c r="D11" s="101"/>
    </row>
    <row r="12" spans="1:4">
      <c r="A12" s="100"/>
      <c r="B12" s="102" t="s">
        <v>203</v>
      </c>
      <c r="C12" s="103" t="s">
        <v>204</v>
      </c>
      <c r="D12" s="101"/>
    </row>
    <row r="13" spans="1:4" ht="6" customHeight="1">
      <c r="A13" s="100"/>
      <c r="B13" s="104"/>
      <c r="C13" s="13"/>
      <c r="D13" s="101"/>
    </row>
    <row r="14" spans="1:4">
      <c r="A14" s="100"/>
      <c r="B14" s="105">
        <v>1</v>
      </c>
      <c r="C14" s="106" t="s">
        <v>205</v>
      </c>
      <c r="D14" s="101"/>
    </row>
    <row r="15" spans="1:4">
      <c r="A15" s="100"/>
      <c r="B15" s="105">
        <v>2</v>
      </c>
      <c r="C15" s="107" t="s">
        <v>206</v>
      </c>
      <c r="D15" s="101"/>
    </row>
    <row r="16" spans="1:4">
      <c r="A16" s="100"/>
      <c r="B16" s="108">
        <v>3</v>
      </c>
      <c r="C16" s="107" t="s">
        <v>207</v>
      </c>
      <c r="D16" s="101"/>
    </row>
    <row r="17" spans="1:4" s="111" customFormat="1" ht="14.25">
      <c r="A17" s="109"/>
      <c r="B17" s="108">
        <v>4</v>
      </c>
      <c r="C17" s="108" t="s">
        <v>208</v>
      </c>
      <c r="D17" s="110"/>
    </row>
    <row r="18" spans="1:4" s="111" customFormat="1" ht="14.25">
      <c r="A18" s="109"/>
      <c r="B18" s="108"/>
      <c r="C18" s="106" t="s">
        <v>209</v>
      </c>
      <c r="D18" s="110"/>
    </row>
    <row r="19" spans="1:4" s="111" customFormat="1" ht="14.25">
      <c r="A19" s="109"/>
      <c r="B19" s="108" t="s">
        <v>210</v>
      </c>
      <c r="C19" s="108"/>
      <c r="D19" s="110"/>
    </row>
    <row r="20" spans="1:4" s="111" customFormat="1" ht="14.25">
      <c r="A20" s="109"/>
      <c r="B20" s="108"/>
      <c r="C20" s="106" t="s">
        <v>211</v>
      </c>
      <c r="D20" s="110"/>
    </row>
    <row r="21" spans="1:4" s="111" customFormat="1" ht="14.25">
      <c r="A21" s="109"/>
      <c r="B21" s="108" t="s">
        <v>212</v>
      </c>
      <c r="C21" s="108"/>
      <c r="D21" s="110"/>
    </row>
    <row r="22" spans="1:4" s="111" customFormat="1" ht="14.25">
      <c r="A22" s="109"/>
      <c r="B22" s="108"/>
      <c r="C22" s="106" t="s">
        <v>213</v>
      </c>
      <c r="D22" s="110"/>
    </row>
    <row r="23" spans="1:4" s="111" customFormat="1" ht="14.25">
      <c r="A23" s="109"/>
      <c r="B23" s="108" t="s">
        <v>214</v>
      </c>
      <c r="C23" s="108"/>
      <c r="D23" s="110"/>
    </row>
    <row r="24" spans="1:4" s="111" customFormat="1" ht="14.25">
      <c r="A24" s="109"/>
      <c r="B24" s="108"/>
      <c r="C24" s="108" t="s">
        <v>215</v>
      </c>
      <c r="D24" s="110"/>
    </row>
    <row r="25" spans="1:4" s="111" customFormat="1" ht="14.25">
      <c r="A25" s="109"/>
      <c r="B25" s="108" t="s">
        <v>216</v>
      </c>
      <c r="C25" s="108"/>
      <c r="D25" s="110"/>
    </row>
    <row r="26" spans="1:4" s="111" customFormat="1" ht="14.25">
      <c r="A26" s="109"/>
      <c r="B26" s="106" t="s">
        <v>217</v>
      </c>
      <c r="C26" s="108"/>
      <c r="D26" s="110"/>
    </row>
    <row r="27" spans="1:4" s="111" customFormat="1" ht="14.25">
      <c r="A27" s="109"/>
      <c r="B27" s="108"/>
      <c r="C27" s="108" t="s">
        <v>218</v>
      </c>
      <c r="D27" s="110"/>
    </row>
    <row r="28" spans="1:4" s="111" customFormat="1" ht="14.25">
      <c r="A28" s="109"/>
      <c r="B28" s="106" t="s">
        <v>219</v>
      </c>
      <c r="C28" s="108"/>
      <c r="D28" s="110"/>
    </row>
    <row r="29" spans="1:4" s="111" customFormat="1" ht="14.25">
      <c r="A29" s="109"/>
      <c r="B29" s="108"/>
      <c r="C29" s="108" t="s">
        <v>220</v>
      </c>
      <c r="D29" s="110"/>
    </row>
    <row r="30" spans="1:4" s="111" customFormat="1" ht="14.25">
      <c r="A30" s="109"/>
      <c r="B30" s="106" t="s">
        <v>221</v>
      </c>
      <c r="C30" s="108"/>
      <c r="D30" s="110"/>
    </row>
    <row r="31" spans="1:4" s="111" customFormat="1" ht="14.25">
      <c r="A31" s="109"/>
      <c r="B31" s="108" t="s">
        <v>222</v>
      </c>
      <c r="C31" s="108" t="s">
        <v>223</v>
      </c>
      <c r="D31" s="110"/>
    </row>
    <row r="32" spans="1:4" s="111" customFormat="1" ht="14.25">
      <c r="A32" s="109"/>
      <c r="B32" s="108"/>
      <c r="C32" s="106" t="s">
        <v>224</v>
      </c>
      <c r="D32" s="110"/>
    </row>
    <row r="33" spans="1:4" s="111" customFormat="1" ht="14.25">
      <c r="A33" s="109"/>
      <c r="B33" s="108"/>
      <c r="C33" s="106" t="s">
        <v>225</v>
      </c>
      <c r="D33" s="110"/>
    </row>
    <row r="34" spans="1:4" s="111" customFormat="1" ht="14.25">
      <c r="A34" s="109"/>
      <c r="B34" s="108"/>
      <c r="C34" s="106" t="s">
        <v>226</v>
      </c>
      <c r="D34" s="110"/>
    </row>
    <row r="35" spans="1:4" s="111" customFormat="1" ht="14.25">
      <c r="A35" s="109"/>
      <c r="B35" s="108"/>
      <c r="C35" s="106" t="s">
        <v>227</v>
      </c>
      <c r="D35" s="110"/>
    </row>
    <row r="36" spans="1:4" s="111" customFormat="1" ht="14.25">
      <c r="A36" s="109"/>
      <c r="B36" s="108"/>
      <c r="C36" s="106" t="s">
        <v>228</v>
      </c>
      <c r="D36" s="110"/>
    </row>
    <row r="37" spans="1:4" s="111" customFormat="1" ht="14.25">
      <c r="A37" s="109"/>
      <c r="B37" s="108"/>
      <c r="C37" s="106" t="s">
        <v>229</v>
      </c>
      <c r="D37" s="110"/>
    </row>
    <row r="38" spans="1:4" s="111" customFormat="1" ht="6" customHeight="1">
      <c r="A38" s="109"/>
      <c r="B38" s="108"/>
      <c r="C38" s="108"/>
      <c r="D38" s="110"/>
    </row>
    <row r="39" spans="1:4" s="111" customFormat="1">
      <c r="A39" s="109"/>
      <c r="B39" s="102" t="s">
        <v>230</v>
      </c>
      <c r="C39" s="103" t="s">
        <v>231</v>
      </c>
      <c r="D39" s="110"/>
    </row>
    <row r="40" spans="1:4" s="111" customFormat="1" ht="12" customHeight="1">
      <c r="A40" s="109"/>
      <c r="B40" s="108"/>
      <c r="C40" s="108"/>
      <c r="D40" s="110"/>
    </row>
    <row r="41" spans="1:4" s="111" customFormat="1" ht="14.25">
      <c r="A41" s="109"/>
      <c r="B41" s="108"/>
      <c r="C41" s="108" t="s">
        <v>232</v>
      </c>
      <c r="D41" s="110"/>
    </row>
    <row r="42" spans="1:4" s="111" customFormat="1" ht="14.25">
      <c r="A42" s="109"/>
      <c r="B42" s="108" t="s">
        <v>233</v>
      </c>
      <c r="C42" s="108"/>
      <c r="D42" s="110"/>
    </row>
    <row r="43" spans="1:4" s="111" customFormat="1" ht="14.25">
      <c r="A43" s="109"/>
      <c r="B43" s="108"/>
      <c r="C43" s="108" t="s">
        <v>234</v>
      </c>
      <c r="D43" s="110"/>
    </row>
    <row r="44" spans="1:4" s="111" customFormat="1" ht="14.25">
      <c r="A44" s="109"/>
      <c r="B44" s="108" t="s">
        <v>235</v>
      </c>
      <c r="C44" s="108"/>
      <c r="D44" s="110"/>
    </row>
    <row r="45" spans="1:4" s="111" customFormat="1" ht="14.25">
      <c r="A45" s="109"/>
      <c r="B45" s="107"/>
      <c r="C45" s="107" t="s">
        <v>236</v>
      </c>
      <c r="D45" s="110"/>
    </row>
    <row r="46" spans="1:4" s="111" customFormat="1" ht="14.25">
      <c r="A46" s="109"/>
      <c r="B46" s="107" t="s">
        <v>237</v>
      </c>
      <c r="C46" s="229"/>
      <c r="D46" s="110"/>
    </row>
    <row r="47" spans="1:4" s="111" customFormat="1" ht="14.25">
      <c r="A47" s="109"/>
      <c r="B47" s="107" t="s">
        <v>238</v>
      </c>
      <c r="C47" s="229"/>
      <c r="D47" s="110"/>
    </row>
    <row r="48" spans="1:4" s="111" customFormat="1" ht="14.25">
      <c r="A48" s="109"/>
      <c r="B48" s="107" t="s">
        <v>239</v>
      </c>
      <c r="C48" s="230"/>
      <c r="D48" s="110"/>
    </row>
    <row r="49" spans="1:4">
      <c r="A49" s="100"/>
      <c r="B49" s="111"/>
      <c r="C49" s="111" t="s">
        <v>392</v>
      </c>
      <c r="D49" s="101"/>
    </row>
    <row r="50" spans="1:4" ht="15.75">
      <c r="A50" s="100"/>
      <c r="B50" s="111"/>
      <c r="C50" t="s">
        <v>393</v>
      </c>
      <c r="D50" s="101"/>
    </row>
    <row r="51" spans="1:4">
      <c r="A51" s="100"/>
      <c r="B51" s="111"/>
      <c r="C51" s="111"/>
      <c r="D51" s="112">
        <v>6</v>
      </c>
    </row>
    <row r="52" spans="1:4">
      <c r="A52" s="113"/>
      <c r="B52" s="55"/>
      <c r="C52" s="55"/>
      <c r="D52" s="114"/>
    </row>
  </sheetData>
  <mergeCells count="3">
    <mergeCell ref="A1:D1"/>
    <mergeCell ref="A2:D2"/>
    <mergeCell ref="A3:D3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8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Q223"/>
  <sheetViews>
    <sheetView topLeftCell="A43" workbookViewId="0">
      <selection activeCell="H106" sqref="H106"/>
    </sheetView>
  </sheetViews>
  <sheetFormatPr defaultRowHeight="15"/>
  <cols>
    <col min="1" max="1" width="2.28515625" customWidth="1"/>
    <col min="2" max="2" width="3.42578125" style="129" hidden="1" customWidth="1"/>
    <col min="3" max="3" width="2" hidden="1" customWidth="1"/>
    <col min="4" max="4" width="3.42578125" customWidth="1"/>
    <col min="5" max="5" width="29.85546875" customWidth="1"/>
    <col min="6" max="6" width="12.42578125" customWidth="1"/>
    <col min="7" max="7" width="11" customWidth="1"/>
    <col min="8" max="8" width="12.42578125" customWidth="1"/>
    <col min="9" max="9" width="13.85546875" bestFit="1" customWidth="1"/>
    <col min="10" max="10" width="12.140625" bestFit="1" customWidth="1"/>
    <col min="11" max="11" width="11.28515625" customWidth="1"/>
    <col min="12" max="12" width="15" customWidth="1"/>
    <col min="13" max="13" width="7.42578125" customWidth="1"/>
    <col min="14" max="14" width="2.140625" customWidth="1"/>
    <col min="16" max="16" width="10.85546875" bestFit="1" customWidth="1"/>
    <col min="17" max="17" width="12.42578125" bestFit="1" customWidth="1"/>
    <col min="18" max="18" width="10" bestFit="1" customWidth="1"/>
  </cols>
  <sheetData>
    <row r="2" spans="1:13">
      <c r="A2" s="130"/>
      <c r="B2" s="233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2"/>
    </row>
    <row r="3" spans="1:13">
      <c r="A3" s="100"/>
      <c r="B3" s="235" t="s">
        <v>240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101"/>
    </row>
    <row r="4" spans="1:13" s="88" customFormat="1" ht="31.5" customHeight="1">
      <c r="A4" s="296" t="s">
        <v>195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8"/>
    </row>
    <row r="5" spans="1:13" s="88" customFormat="1" ht="12.75" hidden="1" customHeight="1">
      <c r="A5" s="85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7"/>
    </row>
    <row r="6" spans="1:13" ht="24.75" customHeight="1">
      <c r="A6" s="100"/>
      <c r="B6" s="235"/>
      <c r="C6" s="299" t="s">
        <v>116</v>
      </c>
      <c r="D6" s="299"/>
      <c r="E6" s="300" t="s">
        <v>384</v>
      </c>
      <c r="F6" s="300"/>
      <c r="G6" s="300"/>
      <c r="H6" s="300"/>
      <c r="I6" s="300"/>
      <c r="J6" s="300"/>
      <c r="K6" s="300"/>
      <c r="L6" s="300"/>
      <c r="M6" s="101"/>
    </row>
    <row r="7" spans="1:13">
      <c r="A7" s="100"/>
      <c r="B7" s="235"/>
      <c r="C7" s="48"/>
      <c r="D7" s="48"/>
      <c r="E7" s="48"/>
      <c r="F7" s="48"/>
      <c r="G7" s="48"/>
      <c r="H7" s="48"/>
      <c r="I7" s="48"/>
      <c r="J7" s="133"/>
      <c r="K7" s="133"/>
      <c r="L7" s="48"/>
      <c r="M7" s="101"/>
    </row>
    <row r="8" spans="1:13">
      <c r="A8" s="100"/>
      <c r="B8" s="235"/>
      <c r="C8" s="48"/>
      <c r="D8" s="134" t="s">
        <v>3</v>
      </c>
      <c r="E8" s="135" t="s">
        <v>241</v>
      </c>
      <c r="F8" s="135"/>
      <c r="G8" s="136"/>
      <c r="H8" s="48"/>
      <c r="I8" s="48"/>
      <c r="J8" s="48"/>
      <c r="K8" s="48"/>
      <c r="L8" s="48"/>
      <c r="M8" s="101"/>
    </row>
    <row r="9" spans="1:13">
      <c r="A9" s="100"/>
      <c r="B9" s="235"/>
      <c r="C9" s="48"/>
      <c r="D9" s="134"/>
      <c r="E9" s="135"/>
      <c r="F9" s="135"/>
      <c r="G9" s="136"/>
      <c r="H9" s="48"/>
      <c r="I9" s="48"/>
      <c r="J9" s="48"/>
      <c r="K9" s="48"/>
      <c r="L9" s="48"/>
      <c r="M9" s="101"/>
    </row>
    <row r="10" spans="1:13">
      <c r="A10" s="109"/>
      <c r="B10" s="137"/>
      <c r="C10" s="138"/>
      <c r="D10" s="139">
        <v>1</v>
      </c>
      <c r="E10" s="140" t="s">
        <v>242</v>
      </c>
      <c r="F10" s="141"/>
      <c r="G10" s="48"/>
      <c r="H10" s="48"/>
      <c r="I10" s="48"/>
      <c r="J10" s="48"/>
      <c r="K10" s="48"/>
      <c r="L10" s="48"/>
      <c r="M10" s="101"/>
    </row>
    <row r="11" spans="1:13" ht="15.75" thickBot="1">
      <c r="A11" s="100"/>
      <c r="B11" s="235">
        <v>3</v>
      </c>
      <c r="C11" s="48"/>
      <c r="D11" s="48"/>
      <c r="E11" s="235" t="s">
        <v>243</v>
      </c>
      <c r="F11" s="133"/>
      <c r="G11" s="133"/>
      <c r="H11" s="133"/>
      <c r="I11" s="133"/>
      <c r="J11" s="133"/>
      <c r="K11" s="133"/>
      <c r="L11" s="48"/>
      <c r="M11" s="101"/>
    </row>
    <row r="12" spans="1:13">
      <c r="A12" s="100"/>
      <c r="B12" s="235"/>
      <c r="C12" s="48"/>
      <c r="D12" s="301" t="s">
        <v>244</v>
      </c>
      <c r="E12" s="303" t="s">
        <v>245</v>
      </c>
      <c r="F12" s="303"/>
      <c r="G12" s="303" t="s">
        <v>246</v>
      </c>
      <c r="H12" s="303" t="s">
        <v>247</v>
      </c>
      <c r="I12" s="303"/>
      <c r="J12" s="142" t="s">
        <v>248</v>
      </c>
      <c r="K12" s="142" t="s">
        <v>249</v>
      </c>
      <c r="L12" s="143" t="s">
        <v>248</v>
      </c>
      <c r="M12" s="101"/>
    </row>
    <row r="13" spans="1:13" ht="15.75" thickBot="1">
      <c r="A13" s="100"/>
      <c r="B13" s="235"/>
      <c r="C13" s="48"/>
      <c r="D13" s="302"/>
      <c r="E13" s="304"/>
      <c r="F13" s="304"/>
      <c r="G13" s="304"/>
      <c r="H13" s="304"/>
      <c r="I13" s="304"/>
      <c r="J13" s="144" t="s">
        <v>250</v>
      </c>
      <c r="K13" s="144" t="s">
        <v>251</v>
      </c>
      <c r="L13" s="145" t="s">
        <v>252</v>
      </c>
      <c r="M13" s="101"/>
    </row>
    <row r="14" spans="1:13">
      <c r="A14" s="100"/>
      <c r="B14" s="235"/>
      <c r="C14" s="48"/>
      <c r="D14" s="146">
        <v>1</v>
      </c>
      <c r="E14" s="305" t="s">
        <v>253</v>
      </c>
      <c r="F14" s="306"/>
      <c r="G14" s="147" t="s">
        <v>254</v>
      </c>
      <c r="H14" s="307">
        <v>20114235303</v>
      </c>
      <c r="I14" s="307"/>
      <c r="J14" s="148">
        <v>11995</v>
      </c>
      <c r="K14" s="149">
        <v>1</v>
      </c>
      <c r="L14" s="150">
        <v>11995</v>
      </c>
      <c r="M14" s="101"/>
    </row>
    <row r="15" spans="1:13">
      <c r="A15" s="100"/>
      <c r="B15" s="235"/>
      <c r="C15" s="48"/>
      <c r="D15" s="151"/>
      <c r="E15" s="308" t="s">
        <v>253</v>
      </c>
      <c r="F15" s="309"/>
      <c r="G15" s="152" t="s">
        <v>255</v>
      </c>
      <c r="H15" s="310">
        <v>20114235301</v>
      </c>
      <c r="I15" s="310"/>
      <c r="J15" s="153">
        <v>60550.239999999998</v>
      </c>
      <c r="K15" s="154">
        <v>138.93</v>
      </c>
      <c r="L15" s="155">
        <v>8412245</v>
      </c>
      <c r="M15" s="101"/>
    </row>
    <row r="16" spans="1:13">
      <c r="A16" s="100"/>
      <c r="B16" s="235"/>
      <c r="C16" s="48"/>
      <c r="D16" s="151"/>
      <c r="E16" s="308"/>
      <c r="F16" s="309"/>
      <c r="G16" s="156"/>
      <c r="H16" s="310"/>
      <c r="I16" s="310"/>
      <c r="J16" s="153"/>
      <c r="K16" s="154"/>
      <c r="L16" s="155"/>
      <c r="M16" s="101"/>
    </row>
    <row r="17" spans="1:17">
      <c r="A17" s="100"/>
      <c r="B17" s="235"/>
      <c r="C17" s="48"/>
      <c r="D17" s="151">
        <v>2</v>
      </c>
      <c r="E17" s="308" t="s">
        <v>256</v>
      </c>
      <c r="F17" s="309"/>
      <c r="G17" s="156" t="s">
        <v>254</v>
      </c>
      <c r="H17" s="310" t="s">
        <v>257</v>
      </c>
      <c r="I17" s="310"/>
      <c r="J17" s="153">
        <v>287727</v>
      </c>
      <c r="K17" s="154">
        <v>1</v>
      </c>
      <c r="L17" s="155">
        <v>287727</v>
      </c>
      <c r="M17" s="101"/>
    </row>
    <row r="18" spans="1:17">
      <c r="A18" s="100"/>
      <c r="B18" s="235"/>
      <c r="C18" s="48"/>
      <c r="D18" s="151"/>
      <c r="E18" s="308" t="s">
        <v>256</v>
      </c>
      <c r="F18" s="309"/>
      <c r="G18" s="156" t="s">
        <v>255</v>
      </c>
      <c r="H18" s="310">
        <v>8002000116</v>
      </c>
      <c r="I18" s="310"/>
      <c r="J18" s="153">
        <v>7699.74</v>
      </c>
      <c r="K18" s="154">
        <v>138.93</v>
      </c>
      <c r="L18" s="155">
        <v>1069723</v>
      </c>
      <c r="M18" s="101"/>
    </row>
    <row r="19" spans="1:17">
      <c r="A19" s="100"/>
      <c r="B19" s="235"/>
      <c r="C19" s="48"/>
      <c r="D19" s="151">
        <v>3</v>
      </c>
      <c r="E19" s="309" t="s">
        <v>258</v>
      </c>
      <c r="F19" s="309"/>
      <c r="G19" s="152" t="s">
        <v>254</v>
      </c>
      <c r="H19" s="310">
        <v>9028</v>
      </c>
      <c r="I19" s="310"/>
      <c r="J19" s="153">
        <v>183399</v>
      </c>
      <c r="K19" s="154">
        <v>1</v>
      </c>
      <c r="L19" s="155">
        <v>183399</v>
      </c>
      <c r="M19" s="101"/>
    </row>
    <row r="20" spans="1:17" ht="14.25" customHeight="1">
      <c r="A20" s="100"/>
      <c r="B20" s="235"/>
      <c r="C20" s="48"/>
      <c r="D20" s="151"/>
      <c r="E20" s="309" t="s">
        <v>258</v>
      </c>
      <c r="F20" s="309"/>
      <c r="G20" s="152" t="s">
        <v>255</v>
      </c>
      <c r="H20" s="310">
        <v>9028</v>
      </c>
      <c r="I20" s="310"/>
      <c r="J20" s="153">
        <v>474.48</v>
      </c>
      <c r="K20" s="154">
        <v>138.93</v>
      </c>
      <c r="L20" s="155">
        <v>65919</v>
      </c>
      <c r="M20" s="101"/>
    </row>
    <row r="21" spans="1:17" ht="14.25" customHeight="1">
      <c r="A21" s="100"/>
      <c r="B21" s="235"/>
      <c r="C21" s="48"/>
      <c r="D21" s="151"/>
      <c r="E21" s="309"/>
      <c r="F21" s="309"/>
      <c r="G21" s="156"/>
      <c r="H21" s="310"/>
      <c r="I21" s="310"/>
      <c r="J21" s="153"/>
      <c r="K21" s="154"/>
      <c r="L21" s="155"/>
      <c r="M21" s="101"/>
    </row>
    <row r="22" spans="1:17" s="88" customFormat="1" ht="21" customHeight="1" thickBot="1">
      <c r="A22" s="158"/>
      <c r="B22" s="236"/>
      <c r="C22" s="67"/>
      <c r="D22" s="159"/>
      <c r="E22" s="311" t="s">
        <v>259</v>
      </c>
      <c r="F22" s="311"/>
      <c r="G22" s="311"/>
      <c r="H22" s="311"/>
      <c r="I22" s="311"/>
      <c r="J22" s="311"/>
      <c r="K22" s="311"/>
      <c r="L22" s="160">
        <f>SUM(L14:L21)</f>
        <v>10031008</v>
      </c>
      <c r="M22" s="161"/>
      <c r="Q22" s="224"/>
    </row>
    <row r="23" spans="1:17" ht="15.75" thickBot="1">
      <c r="A23" s="100"/>
      <c r="B23" s="235">
        <v>4</v>
      </c>
      <c r="C23" s="48"/>
      <c r="D23" s="162"/>
      <c r="E23" s="137" t="s">
        <v>260</v>
      </c>
      <c r="F23" s="163"/>
      <c r="G23" s="163"/>
      <c r="H23" s="163"/>
      <c r="I23" s="163"/>
      <c r="J23" s="163"/>
      <c r="K23" s="163"/>
      <c r="L23" s="48"/>
      <c r="M23" s="101"/>
    </row>
    <row r="24" spans="1:17">
      <c r="A24" s="100"/>
      <c r="B24" s="235"/>
      <c r="C24" s="48"/>
      <c r="D24" s="312" t="s">
        <v>244</v>
      </c>
      <c r="E24" s="314" t="s">
        <v>261</v>
      </c>
      <c r="F24" s="314"/>
      <c r="G24" s="314"/>
      <c r="H24" s="314"/>
      <c r="I24" s="315"/>
      <c r="J24" s="142" t="s">
        <v>248</v>
      </c>
      <c r="K24" s="142" t="s">
        <v>249</v>
      </c>
      <c r="L24" s="143" t="s">
        <v>248</v>
      </c>
      <c r="M24" s="101"/>
    </row>
    <row r="25" spans="1:17" ht="15.75" thickBot="1">
      <c r="A25" s="100"/>
      <c r="B25" s="235"/>
      <c r="C25" s="48"/>
      <c r="D25" s="313"/>
      <c r="E25" s="316"/>
      <c r="F25" s="316"/>
      <c r="G25" s="316"/>
      <c r="H25" s="316"/>
      <c r="I25" s="317"/>
      <c r="J25" s="164" t="s">
        <v>250</v>
      </c>
      <c r="K25" s="164" t="s">
        <v>251</v>
      </c>
      <c r="L25" s="165" t="s">
        <v>252</v>
      </c>
      <c r="M25" s="101"/>
    </row>
    <row r="26" spans="1:17">
      <c r="A26" s="100"/>
      <c r="B26" s="235"/>
      <c r="C26" s="48"/>
      <c r="D26" s="166"/>
      <c r="E26" s="318" t="s">
        <v>262</v>
      </c>
      <c r="F26" s="319"/>
      <c r="G26" s="319"/>
      <c r="H26" s="319"/>
      <c r="I26" s="320"/>
      <c r="J26" s="167">
        <v>0</v>
      </c>
      <c r="K26" s="167">
        <v>0</v>
      </c>
      <c r="L26" s="150">
        <v>1423195</v>
      </c>
      <c r="M26" s="101"/>
    </row>
    <row r="27" spans="1:17" ht="15.75" thickBot="1">
      <c r="A27" s="100"/>
      <c r="B27" s="235"/>
      <c r="C27" s="48"/>
      <c r="D27" s="157"/>
      <c r="E27" s="321"/>
      <c r="F27" s="322"/>
      <c r="G27" s="322"/>
      <c r="H27" s="322"/>
      <c r="I27" s="323"/>
      <c r="J27" s="168"/>
      <c r="K27" s="168"/>
      <c r="L27" s="169"/>
      <c r="M27" s="101"/>
    </row>
    <row r="28" spans="1:17" ht="18" customHeight="1" thickBot="1">
      <c r="A28" s="100"/>
      <c r="B28" s="235"/>
      <c r="C28" s="48"/>
      <c r="D28" s="170"/>
      <c r="E28" s="325" t="s">
        <v>259</v>
      </c>
      <c r="F28" s="326"/>
      <c r="G28" s="326"/>
      <c r="H28" s="326"/>
      <c r="I28" s="326"/>
      <c r="J28" s="326"/>
      <c r="K28" s="327"/>
      <c r="L28" s="160">
        <f>SUM(L26:L27)</f>
        <v>1423195</v>
      </c>
      <c r="M28" s="101"/>
    </row>
    <row r="29" spans="1:17" hidden="1">
      <c r="A29" s="100"/>
      <c r="B29" s="235"/>
      <c r="C29" s="48"/>
      <c r="D29" s="171"/>
      <c r="E29" s="48"/>
      <c r="F29" s="48"/>
      <c r="G29" s="48"/>
      <c r="H29" s="48"/>
      <c r="I29" s="48"/>
      <c r="J29" s="48"/>
      <c r="K29" s="48"/>
      <c r="L29" s="48"/>
      <c r="M29" s="101"/>
    </row>
    <row r="30" spans="1:17">
      <c r="A30" s="100"/>
      <c r="B30" s="235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101"/>
    </row>
    <row r="31" spans="1:17">
      <c r="A31" s="100"/>
      <c r="B31" s="235">
        <v>5</v>
      </c>
      <c r="C31" s="48"/>
      <c r="D31" s="48"/>
      <c r="E31" s="140" t="s">
        <v>263</v>
      </c>
      <c r="F31" s="141"/>
      <c r="G31" s="48"/>
      <c r="H31" s="48"/>
      <c r="I31" s="48"/>
      <c r="J31" s="48"/>
      <c r="K31" s="48"/>
      <c r="L31" s="48"/>
      <c r="M31" s="101"/>
    </row>
    <row r="32" spans="1:17">
      <c r="A32" s="100"/>
      <c r="B32" s="235"/>
      <c r="C32" s="48"/>
      <c r="D32" s="139">
        <v>2</v>
      </c>
      <c r="E32" s="48"/>
      <c r="F32" s="48" t="s">
        <v>264</v>
      </c>
      <c r="G32" s="48"/>
      <c r="H32" s="48"/>
      <c r="I32" s="48"/>
      <c r="J32" s="48"/>
      <c r="K32" s="48"/>
      <c r="L32" s="48"/>
      <c r="M32" s="101"/>
    </row>
    <row r="33" spans="1:13">
      <c r="A33" s="100"/>
      <c r="B33" s="235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101"/>
    </row>
    <row r="34" spans="1:13">
      <c r="A34" s="100"/>
      <c r="B34" s="235">
        <v>6</v>
      </c>
      <c r="C34" s="48"/>
      <c r="D34" s="48"/>
      <c r="E34" s="140" t="s">
        <v>265</v>
      </c>
      <c r="F34" s="141"/>
      <c r="G34" s="48"/>
      <c r="H34" s="48"/>
      <c r="I34" s="48"/>
      <c r="J34" s="48"/>
      <c r="K34" s="48"/>
      <c r="L34" s="48"/>
      <c r="M34" s="101"/>
    </row>
    <row r="35" spans="1:13">
      <c r="A35" s="100"/>
      <c r="B35" s="235"/>
      <c r="C35" s="48"/>
      <c r="D35" s="139">
        <v>3</v>
      </c>
      <c r="E35" s="172"/>
      <c r="F35" s="141"/>
      <c r="G35" s="48"/>
      <c r="H35" s="48"/>
      <c r="I35" s="48"/>
      <c r="J35" s="48"/>
      <c r="K35" s="48"/>
      <c r="L35" s="48"/>
      <c r="M35" s="101"/>
    </row>
    <row r="36" spans="1:13">
      <c r="A36" s="100"/>
      <c r="B36" s="235">
        <v>7</v>
      </c>
      <c r="C36" s="48"/>
      <c r="D36" s="173"/>
      <c r="E36" s="174" t="s">
        <v>266</v>
      </c>
      <c r="F36" s="48"/>
      <c r="G36" s="48"/>
      <c r="H36" s="48"/>
      <c r="I36" s="48"/>
      <c r="J36" s="48"/>
      <c r="K36" s="48"/>
      <c r="L36" s="48"/>
      <c r="M36" s="101"/>
    </row>
    <row r="37" spans="1:13">
      <c r="A37" s="100"/>
      <c r="B37" s="235"/>
      <c r="C37" s="48"/>
      <c r="D37" s="173" t="s">
        <v>267</v>
      </c>
      <c r="E37" s="324" t="s">
        <v>268</v>
      </c>
      <c r="F37" s="324"/>
      <c r="G37" s="48"/>
      <c r="H37" s="235"/>
      <c r="I37" s="225"/>
      <c r="J37" s="234"/>
      <c r="K37" s="48"/>
      <c r="L37" s="48"/>
      <c r="M37" s="101"/>
    </row>
    <row r="38" spans="1:13">
      <c r="A38" s="100"/>
      <c r="B38" s="235"/>
      <c r="C38" s="48"/>
      <c r="D38" s="48"/>
      <c r="E38" s="324" t="s">
        <v>269</v>
      </c>
      <c r="F38" s="324"/>
      <c r="G38" s="48"/>
      <c r="H38" s="235"/>
      <c r="I38" s="48"/>
      <c r="J38" s="234"/>
      <c r="K38" s="48"/>
      <c r="L38" s="48"/>
      <c r="M38" s="101"/>
    </row>
    <row r="39" spans="1:13">
      <c r="A39" s="100"/>
      <c r="B39" s="235"/>
      <c r="C39" s="48"/>
      <c r="D39" s="48"/>
      <c r="E39" s="48" t="s">
        <v>270</v>
      </c>
      <c r="F39" s="48"/>
      <c r="G39" s="48"/>
      <c r="H39" s="235"/>
      <c r="I39" s="225">
        <v>29741332</v>
      </c>
      <c r="J39" s="234" t="s">
        <v>252</v>
      </c>
      <c r="K39" s="48"/>
      <c r="L39" s="48"/>
      <c r="M39" s="101"/>
    </row>
    <row r="40" spans="1:13">
      <c r="A40" s="100"/>
      <c r="B40" s="235"/>
      <c r="C40" s="48"/>
      <c r="D40" s="48"/>
      <c r="E40" s="48" t="s">
        <v>271</v>
      </c>
      <c r="F40" s="48"/>
      <c r="G40" s="48"/>
      <c r="H40" s="235"/>
      <c r="I40" s="74"/>
      <c r="J40" s="234" t="s">
        <v>252</v>
      </c>
      <c r="K40" s="48"/>
      <c r="L40" s="48"/>
      <c r="M40" s="101"/>
    </row>
    <row r="41" spans="1:13">
      <c r="A41" s="100"/>
      <c r="B41" s="235"/>
      <c r="C41" s="48"/>
      <c r="D41" s="48"/>
      <c r="E41" s="48" t="s">
        <v>272</v>
      </c>
      <c r="F41" s="48"/>
      <c r="G41" s="48"/>
      <c r="H41" s="235"/>
      <c r="I41" s="74"/>
      <c r="J41" s="234" t="s">
        <v>252</v>
      </c>
      <c r="K41" s="48"/>
      <c r="L41" s="48"/>
      <c r="M41" s="101"/>
    </row>
    <row r="42" spans="1:13">
      <c r="A42" s="100"/>
      <c r="B42" s="235"/>
      <c r="C42" s="48"/>
      <c r="D42" s="48"/>
      <c r="E42" s="48" t="s">
        <v>273</v>
      </c>
      <c r="F42" s="48"/>
      <c r="G42" s="48"/>
      <c r="H42" s="235"/>
      <c r="I42" s="74"/>
      <c r="J42" s="234" t="s">
        <v>252</v>
      </c>
      <c r="K42" s="48"/>
      <c r="L42" s="48"/>
      <c r="M42" s="101"/>
    </row>
    <row r="43" spans="1:13">
      <c r="A43" s="100"/>
      <c r="B43" s="235"/>
      <c r="C43" s="48"/>
      <c r="D43" s="48"/>
      <c r="E43" s="48"/>
      <c r="F43" s="48"/>
      <c r="G43" s="48"/>
      <c r="H43" s="235"/>
      <c r="I43" s="48"/>
      <c r="J43" s="178"/>
      <c r="K43" s="48"/>
      <c r="L43" s="48"/>
      <c r="M43" s="101"/>
    </row>
    <row r="44" spans="1:13">
      <c r="A44" s="100"/>
      <c r="B44" s="235"/>
      <c r="C44" s="48"/>
      <c r="D44" s="48"/>
      <c r="E44" s="48"/>
      <c r="F44" s="48"/>
      <c r="G44" s="48"/>
      <c r="H44" s="235"/>
      <c r="I44" s="48"/>
      <c r="J44" s="178"/>
      <c r="K44" s="48"/>
      <c r="L44" s="48"/>
      <c r="M44" s="101"/>
    </row>
    <row r="45" spans="1:13">
      <c r="A45" s="100"/>
      <c r="B45" s="235">
        <v>8</v>
      </c>
      <c r="C45" s="48"/>
      <c r="D45" s="48"/>
      <c r="E45" s="174" t="s">
        <v>274</v>
      </c>
      <c r="F45" s="48"/>
      <c r="G45" s="48"/>
      <c r="H45" s="48"/>
      <c r="I45" s="48"/>
      <c r="J45" s="234"/>
      <c r="K45" s="48"/>
      <c r="L45" s="48"/>
      <c r="M45" s="101"/>
    </row>
    <row r="46" spans="1:13">
      <c r="A46" s="100"/>
      <c r="B46" s="235"/>
      <c r="C46" s="48"/>
      <c r="D46" s="173" t="s">
        <v>267</v>
      </c>
      <c r="E46" s="48"/>
      <c r="F46" s="48"/>
      <c r="G46" s="48"/>
      <c r="H46" s="48"/>
      <c r="I46" s="48"/>
      <c r="J46" s="234"/>
      <c r="K46" s="48"/>
      <c r="L46" s="48"/>
      <c r="M46" s="101"/>
    </row>
    <row r="47" spans="1:13">
      <c r="A47" s="100"/>
      <c r="B47" s="235">
        <v>9</v>
      </c>
      <c r="C47" s="48"/>
      <c r="D47" s="48"/>
      <c r="E47" s="174" t="s">
        <v>275</v>
      </c>
      <c r="F47" s="48"/>
      <c r="G47" s="328"/>
      <c r="H47" s="328"/>
      <c r="I47" s="48"/>
      <c r="J47" s="234"/>
      <c r="K47" s="48"/>
      <c r="L47" s="48"/>
      <c r="M47" s="101"/>
    </row>
    <row r="48" spans="1:13">
      <c r="A48" s="100"/>
      <c r="B48" s="235"/>
      <c r="C48" s="48"/>
      <c r="D48" s="173" t="s">
        <v>267</v>
      </c>
      <c r="E48" s="48"/>
      <c r="F48" s="48" t="s">
        <v>276</v>
      </c>
      <c r="G48" s="48"/>
      <c r="H48" s="48"/>
      <c r="I48" s="225">
        <v>1537756</v>
      </c>
      <c r="J48" s="234" t="s">
        <v>252</v>
      </c>
      <c r="K48" s="48"/>
      <c r="L48" s="48"/>
      <c r="M48" s="101"/>
    </row>
    <row r="49" spans="1:13">
      <c r="A49" s="100"/>
      <c r="B49" s="235"/>
      <c r="C49" s="48"/>
      <c r="D49" s="48"/>
      <c r="E49" s="48"/>
      <c r="F49" s="48" t="s">
        <v>277</v>
      </c>
      <c r="G49" s="48"/>
      <c r="H49" s="48"/>
      <c r="I49" s="225">
        <v>3644266</v>
      </c>
      <c r="J49" s="234" t="s">
        <v>252</v>
      </c>
      <c r="K49" s="48"/>
      <c r="L49" s="48"/>
      <c r="M49" s="101"/>
    </row>
    <row r="50" spans="1:13" s="111" customFormat="1">
      <c r="A50" s="109"/>
      <c r="B50" s="137"/>
      <c r="C50" s="138"/>
      <c r="D50" s="48"/>
      <c r="E50" s="138"/>
      <c r="F50" s="138" t="s">
        <v>278</v>
      </c>
      <c r="G50" s="138"/>
      <c r="H50" s="138"/>
      <c r="I50" s="225">
        <v>0</v>
      </c>
      <c r="J50" s="234" t="s">
        <v>252</v>
      </c>
      <c r="K50" s="48"/>
      <c r="L50" s="138"/>
      <c r="M50" s="110"/>
    </row>
    <row r="51" spans="1:13" s="111" customFormat="1">
      <c r="A51" s="109"/>
      <c r="B51" s="137"/>
      <c r="C51" s="138"/>
      <c r="D51" s="138"/>
      <c r="E51" s="138"/>
      <c r="F51" s="138" t="s">
        <v>279</v>
      </c>
      <c r="G51" s="138"/>
      <c r="H51" s="138"/>
      <c r="I51" s="225">
        <v>0</v>
      </c>
      <c r="J51" s="234" t="s">
        <v>252</v>
      </c>
      <c r="K51" s="48"/>
      <c r="L51" s="138"/>
      <c r="M51" s="110"/>
    </row>
    <row r="52" spans="1:13" s="111" customFormat="1" ht="15.75">
      <c r="A52" s="109"/>
      <c r="B52" s="137"/>
      <c r="C52" s="138"/>
      <c r="D52" s="138"/>
      <c r="E52" s="138"/>
      <c r="F52" s="138" t="s">
        <v>280</v>
      </c>
      <c r="G52" s="177"/>
      <c r="H52" s="177"/>
      <c r="I52" s="225">
        <v>2338617</v>
      </c>
      <c r="J52" s="234" t="s">
        <v>252</v>
      </c>
      <c r="K52" s="48"/>
      <c r="L52" s="138"/>
      <c r="M52" s="110"/>
    </row>
    <row r="53" spans="1:13" s="111" customFormat="1" ht="15.75">
      <c r="A53" s="109"/>
      <c r="B53" s="137">
        <v>10</v>
      </c>
      <c r="C53" s="138"/>
      <c r="D53" s="138"/>
      <c r="E53" s="174" t="s">
        <v>281</v>
      </c>
      <c r="F53" s="177"/>
      <c r="G53" s="177"/>
      <c r="H53" s="177"/>
      <c r="I53" s="177"/>
      <c r="J53" s="234"/>
      <c r="K53" s="177"/>
      <c r="L53" s="138"/>
      <c r="M53" s="110"/>
    </row>
    <row r="54" spans="1:13" s="111" customFormat="1">
      <c r="A54" s="109"/>
      <c r="B54" s="137"/>
      <c r="C54" s="138"/>
      <c r="D54" s="173" t="s">
        <v>267</v>
      </c>
      <c r="E54" s="138"/>
      <c r="F54" s="138" t="s">
        <v>282</v>
      </c>
      <c r="G54" s="138"/>
      <c r="H54" s="138"/>
      <c r="I54" s="225">
        <v>0</v>
      </c>
      <c r="J54" s="234" t="s">
        <v>252</v>
      </c>
      <c r="K54" s="48"/>
      <c r="L54" s="138"/>
      <c r="M54" s="110"/>
    </row>
    <row r="55" spans="1:13" s="111" customFormat="1">
      <c r="A55" s="109"/>
      <c r="B55" s="137"/>
      <c r="C55" s="138"/>
      <c r="D55" s="138"/>
      <c r="E55" s="138"/>
      <c r="F55" s="138" t="s">
        <v>283</v>
      </c>
      <c r="G55" s="138"/>
      <c r="H55" s="138"/>
      <c r="I55" s="225">
        <v>7180440</v>
      </c>
      <c r="J55" s="234" t="s">
        <v>252</v>
      </c>
      <c r="K55" s="48"/>
      <c r="L55" s="138"/>
      <c r="M55" s="110"/>
    </row>
    <row r="56" spans="1:13" s="111" customFormat="1">
      <c r="A56" s="109"/>
      <c r="B56" s="137"/>
      <c r="C56" s="138"/>
      <c r="D56" s="138"/>
      <c r="E56" s="138"/>
      <c r="F56" s="178" t="s">
        <v>284</v>
      </c>
      <c r="G56" s="138"/>
      <c r="H56" s="138"/>
      <c r="I56" s="225">
        <v>15191722</v>
      </c>
      <c r="J56" s="234" t="s">
        <v>252</v>
      </c>
      <c r="K56" s="48"/>
      <c r="L56" s="138"/>
      <c r="M56" s="110"/>
    </row>
    <row r="57" spans="1:13" s="111" customFormat="1">
      <c r="A57" s="109"/>
      <c r="B57" s="137"/>
      <c r="C57" s="138"/>
      <c r="D57" s="138"/>
      <c r="E57" s="138"/>
      <c r="F57" s="138" t="s">
        <v>285</v>
      </c>
      <c r="G57" s="138"/>
      <c r="H57" s="138"/>
      <c r="I57" s="225">
        <v>961145</v>
      </c>
      <c r="J57" s="234" t="s">
        <v>252</v>
      </c>
      <c r="K57" s="48"/>
      <c r="L57" s="138"/>
      <c r="M57" s="110"/>
    </row>
    <row r="58" spans="1:13" s="111" customFormat="1" ht="12.75">
      <c r="A58" s="109"/>
      <c r="B58" s="137"/>
      <c r="C58" s="138"/>
      <c r="D58" s="138"/>
      <c r="E58" s="179"/>
      <c r="F58" s="179"/>
      <c r="G58" s="179"/>
      <c r="H58" s="179"/>
      <c r="I58" s="214"/>
      <c r="J58" s="178"/>
      <c r="K58" s="179"/>
      <c r="L58" s="138"/>
      <c r="M58" s="110"/>
    </row>
    <row r="59" spans="1:13">
      <c r="A59" s="109"/>
      <c r="B59" s="137"/>
      <c r="C59" s="138"/>
      <c r="D59" s="138"/>
      <c r="E59" s="179"/>
      <c r="F59" s="179"/>
      <c r="G59" s="179"/>
      <c r="H59" s="179"/>
      <c r="I59" s="179"/>
      <c r="J59" s="178"/>
      <c r="K59" s="179"/>
      <c r="L59" s="138"/>
      <c r="M59" s="110"/>
    </row>
    <row r="60" spans="1:13">
      <c r="A60" s="109"/>
      <c r="B60" s="173">
        <v>11</v>
      </c>
      <c r="C60" s="180"/>
      <c r="D60" s="138"/>
      <c r="E60" s="174" t="s">
        <v>286</v>
      </c>
      <c r="F60" s="135"/>
      <c r="G60" s="136"/>
      <c r="H60" s="48"/>
      <c r="I60" s="181"/>
      <c r="J60" s="234" t="s">
        <v>287</v>
      </c>
      <c r="K60" s="48"/>
      <c r="L60" s="138"/>
      <c r="M60" s="110"/>
    </row>
    <row r="61" spans="1:13">
      <c r="A61" s="109"/>
      <c r="B61" s="137"/>
      <c r="C61" s="138"/>
      <c r="D61" s="173" t="s">
        <v>267</v>
      </c>
      <c r="E61" s="174"/>
      <c r="F61" s="141"/>
      <c r="G61" s="48"/>
      <c r="H61" s="48"/>
      <c r="I61" s="48"/>
      <c r="J61" s="234"/>
      <c r="K61" s="48"/>
      <c r="L61" s="138"/>
      <c r="M61" s="110"/>
    </row>
    <row r="62" spans="1:13">
      <c r="A62" s="109"/>
      <c r="B62" s="235">
        <v>12</v>
      </c>
      <c r="C62" s="48"/>
      <c r="D62" s="48"/>
      <c r="E62" s="174"/>
      <c r="F62" s="133"/>
      <c r="G62" s="133"/>
      <c r="H62" s="133"/>
      <c r="I62" s="48"/>
      <c r="J62" s="234" t="s">
        <v>287</v>
      </c>
      <c r="K62" s="133"/>
      <c r="L62" s="138"/>
      <c r="M62" s="110"/>
    </row>
    <row r="63" spans="1:13">
      <c r="A63" s="109"/>
      <c r="B63" s="235"/>
      <c r="C63" s="48"/>
      <c r="D63" s="173" t="s">
        <v>267</v>
      </c>
      <c r="E63" s="67" t="s">
        <v>288</v>
      </c>
      <c r="F63" s="67"/>
      <c r="G63" s="67"/>
      <c r="H63" s="67"/>
      <c r="I63" s="48"/>
      <c r="J63" s="234"/>
      <c r="K63" s="235"/>
      <c r="L63" s="138"/>
      <c r="M63" s="110"/>
    </row>
    <row r="64" spans="1:13">
      <c r="A64" s="109"/>
      <c r="B64" s="235">
        <v>13</v>
      </c>
      <c r="C64" s="48"/>
      <c r="D64" s="48"/>
      <c r="E64" s="67"/>
      <c r="F64" s="67"/>
      <c r="G64" s="67"/>
      <c r="H64" s="67"/>
      <c r="I64" s="48"/>
      <c r="J64" s="234" t="s">
        <v>287</v>
      </c>
      <c r="K64" s="235"/>
      <c r="L64" s="138"/>
      <c r="M64" s="110"/>
    </row>
    <row r="65" spans="1:13">
      <c r="A65" s="109"/>
      <c r="B65" s="235">
        <v>14</v>
      </c>
      <c r="C65" s="48"/>
      <c r="D65" s="48"/>
      <c r="E65" s="182" t="s">
        <v>289</v>
      </c>
      <c r="F65" s="183"/>
      <c r="G65" s="133"/>
      <c r="H65" s="133"/>
      <c r="I65" s="48"/>
      <c r="J65" s="234"/>
      <c r="K65" s="48"/>
      <c r="L65" s="138"/>
      <c r="M65" s="110"/>
    </row>
    <row r="66" spans="1:13">
      <c r="A66" s="109"/>
      <c r="B66" s="235"/>
      <c r="C66" s="48"/>
      <c r="D66" s="134">
        <v>4</v>
      </c>
      <c r="E66" s="183"/>
      <c r="F66" s="183"/>
      <c r="G66" s="133"/>
      <c r="H66" s="133"/>
      <c r="I66" s="48"/>
      <c r="J66" s="234"/>
      <c r="K66" s="48"/>
      <c r="L66" s="138"/>
      <c r="M66" s="110"/>
    </row>
    <row r="67" spans="1:13">
      <c r="A67" s="109"/>
      <c r="B67" s="235">
        <v>15</v>
      </c>
      <c r="C67" s="48"/>
      <c r="D67" s="48"/>
      <c r="E67" s="184" t="s">
        <v>290</v>
      </c>
      <c r="F67" s="183"/>
      <c r="G67" s="133"/>
      <c r="H67" s="133"/>
      <c r="I67" s="48"/>
      <c r="J67" s="234" t="s">
        <v>287</v>
      </c>
      <c r="K67" s="48"/>
      <c r="L67" s="138"/>
      <c r="M67" s="110"/>
    </row>
    <row r="68" spans="1:13">
      <c r="A68" s="109"/>
      <c r="C68" s="48"/>
      <c r="D68" s="138" t="s">
        <v>267</v>
      </c>
      <c r="E68" s="185"/>
      <c r="F68" s="183"/>
      <c r="G68" s="133"/>
      <c r="H68" s="133"/>
      <c r="I68" s="48"/>
      <c r="J68" s="234"/>
      <c r="K68" s="186"/>
      <c r="L68" s="138"/>
      <c r="M68" s="110"/>
    </row>
    <row r="69" spans="1:13">
      <c r="A69" s="109"/>
      <c r="B69" s="235">
        <v>16</v>
      </c>
      <c r="C69" s="67"/>
      <c r="D69" s="138"/>
      <c r="E69" s="184" t="s">
        <v>291</v>
      </c>
      <c r="F69" s="187"/>
      <c r="G69" s="187"/>
      <c r="H69" s="187"/>
      <c r="I69" s="225">
        <v>414088</v>
      </c>
      <c r="J69" s="178" t="s">
        <v>252</v>
      </c>
      <c r="K69" s="187"/>
      <c r="L69" s="138"/>
      <c r="M69" s="110"/>
    </row>
    <row r="70" spans="1:13">
      <c r="A70" s="109"/>
      <c r="C70" s="48"/>
      <c r="D70" s="138" t="s">
        <v>267</v>
      </c>
      <c r="E70" s="185"/>
      <c r="F70" s="163"/>
      <c r="G70" s="163"/>
      <c r="H70" s="163"/>
      <c r="I70" s="175"/>
      <c r="J70" s="234"/>
      <c r="K70" s="163"/>
      <c r="L70" s="138"/>
      <c r="M70" s="110"/>
    </row>
    <row r="71" spans="1:13">
      <c r="A71" s="109"/>
      <c r="B71" s="236">
        <v>17</v>
      </c>
      <c r="C71" s="48"/>
      <c r="D71" s="138"/>
      <c r="E71" s="188" t="s">
        <v>292</v>
      </c>
      <c r="F71" s="163"/>
      <c r="G71" s="163"/>
      <c r="H71" s="163"/>
      <c r="I71" s="175"/>
      <c r="J71" s="234" t="s">
        <v>287</v>
      </c>
      <c r="K71" s="163"/>
      <c r="L71" s="138"/>
      <c r="M71" s="110"/>
    </row>
    <row r="72" spans="1:13">
      <c r="A72" s="109"/>
      <c r="B72" s="235"/>
      <c r="C72" s="48"/>
      <c r="D72" s="141" t="s">
        <v>267</v>
      </c>
      <c r="E72" s="185"/>
      <c r="F72" s="67"/>
      <c r="G72" s="67"/>
      <c r="H72" s="67"/>
      <c r="I72" s="175"/>
      <c r="J72" s="234"/>
      <c r="K72" s="235"/>
      <c r="L72" s="138"/>
      <c r="M72" s="110"/>
    </row>
    <row r="73" spans="1:13">
      <c r="A73" s="109"/>
      <c r="B73" s="235">
        <v>18</v>
      </c>
      <c r="C73" s="48"/>
      <c r="D73" s="138"/>
      <c r="E73" s="185" t="s">
        <v>293</v>
      </c>
      <c r="F73" s="67"/>
      <c r="G73" s="67"/>
      <c r="H73" s="67"/>
      <c r="I73" s="175"/>
      <c r="J73" s="178" t="s">
        <v>252</v>
      </c>
      <c r="K73" s="235"/>
      <c r="L73" s="138"/>
      <c r="M73" s="110"/>
    </row>
    <row r="74" spans="1:13">
      <c r="A74" s="109"/>
      <c r="B74" s="235"/>
      <c r="C74" s="48"/>
      <c r="D74" s="138" t="s">
        <v>267</v>
      </c>
      <c r="E74" s="185"/>
      <c r="F74" s="183"/>
      <c r="G74" s="183"/>
      <c r="H74" s="183"/>
      <c r="I74" s="175"/>
      <c r="J74" s="234"/>
      <c r="K74" s="133"/>
      <c r="L74" s="138"/>
      <c r="M74" s="110"/>
    </row>
    <row r="75" spans="1:13">
      <c r="A75" s="109"/>
      <c r="B75" s="235">
        <v>19</v>
      </c>
      <c r="C75" s="48"/>
      <c r="D75" s="138"/>
      <c r="E75" s="189" t="s">
        <v>294</v>
      </c>
      <c r="F75" s="183"/>
      <c r="G75" s="183"/>
      <c r="H75" s="183"/>
      <c r="I75" s="225">
        <v>3071242</v>
      </c>
      <c r="J75" s="234" t="s">
        <v>287</v>
      </c>
      <c r="K75" s="48"/>
      <c r="L75" s="138"/>
      <c r="M75" s="110"/>
    </row>
    <row r="76" spans="1:13">
      <c r="A76" s="109"/>
      <c r="B76" s="235"/>
      <c r="C76" s="48"/>
      <c r="D76" s="138" t="s">
        <v>267</v>
      </c>
      <c r="E76" s="185"/>
      <c r="F76" s="183"/>
      <c r="G76" s="183"/>
      <c r="H76" s="183"/>
      <c r="I76" s="175"/>
      <c r="J76" s="234"/>
      <c r="K76" s="48"/>
      <c r="L76" s="138"/>
      <c r="M76" s="110"/>
    </row>
    <row r="77" spans="1:13">
      <c r="A77" s="109"/>
      <c r="B77" s="235">
        <v>20</v>
      </c>
      <c r="C77" s="48"/>
      <c r="D77" s="138"/>
      <c r="E77" s="174" t="s">
        <v>295</v>
      </c>
      <c r="F77" s="183"/>
      <c r="G77" s="183"/>
      <c r="H77" s="183"/>
      <c r="I77" s="175"/>
      <c r="J77" s="234" t="s">
        <v>287</v>
      </c>
      <c r="K77" s="48"/>
      <c r="L77" s="138"/>
      <c r="M77" s="110"/>
    </row>
    <row r="78" spans="1:13">
      <c r="A78" s="109"/>
      <c r="B78" s="235"/>
      <c r="C78" s="48"/>
      <c r="D78" s="141" t="s">
        <v>267</v>
      </c>
      <c r="E78" s="185"/>
      <c r="F78" s="187"/>
      <c r="G78" s="187"/>
      <c r="H78" s="187"/>
      <c r="I78" s="48"/>
      <c r="J78" s="234"/>
      <c r="K78" s="187"/>
      <c r="L78" s="138"/>
      <c r="M78" s="110"/>
    </row>
    <row r="79" spans="1:13">
      <c r="A79" s="109"/>
      <c r="B79" s="235">
        <v>21</v>
      </c>
      <c r="C79" s="48"/>
      <c r="D79" s="138"/>
      <c r="E79" s="174"/>
      <c r="F79" s="48"/>
      <c r="G79" s="48"/>
      <c r="H79" s="48"/>
      <c r="I79" s="48"/>
      <c r="J79" s="234"/>
      <c r="K79" s="48"/>
      <c r="L79" s="138"/>
      <c r="M79" s="110"/>
    </row>
    <row r="80" spans="1:13">
      <c r="A80" s="109"/>
      <c r="B80" s="235">
        <v>22</v>
      </c>
      <c r="C80" s="48"/>
      <c r="D80" s="173"/>
      <c r="E80" s="182" t="s">
        <v>296</v>
      </c>
      <c r="F80" s="141"/>
      <c r="G80" s="48"/>
      <c r="H80" s="48"/>
      <c r="I80" s="48"/>
      <c r="J80" s="234" t="s">
        <v>287</v>
      </c>
      <c r="K80" s="48"/>
      <c r="L80" s="138"/>
      <c r="M80" s="110"/>
    </row>
    <row r="81" spans="1:13">
      <c r="A81" s="109"/>
      <c r="B81" s="235"/>
      <c r="C81" s="48"/>
      <c r="D81" s="134">
        <v>5</v>
      </c>
      <c r="E81" s="48"/>
      <c r="F81" s="48"/>
      <c r="G81" s="48"/>
      <c r="H81" s="48"/>
      <c r="I81" s="48"/>
      <c r="J81" s="234"/>
      <c r="K81" s="48"/>
      <c r="L81" s="138"/>
      <c r="M81" s="110"/>
    </row>
    <row r="82" spans="1:13">
      <c r="A82" s="109"/>
      <c r="B82" s="235">
        <v>23</v>
      </c>
      <c r="C82" s="48"/>
      <c r="D82" s="48"/>
      <c r="E82" s="182" t="s">
        <v>297</v>
      </c>
      <c r="F82" s="141"/>
      <c r="G82" s="48"/>
      <c r="H82" s="48"/>
      <c r="I82" s="48"/>
      <c r="J82" s="234" t="s">
        <v>287</v>
      </c>
      <c r="K82" s="48"/>
      <c r="L82" s="138"/>
      <c r="M82" s="110"/>
    </row>
    <row r="83" spans="1:13">
      <c r="A83" s="109"/>
      <c r="B83" s="235"/>
      <c r="C83" s="48"/>
      <c r="D83" s="134">
        <v>6</v>
      </c>
      <c r="E83" s="48"/>
      <c r="F83" s="48"/>
      <c r="G83" s="48"/>
      <c r="H83" s="48"/>
      <c r="I83" s="48"/>
      <c r="J83" s="234"/>
      <c r="K83" s="48"/>
      <c r="L83" s="138"/>
      <c r="M83" s="110"/>
    </row>
    <row r="84" spans="1:13">
      <c r="A84" s="109"/>
      <c r="B84" s="235">
        <v>24</v>
      </c>
      <c r="C84" s="48"/>
      <c r="D84" s="48"/>
      <c r="E84" s="182" t="s">
        <v>298</v>
      </c>
      <c r="F84" s="141"/>
      <c r="G84" s="48"/>
      <c r="H84" s="48"/>
      <c r="I84" s="48"/>
      <c r="J84" s="234" t="s">
        <v>287</v>
      </c>
      <c r="K84" s="48"/>
      <c r="L84" s="138"/>
      <c r="M84" s="110"/>
    </row>
    <row r="85" spans="1:13">
      <c r="A85" s="109"/>
      <c r="B85" s="235"/>
      <c r="C85" s="48"/>
      <c r="D85" s="134">
        <v>7</v>
      </c>
      <c r="E85" s="48"/>
      <c r="F85" s="48"/>
      <c r="G85" s="48"/>
      <c r="H85" s="235"/>
      <c r="I85" s="48"/>
      <c r="J85" s="234"/>
      <c r="K85" s="48"/>
      <c r="L85" s="138"/>
      <c r="M85" s="110"/>
    </row>
    <row r="86" spans="1:13">
      <c r="A86" s="109"/>
      <c r="B86" s="235">
        <v>25</v>
      </c>
      <c r="C86" s="48"/>
      <c r="D86" s="48"/>
      <c r="E86" s="141" t="s">
        <v>299</v>
      </c>
      <c r="F86" s="48"/>
      <c r="G86" s="48"/>
      <c r="H86" s="235"/>
      <c r="I86" s="48">
        <v>0</v>
      </c>
      <c r="J86" s="234" t="s">
        <v>287</v>
      </c>
      <c r="K86" s="48"/>
      <c r="L86" s="138"/>
      <c r="M86" s="110"/>
    </row>
    <row r="87" spans="1:13">
      <c r="A87" s="109"/>
      <c r="C87" s="48"/>
      <c r="D87" s="173" t="s">
        <v>267</v>
      </c>
      <c r="E87" s="48"/>
      <c r="F87" s="48"/>
      <c r="G87" s="48"/>
      <c r="H87" s="235"/>
      <c r="I87" s="48"/>
      <c r="J87" s="234"/>
      <c r="K87" s="48"/>
      <c r="L87" s="138"/>
      <c r="M87" s="110"/>
    </row>
    <row r="88" spans="1:13" ht="12" customHeight="1">
      <c r="A88" s="109"/>
      <c r="B88" s="129">
        <v>26</v>
      </c>
      <c r="C88" s="48"/>
      <c r="D88" s="48"/>
      <c r="E88" s="48"/>
      <c r="F88" s="48"/>
      <c r="G88" s="48"/>
      <c r="H88" s="235"/>
      <c r="I88" s="48"/>
      <c r="J88" s="234"/>
      <c r="K88" s="48"/>
      <c r="L88" s="138"/>
      <c r="M88" s="110"/>
    </row>
    <row r="89" spans="1:13">
      <c r="A89" s="109"/>
      <c r="B89" s="235">
        <v>27</v>
      </c>
      <c r="C89" s="48"/>
      <c r="D89" s="48"/>
      <c r="E89" s="179" t="s">
        <v>13</v>
      </c>
      <c r="F89" s="48"/>
      <c r="G89" s="48"/>
      <c r="H89" s="235"/>
      <c r="I89" s="48"/>
      <c r="J89" s="234"/>
      <c r="K89" s="48"/>
      <c r="L89" s="138"/>
      <c r="M89" s="110"/>
    </row>
    <row r="90" spans="1:13">
      <c r="A90" s="109"/>
      <c r="B90" s="235"/>
      <c r="C90" s="48"/>
      <c r="D90" s="179" t="s">
        <v>120</v>
      </c>
      <c r="E90" s="183"/>
      <c r="F90" s="183"/>
      <c r="G90" s="48"/>
      <c r="H90" s="235"/>
      <c r="I90" s="48"/>
      <c r="J90" s="234"/>
      <c r="K90" s="48"/>
      <c r="L90" s="138"/>
      <c r="M90" s="110"/>
    </row>
    <row r="91" spans="1:13">
      <c r="A91" s="109"/>
      <c r="B91" s="235">
        <v>28</v>
      </c>
      <c r="C91" s="48"/>
      <c r="D91" s="48"/>
      <c r="E91" s="190" t="s">
        <v>300</v>
      </c>
      <c r="F91" s="48"/>
      <c r="G91" s="48"/>
      <c r="H91" s="235"/>
      <c r="I91" s="48"/>
      <c r="J91" s="234"/>
      <c r="K91" s="48"/>
      <c r="L91" s="138"/>
      <c r="M91" s="110"/>
    </row>
    <row r="92" spans="1:13">
      <c r="A92" s="109"/>
      <c r="B92" s="235"/>
      <c r="C92" s="48"/>
      <c r="D92" s="191">
        <v>1</v>
      </c>
      <c r="E92" s="190"/>
      <c r="F92" s="48"/>
      <c r="G92" s="48"/>
      <c r="H92" s="235"/>
      <c r="I92" s="175"/>
      <c r="J92" s="234"/>
      <c r="K92" s="48"/>
      <c r="L92" s="138"/>
      <c r="M92" s="110"/>
    </row>
    <row r="93" spans="1:13" ht="18">
      <c r="A93" s="109"/>
      <c r="B93" s="235">
        <v>29</v>
      </c>
      <c r="C93" s="48"/>
      <c r="D93" s="192" t="s">
        <v>301</v>
      </c>
      <c r="E93" s="179" t="s">
        <v>302</v>
      </c>
      <c r="F93" s="48"/>
      <c r="G93" s="179" t="s">
        <v>303</v>
      </c>
      <c r="H93" s="58"/>
      <c r="I93" s="226">
        <f>I94+I95+I96+I97+I98</f>
        <v>308530343</v>
      </c>
      <c r="J93" s="234" t="s">
        <v>252</v>
      </c>
      <c r="K93" s="48"/>
      <c r="L93" s="138"/>
      <c r="M93" s="110"/>
    </row>
    <row r="94" spans="1:13">
      <c r="A94" s="109"/>
      <c r="B94" s="235"/>
      <c r="C94" s="48"/>
      <c r="D94" s="179">
        <v>1</v>
      </c>
      <c r="E94" s="179" t="s">
        <v>179</v>
      </c>
      <c r="F94" s="48"/>
      <c r="G94" s="138"/>
      <c r="H94" s="48"/>
      <c r="I94" s="225">
        <v>3174259</v>
      </c>
      <c r="J94" s="234" t="s">
        <v>252</v>
      </c>
      <c r="K94" s="48"/>
      <c r="L94" s="138"/>
      <c r="M94" s="110"/>
    </row>
    <row r="95" spans="1:13">
      <c r="A95" s="109"/>
      <c r="B95" s="235"/>
      <c r="C95" s="48"/>
      <c r="D95" s="179">
        <v>2</v>
      </c>
      <c r="E95" s="179" t="s">
        <v>304</v>
      </c>
      <c r="F95" s="48"/>
      <c r="G95" s="48"/>
      <c r="H95" s="48"/>
      <c r="I95" s="225">
        <v>21179710</v>
      </c>
      <c r="J95" s="234" t="s">
        <v>252</v>
      </c>
      <c r="K95" s="48"/>
      <c r="L95" s="138"/>
      <c r="M95" s="110"/>
    </row>
    <row r="96" spans="1:13">
      <c r="A96" s="109"/>
      <c r="B96" s="235"/>
      <c r="C96" s="48"/>
      <c r="D96" s="179">
        <v>3</v>
      </c>
      <c r="E96" s="179" t="s">
        <v>305</v>
      </c>
      <c r="F96" s="48"/>
      <c r="G96" s="48"/>
      <c r="H96" s="48"/>
      <c r="I96" s="227">
        <v>9597528</v>
      </c>
      <c r="J96" s="234" t="s">
        <v>252</v>
      </c>
      <c r="K96" s="48"/>
      <c r="L96" s="138"/>
      <c r="M96" s="110"/>
    </row>
    <row r="97" spans="1:13">
      <c r="A97" s="109"/>
      <c r="B97" s="235"/>
      <c r="C97" s="48"/>
      <c r="D97" s="179">
        <v>4</v>
      </c>
      <c r="E97" s="179" t="s">
        <v>306</v>
      </c>
      <c r="F97" s="48"/>
      <c r="G97" s="48"/>
      <c r="H97" s="48"/>
      <c r="I97" s="225">
        <v>274158846</v>
      </c>
      <c r="J97" s="234" t="s">
        <v>252</v>
      </c>
      <c r="K97" s="48"/>
      <c r="L97" s="138"/>
      <c r="M97" s="110"/>
    </row>
    <row r="98" spans="1:13">
      <c r="A98" s="109"/>
      <c r="B98" s="235"/>
      <c r="C98" s="48"/>
      <c r="D98" s="179">
        <v>5</v>
      </c>
      <c r="E98" s="179" t="s">
        <v>307</v>
      </c>
      <c r="F98" s="48"/>
      <c r="G98" s="48"/>
      <c r="H98" s="48"/>
      <c r="I98" s="225">
        <v>420000</v>
      </c>
      <c r="J98" s="234" t="s">
        <v>252</v>
      </c>
      <c r="K98" s="48"/>
      <c r="L98" s="138"/>
      <c r="M98" s="110"/>
    </row>
    <row r="99" spans="1:13">
      <c r="A99" s="109"/>
      <c r="B99" s="235"/>
      <c r="C99" s="48"/>
      <c r="D99" s="179"/>
      <c r="E99" s="179"/>
      <c r="F99" s="48"/>
      <c r="G99" s="48"/>
      <c r="H99" s="48"/>
      <c r="I99" s="175"/>
      <c r="J99" s="235"/>
      <c r="K99" s="48"/>
      <c r="L99" s="138"/>
      <c r="M99" s="110"/>
    </row>
    <row r="100" spans="1:13">
      <c r="A100" s="109"/>
      <c r="B100" s="235"/>
      <c r="C100" s="48"/>
      <c r="D100" s="179"/>
      <c r="E100" s="179"/>
      <c r="F100" s="48"/>
      <c r="G100" s="48"/>
      <c r="H100" s="48"/>
      <c r="I100" s="175"/>
      <c r="J100" s="235"/>
      <c r="K100" s="48"/>
      <c r="L100" s="138"/>
      <c r="M100" s="110"/>
    </row>
    <row r="101" spans="1:13" ht="15.75" thickBot="1">
      <c r="A101" s="109"/>
      <c r="B101" s="235"/>
      <c r="C101" s="48"/>
      <c r="D101" s="329" t="s">
        <v>308</v>
      </c>
      <c r="E101" s="329"/>
      <c r="F101" s="329"/>
      <c r="G101" s="329"/>
      <c r="H101" s="329"/>
      <c r="I101" s="329"/>
      <c r="J101" s="329"/>
      <c r="K101" s="329"/>
      <c r="L101" s="329"/>
      <c r="M101" s="110"/>
    </row>
    <row r="102" spans="1:13">
      <c r="A102" s="109"/>
      <c r="B102" s="235"/>
      <c r="C102" s="48"/>
      <c r="D102" s="330" t="s">
        <v>244</v>
      </c>
      <c r="E102" s="332" t="s">
        <v>107</v>
      </c>
      <c r="F102" s="334" t="s">
        <v>309</v>
      </c>
      <c r="G102" s="334"/>
      <c r="H102" s="334"/>
      <c r="I102" s="334" t="s">
        <v>310</v>
      </c>
      <c r="J102" s="334"/>
      <c r="K102" s="334"/>
      <c r="L102" s="335"/>
      <c r="M102" s="110"/>
    </row>
    <row r="103" spans="1:13" ht="15.75" thickBot="1">
      <c r="A103" s="109"/>
      <c r="B103" s="235"/>
      <c r="C103" s="48"/>
      <c r="D103" s="331"/>
      <c r="E103" s="333"/>
      <c r="F103" s="222" t="s">
        <v>311</v>
      </c>
      <c r="G103" s="222" t="s">
        <v>312</v>
      </c>
      <c r="H103" s="222" t="s">
        <v>313</v>
      </c>
      <c r="I103" s="222" t="s">
        <v>314</v>
      </c>
      <c r="J103" s="222" t="s">
        <v>315</v>
      </c>
      <c r="K103" s="222" t="s">
        <v>316</v>
      </c>
      <c r="L103" s="223" t="s">
        <v>317</v>
      </c>
      <c r="M103" s="110"/>
    </row>
    <row r="104" spans="1:13" ht="12" customHeight="1">
      <c r="A104" s="109"/>
      <c r="B104" s="235">
        <v>30</v>
      </c>
      <c r="C104" s="48"/>
      <c r="D104" s="218">
        <v>1</v>
      </c>
      <c r="E104" s="219" t="s">
        <v>306</v>
      </c>
      <c r="F104" s="220">
        <v>408704909</v>
      </c>
      <c r="G104" s="220">
        <f>F104-H104</f>
        <v>153921676</v>
      </c>
      <c r="H104" s="220">
        <v>254783233</v>
      </c>
      <c r="I104" s="221">
        <v>0.02</v>
      </c>
      <c r="J104" s="220">
        <f>H104*2%</f>
        <v>5095664.66</v>
      </c>
      <c r="K104" s="220">
        <v>24474278</v>
      </c>
      <c r="L104" s="220">
        <v>274158846</v>
      </c>
      <c r="M104" s="110"/>
    </row>
    <row r="105" spans="1:13">
      <c r="A105" s="109"/>
      <c r="B105" s="235">
        <v>31</v>
      </c>
      <c r="C105" s="48"/>
      <c r="D105" s="193">
        <v>2</v>
      </c>
      <c r="E105" s="194" t="s">
        <v>372</v>
      </c>
      <c r="F105" s="195">
        <v>77128990</v>
      </c>
      <c r="G105" s="220">
        <f>F105-H105</f>
        <v>54834558</v>
      </c>
      <c r="H105" s="195">
        <v>22294432</v>
      </c>
      <c r="I105" s="196" t="s">
        <v>318</v>
      </c>
      <c r="J105" s="220">
        <f>H105*0.05</f>
        <v>1114721.6000000001</v>
      </c>
      <c r="K105" s="195"/>
      <c r="L105" s="220">
        <f>H105-J105+K105</f>
        <v>21179710.399999999</v>
      </c>
      <c r="M105" s="110"/>
    </row>
    <row r="106" spans="1:13">
      <c r="A106" s="109"/>
      <c r="B106" s="235">
        <v>32</v>
      </c>
      <c r="C106" s="48"/>
      <c r="D106" s="193">
        <v>3</v>
      </c>
      <c r="E106" s="194" t="s">
        <v>373</v>
      </c>
      <c r="F106" s="195">
        <v>28863410</v>
      </c>
      <c r="G106" s="220">
        <f>F106-H106</f>
        <v>16897052</v>
      </c>
      <c r="H106" s="195">
        <v>11966358</v>
      </c>
      <c r="I106" s="196" t="s">
        <v>385</v>
      </c>
      <c r="J106" s="220">
        <v>2399383</v>
      </c>
      <c r="K106" s="195">
        <v>30552</v>
      </c>
      <c r="L106" s="195">
        <f>H106-J106+K106</f>
        <v>9597527</v>
      </c>
      <c r="M106" s="110"/>
    </row>
    <row r="107" spans="1:13" ht="13.5" customHeight="1">
      <c r="A107" s="109"/>
      <c r="B107" s="235">
        <v>33</v>
      </c>
      <c r="C107" s="48"/>
      <c r="D107" s="193">
        <v>4</v>
      </c>
      <c r="E107" s="194" t="s">
        <v>374</v>
      </c>
      <c r="F107" s="195">
        <v>6132377</v>
      </c>
      <c r="G107" s="220">
        <f>F107-H107</f>
        <v>2164553</v>
      </c>
      <c r="H107" s="195">
        <v>3967824</v>
      </c>
      <c r="I107" s="196" t="s">
        <v>385</v>
      </c>
      <c r="J107" s="220">
        <f>H107*0.2</f>
        <v>793564.8</v>
      </c>
      <c r="K107" s="220"/>
      <c r="L107" s="195">
        <f>H107-J107+K107</f>
        <v>3174259.2</v>
      </c>
      <c r="M107" s="110"/>
    </row>
    <row r="108" spans="1:13" ht="13.5" customHeight="1" thickBot="1">
      <c r="A108" s="109"/>
      <c r="B108" s="235"/>
      <c r="C108" s="48"/>
      <c r="D108" s="197">
        <v>5</v>
      </c>
      <c r="E108" s="198" t="s">
        <v>307</v>
      </c>
      <c r="F108" s="199">
        <v>420000</v>
      </c>
      <c r="G108" s="220">
        <f>F108-H108</f>
        <v>0</v>
      </c>
      <c r="H108" s="200">
        <v>420000</v>
      </c>
      <c r="I108" s="201" t="s">
        <v>301</v>
      </c>
      <c r="J108" s="200">
        <v>0</v>
      </c>
      <c r="K108" s="202"/>
      <c r="L108" s="195">
        <v>420000</v>
      </c>
      <c r="M108" s="110"/>
    </row>
    <row r="109" spans="1:13" ht="15.75" thickBot="1">
      <c r="A109" s="109"/>
      <c r="B109" s="235"/>
      <c r="C109" s="48"/>
      <c r="D109" s="203"/>
      <c r="E109" s="204" t="s">
        <v>319</v>
      </c>
      <c r="F109" s="205">
        <f>SUM(F104:F108)</f>
        <v>521249686</v>
      </c>
      <c r="G109" s="205">
        <f>SUM(G104:G107)</f>
        <v>227817839</v>
      </c>
      <c r="H109" s="205">
        <f>SUM(H104:H108)</f>
        <v>293431847</v>
      </c>
      <c r="I109" s="206" t="s">
        <v>301</v>
      </c>
      <c r="J109" s="205">
        <f>SUM(J104:J108)</f>
        <v>9403334.0600000005</v>
      </c>
      <c r="K109" s="205">
        <f>SUM(K104:K107)</f>
        <v>24504830</v>
      </c>
      <c r="L109" s="207">
        <f>SUM(L104:L108)</f>
        <v>308530342.59999996</v>
      </c>
      <c r="M109" s="110"/>
    </row>
    <row r="110" spans="1:13">
      <c r="A110" s="109"/>
      <c r="B110" s="137"/>
      <c r="C110" s="138"/>
      <c r="D110" s="48"/>
      <c r="E110" s="179"/>
      <c r="F110" s="179"/>
      <c r="G110" s="179"/>
      <c r="H110" s="179"/>
      <c r="I110" s="179"/>
      <c r="J110" s="137"/>
      <c r="K110" s="179"/>
      <c r="L110" s="138"/>
      <c r="M110" s="110"/>
    </row>
    <row r="111" spans="1:13">
      <c r="A111" s="109"/>
      <c r="B111" s="137"/>
      <c r="C111" s="138"/>
      <c r="D111" s="179"/>
      <c r="E111" s="179"/>
      <c r="F111" s="179"/>
      <c r="G111" s="179"/>
      <c r="H111" s="179"/>
      <c r="I111" s="179"/>
      <c r="J111" s="137"/>
      <c r="K111" s="179"/>
      <c r="L111" s="138"/>
      <c r="M111" s="110"/>
    </row>
    <row r="112" spans="1:13">
      <c r="A112" s="109"/>
      <c r="B112" s="235">
        <v>34</v>
      </c>
      <c r="C112" s="48"/>
      <c r="D112" s="191">
        <v>2</v>
      </c>
      <c r="E112" s="179" t="s">
        <v>320</v>
      </c>
      <c r="F112" s="48"/>
      <c r="G112" s="48"/>
      <c r="H112" s="48"/>
      <c r="I112" s="48"/>
      <c r="J112" s="48" t="s">
        <v>287</v>
      </c>
      <c r="K112" s="179"/>
      <c r="L112" s="138"/>
      <c r="M112" s="110"/>
    </row>
    <row r="113" spans="1:13">
      <c r="A113" s="109"/>
      <c r="B113" s="235"/>
      <c r="C113" s="48"/>
      <c r="D113" s="191"/>
      <c r="E113" s="179"/>
      <c r="F113" s="48"/>
      <c r="G113" s="48"/>
      <c r="H113" s="48"/>
      <c r="I113" s="48"/>
      <c r="J113" s="48"/>
      <c r="K113" s="179"/>
      <c r="L113" s="138"/>
      <c r="M113" s="110"/>
    </row>
    <row r="114" spans="1:13">
      <c r="A114" s="109"/>
      <c r="B114" s="235">
        <v>35</v>
      </c>
      <c r="C114" s="138"/>
      <c r="D114" s="191">
        <v>3</v>
      </c>
      <c r="E114" s="179" t="s">
        <v>321</v>
      </c>
      <c r="F114" s="138"/>
      <c r="G114" s="138"/>
      <c r="H114" s="138"/>
      <c r="I114" s="208">
        <v>281502</v>
      </c>
      <c r="J114" s="138" t="s">
        <v>252</v>
      </c>
      <c r="K114" s="179"/>
      <c r="L114" s="138"/>
      <c r="M114" s="110"/>
    </row>
    <row r="115" spans="1:13">
      <c r="A115" s="109"/>
      <c r="B115" s="235"/>
      <c r="C115" s="138"/>
      <c r="D115" s="191"/>
      <c r="E115" s="179"/>
      <c r="F115" s="138"/>
      <c r="G115" s="138"/>
      <c r="H115" s="138"/>
      <c r="I115" s="48"/>
      <c r="J115" s="138"/>
      <c r="K115" s="179"/>
      <c r="L115" s="138"/>
      <c r="M115" s="110"/>
    </row>
    <row r="116" spans="1:13" ht="15.75">
      <c r="A116" s="109"/>
      <c r="B116" s="235">
        <v>36</v>
      </c>
      <c r="C116" s="138"/>
      <c r="D116" s="191">
        <v>4</v>
      </c>
      <c r="E116" s="179" t="s">
        <v>322</v>
      </c>
      <c r="F116" s="138"/>
      <c r="G116" s="177"/>
      <c r="H116" s="177"/>
      <c r="I116" s="48"/>
      <c r="J116" s="138" t="s">
        <v>287</v>
      </c>
      <c r="K116" s="179"/>
      <c r="L116" s="138"/>
      <c r="M116" s="110"/>
    </row>
    <row r="117" spans="1:13" ht="15.75">
      <c r="A117" s="109"/>
      <c r="B117" s="235"/>
      <c r="C117" s="138"/>
      <c r="D117" s="191"/>
      <c r="E117" s="179"/>
      <c r="F117" s="138"/>
      <c r="G117" s="177"/>
      <c r="H117" s="177"/>
      <c r="I117" s="48"/>
      <c r="J117" s="138"/>
      <c r="K117" s="179"/>
      <c r="L117" s="138"/>
      <c r="M117" s="110"/>
    </row>
    <row r="118" spans="1:13" ht="15.75">
      <c r="A118" s="109"/>
      <c r="B118" s="235">
        <v>37</v>
      </c>
      <c r="C118" s="138"/>
      <c r="D118" s="191">
        <v>5</v>
      </c>
      <c r="E118" s="179" t="s">
        <v>323</v>
      </c>
      <c r="F118" s="177"/>
      <c r="G118" s="177"/>
      <c r="H118" s="177"/>
      <c r="I118" s="48"/>
      <c r="J118" s="138" t="s">
        <v>287</v>
      </c>
      <c r="K118" s="179"/>
      <c r="L118" s="138"/>
      <c r="M118" s="110"/>
    </row>
    <row r="119" spans="1:13" ht="15.75">
      <c r="A119" s="109"/>
      <c r="B119" s="235"/>
      <c r="C119" s="138"/>
      <c r="D119" s="179"/>
      <c r="E119" s="179"/>
      <c r="F119" s="177"/>
      <c r="G119" s="177"/>
      <c r="H119" s="177"/>
      <c r="I119" s="138"/>
      <c r="J119" s="137"/>
      <c r="K119" s="179"/>
      <c r="L119" s="138"/>
      <c r="M119" s="110"/>
    </row>
    <row r="120" spans="1:13">
      <c r="A120" s="109"/>
      <c r="B120" s="137"/>
      <c r="C120" s="138"/>
      <c r="D120" s="179"/>
      <c r="E120" s="135" t="s">
        <v>324</v>
      </c>
      <c r="F120" s="135"/>
      <c r="G120" s="209"/>
      <c r="H120" s="209"/>
      <c r="I120" s="138"/>
      <c r="J120" s="137"/>
      <c r="K120" s="179"/>
      <c r="L120" s="138"/>
      <c r="M120" s="110"/>
    </row>
    <row r="121" spans="1:13">
      <c r="A121" s="109"/>
      <c r="B121" s="137"/>
      <c r="C121" s="138"/>
      <c r="D121" s="210" t="s">
        <v>3</v>
      </c>
      <c r="E121" s="135"/>
      <c r="F121" s="135"/>
      <c r="G121" s="209"/>
      <c r="H121" s="209"/>
      <c r="I121" s="138"/>
      <c r="J121" s="137"/>
      <c r="K121" s="179"/>
      <c r="L121" s="138"/>
      <c r="M121" s="110"/>
    </row>
    <row r="122" spans="1:13">
      <c r="A122" s="109"/>
      <c r="B122" s="137">
        <v>40</v>
      </c>
      <c r="C122" s="138"/>
      <c r="D122" s="210"/>
      <c r="E122" s="182" t="s">
        <v>325</v>
      </c>
      <c r="F122" s="141"/>
      <c r="G122" s="179"/>
      <c r="H122" s="179"/>
      <c r="I122" s="48"/>
      <c r="J122" s="138" t="s">
        <v>287</v>
      </c>
      <c r="K122" s="179"/>
      <c r="L122" s="138"/>
      <c r="M122" s="110"/>
    </row>
    <row r="123" spans="1:13">
      <c r="A123" s="109"/>
      <c r="B123" s="137"/>
      <c r="C123" s="138"/>
      <c r="D123" s="134">
        <v>1</v>
      </c>
      <c r="E123" s="182"/>
      <c r="F123" s="141"/>
      <c r="G123" s="179"/>
      <c r="H123" s="179"/>
      <c r="I123" s="48"/>
      <c r="J123" s="138"/>
      <c r="K123" s="179"/>
      <c r="L123" s="138"/>
      <c r="M123" s="110"/>
    </row>
    <row r="124" spans="1:13">
      <c r="A124" s="100"/>
      <c r="B124" s="137">
        <v>41</v>
      </c>
      <c r="C124" s="138"/>
      <c r="D124" s="134"/>
      <c r="E124" s="182" t="s">
        <v>326</v>
      </c>
      <c r="F124" s="141"/>
      <c r="G124" s="138"/>
      <c r="H124" s="138"/>
      <c r="I124" s="48"/>
      <c r="J124" s="138" t="s">
        <v>287</v>
      </c>
      <c r="K124" s="48"/>
      <c r="L124" s="48"/>
      <c r="M124" s="101"/>
    </row>
    <row r="125" spans="1:13">
      <c r="A125" s="100"/>
      <c r="B125" s="137"/>
      <c r="C125" s="138"/>
      <c r="D125" s="134">
        <v>2</v>
      </c>
      <c r="E125" s="182"/>
      <c r="F125" s="141"/>
      <c r="G125" s="138"/>
      <c r="H125" s="138"/>
      <c r="I125" s="48"/>
      <c r="J125" s="138"/>
      <c r="K125" s="48"/>
      <c r="L125" s="48"/>
      <c r="M125" s="101"/>
    </row>
    <row r="126" spans="1:13">
      <c r="A126" s="100"/>
      <c r="B126" s="137">
        <v>42</v>
      </c>
      <c r="C126" s="138"/>
      <c r="D126" s="134"/>
      <c r="E126" s="174" t="s">
        <v>327</v>
      </c>
      <c r="F126" s="138"/>
      <c r="G126" s="138"/>
      <c r="H126" s="138"/>
      <c r="I126" s="48">
        <v>0</v>
      </c>
      <c r="J126" s="138" t="s">
        <v>287</v>
      </c>
      <c r="K126" s="48"/>
      <c r="L126" s="48"/>
      <c r="M126" s="101"/>
    </row>
    <row r="127" spans="1:13">
      <c r="A127" s="100"/>
      <c r="B127" s="137"/>
      <c r="C127" s="138"/>
      <c r="D127" s="173" t="s">
        <v>267</v>
      </c>
      <c r="E127" s="174"/>
      <c r="F127" s="138"/>
      <c r="G127" s="138"/>
      <c r="H127" s="138"/>
      <c r="I127" s="48"/>
      <c r="J127" s="138"/>
      <c r="K127" s="48"/>
      <c r="L127" s="48"/>
      <c r="M127" s="101"/>
    </row>
    <row r="128" spans="1:13">
      <c r="A128" s="100"/>
      <c r="B128" s="137">
        <v>43</v>
      </c>
      <c r="C128" s="138"/>
      <c r="D128" s="173"/>
      <c r="E128" s="174" t="s">
        <v>328</v>
      </c>
      <c r="F128" s="138"/>
      <c r="G128" s="138"/>
      <c r="H128" s="138"/>
      <c r="I128" s="208"/>
      <c r="J128" s="138" t="s">
        <v>252</v>
      </c>
      <c r="K128" s="48"/>
      <c r="L128" s="48"/>
      <c r="M128" s="101"/>
    </row>
    <row r="129" spans="1:13">
      <c r="A129" s="100"/>
      <c r="B129" s="137"/>
      <c r="C129" s="138"/>
      <c r="D129" s="173" t="s">
        <v>267</v>
      </c>
      <c r="E129" s="174"/>
      <c r="F129" s="138"/>
      <c r="G129" s="138"/>
      <c r="H129" s="138"/>
      <c r="I129" s="48"/>
      <c r="J129" s="138"/>
      <c r="K129" s="48"/>
      <c r="L129" s="48"/>
      <c r="M129" s="101"/>
    </row>
    <row r="130" spans="1:13">
      <c r="A130" s="100"/>
      <c r="B130" s="137">
        <v>44</v>
      </c>
      <c r="C130" s="138"/>
      <c r="D130" s="173"/>
      <c r="E130" s="182" t="s">
        <v>329</v>
      </c>
      <c r="F130" s="141"/>
      <c r="G130" s="138"/>
      <c r="H130" s="138"/>
      <c r="I130" s="48"/>
      <c r="J130" s="138" t="s">
        <v>287</v>
      </c>
      <c r="K130" s="48"/>
      <c r="L130" s="48"/>
      <c r="M130" s="101"/>
    </row>
    <row r="131" spans="1:13">
      <c r="A131" s="100"/>
      <c r="B131" s="137"/>
      <c r="C131" s="138"/>
      <c r="D131" s="134">
        <v>3</v>
      </c>
      <c r="E131" s="182"/>
      <c r="F131" s="141"/>
      <c r="G131" s="138"/>
      <c r="H131" s="138"/>
      <c r="I131" s="48"/>
      <c r="J131" s="138"/>
      <c r="K131" s="48"/>
      <c r="L131" s="48"/>
      <c r="M131" s="101"/>
    </row>
    <row r="132" spans="1:13">
      <c r="A132" s="100"/>
      <c r="B132" s="137">
        <v>45</v>
      </c>
      <c r="C132" s="138"/>
      <c r="D132" s="134"/>
      <c r="E132" s="174" t="s">
        <v>330</v>
      </c>
      <c r="F132" s="138"/>
      <c r="G132" s="138"/>
      <c r="H132" s="138"/>
      <c r="I132" s="48"/>
      <c r="J132" s="138"/>
      <c r="K132" s="48"/>
      <c r="L132" s="48"/>
      <c r="M132" s="101"/>
    </row>
    <row r="133" spans="1:13">
      <c r="A133" s="100"/>
      <c r="B133" s="137"/>
      <c r="C133" s="138"/>
      <c r="D133" s="173" t="s">
        <v>267</v>
      </c>
      <c r="E133" s="324" t="s">
        <v>268</v>
      </c>
      <c r="F133" s="324"/>
      <c r="G133" s="48"/>
      <c r="H133" s="235"/>
      <c r="I133" s="208">
        <v>790371</v>
      </c>
      <c r="J133" s="234" t="s">
        <v>252</v>
      </c>
      <c r="K133" s="48"/>
      <c r="L133" s="48"/>
      <c r="M133" s="101"/>
    </row>
    <row r="134" spans="1:13">
      <c r="A134" s="100"/>
      <c r="B134" s="137"/>
      <c r="C134" s="138"/>
      <c r="D134" s="173"/>
      <c r="E134" s="324" t="s">
        <v>269</v>
      </c>
      <c r="F134" s="324"/>
      <c r="G134" s="48"/>
      <c r="H134" s="235"/>
      <c r="I134" s="48"/>
      <c r="J134" s="234"/>
      <c r="K134" s="48"/>
      <c r="L134" s="48"/>
      <c r="M134" s="101"/>
    </row>
    <row r="135" spans="1:13">
      <c r="A135" s="100"/>
      <c r="B135" s="137"/>
      <c r="C135" s="138"/>
      <c r="D135" s="173"/>
      <c r="E135" s="48" t="s">
        <v>270</v>
      </c>
      <c r="F135" s="48"/>
      <c r="G135" s="48"/>
      <c r="H135" s="235"/>
      <c r="I135" s="208"/>
      <c r="J135" s="234"/>
      <c r="K135" s="48"/>
      <c r="L135" s="48"/>
      <c r="M135" s="101"/>
    </row>
    <row r="136" spans="1:13">
      <c r="A136" s="100"/>
      <c r="B136" s="137"/>
      <c r="C136" s="138"/>
      <c r="D136" s="173"/>
      <c r="E136" s="48" t="s">
        <v>271</v>
      </c>
      <c r="F136" s="48"/>
      <c r="G136" s="48"/>
      <c r="H136" s="235"/>
      <c r="I136" s="208"/>
      <c r="J136" s="234"/>
      <c r="K136" s="176"/>
      <c r="L136" s="48"/>
      <c r="M136" s="101"/>
    </row>
    <row r="137" spans="1:13">
      <c r="A137" s="100"/>
      <c r="B137" s="137"/>
      <c r="C137" s="138"/>
      <c r="D137" s="173"/>
      <c r="E137" s="174"/>
      <c r="F137" s="138"/>
      <c r="G137" s="138"/>
      <c r="H137" s="138"/>
      <c r="I137" s="208"/>
      <c r="J137" s="138"/>
      <c r="K137" s="48"/>
      <c r="L137" s="48"/>
      <c r="M137" s="101"/>
    </row>
    <row r="138" spans="1:13">
      <c r="A138" s="100"/>
      <c r="B138" s="137">
        <v>46</v>
      </c>
      <c r="C138" s="138"/>
      <c r="D138" s="173"/>
      <c r="E138" s="174" t="s">
        <v>331</v>
      </c>
      <c r="F138" s="138"/>
      <c r="G138" s="138"/>
      <c r="H138" s="138"/>
      <c r="I138" s="208">
        <v>0</v>
      </c>
      <c r="J138" s="138" t="s">
        <v>252</v>
      </c>
      <c r="K138" s="48"/>
      <c r="L138" s="48"/>
      <c r="M138" s="101"/>
    </row>
    <row r="139" spans="1:13">
      <c r="A139" s="100"/>
      <c r="B139" s="137"/>
      <c r="C139" s="138"/>
      <c r="D139" s="173" t="s">
        <v>267</v>
      </c>
      <c r="E139" s="174"/>
      <c r="F139" s="138"/>
      <c r="G139" s="138"/>
      <c r="H139" s="138"/>
      <c r="I139" s="208"/>
      <c r="J139" s="138"/>
      <c r="K139" s="48"/>
      <c r="L139" s="48"/>
      <c r="M139" s="101"/>
    </row>
    <row r="140" spans="1:13">
      <c r="A140" s="100"/>
      <c r="B140" s="137">
        <v>47</v>
      </c>
      <c r="C140" s="138"/>
      <c r="D140" s="173"/>
      <c r="E140" s="174" t="s">
        <v>332</v>
      </c>
      <c r="F140" s="138"/>
      <c r="G140" s="138"/>
      <c r="H140" s="138"/>
      <c r="I140" s="208">
        <v>193099</v>
      </c>
      <c r="J140" s="211" t="s">
        <v>252</v>
      </c>
      <c r="K140" s="48"/>
      <c r="L140" s="48"/>
      <c r="M140" s="101"/>
    </row>
    <row r="141" spans="1:13">
      <c r="A141" s="100"/>
      <c r="B141" s="137"/>
      <c r="C141" s="138"/>
      <c r="D141" s="173" t="s">
        <v>267</v>
      </c>
      <c r="E141" s="174"/>
      <c r="F141" s="138"/>
      <c r="G141" s="138"/>
      <c r="H141" s="138"/>
      <c r="I141" s="208"/>
      <c r="J141" s="138"/>
      <c r="K141" s="48"/>
      <c r="L141" s="48"/>
      <c r="M141" s="101"/>
    </row>
    <row r="142" spans="1:13">
      <c r="A142" s="100"/>
      <c r="B142" s="137">
        <v>48</v>
      </c>
      <c r="C142" s="138"/>
      <c r="D142" s="173"/>
      <c r="E142" s="174" t="s">
        <v>333</v>
      </c>
      <c r="F142" s="138"/>
      <c r="G142" s="138"/>
      <c r="H142" s="138"/>
      <c r="I142" s="208">
        <v>143651</v>
      </c>
      <c r="J142" s="138" t="s">
        <v>252</v>
      </c>
      <c r="K142" s="48"/>
      <c r="L142" s="48"/>
      <c r="M142" s="101"/>
    </row>
    <row r="143" spans="1:13">
      <c r="A143" s="100"/>
      <c r="B143" s="137"/>
      <c r="C143" s="138"/>
      <c r="D143" s="173" t="s">
        <v>267</v>
      </c>
      <c r="E143" s="174"/>
      <c r="F143" s="138"/>
      <c r="G143" s="138"/>
      <c r="H143" s="138"/>
      <c r="I143" s="208"/>
      <c r="J143" s="138"/>
      <c r="K143" s="48"/>
      <c r="L143" s="48"/>
      <c r="M143" s="101"/>
    </row>
    <row r="144" spans="1:13">
      <c r="A144" s="100"/>
      <c r="B144" s="137">
        <v>49</v>
      </c>
      <c r="C144" s="138"/>
      <c r="D144" s="173"/>
      <c r="E144" s="174" t="s">
        <v>334</v>
      </c>
      <c r="F144" s="138"/>
      <c r="G144" s="138"/>
      <c r="H144" s="138"/>
      <c r="I144" s="208">
        <v>0</v>
      </c>
      <c r="J144" s="138" t="s">
        <v>252</v>
      </c>
      <c r="K144" s="48"/>
      <c r="L144" s="48"/>
      <c r="M144" s="101"/>
    </row>
    <row r="145" spans="1:13">
      <c r="A145" s="100"/>
      <c r="B145" s="137"/>
      <c r="C145" s="138"/>
      <c r="D145" s="173" t="s">
        <v>267</v>
      </c>
      <c r="E145" s="174"/>
      <c r="F145" s="138"/>
      <c r="G145" s="138"/>
      <c r="H145" s="138"/>
      <c r="I145" s="208"/>
      <c r="J145" s="211"/>
      <c r="K145" s="48"/>
      <c r="L145" s="48"/>
      <c r="M145" s="101"/>
    </row>
    <row r="146" spans="1:13">
      <c r="A146" s="100"/>
      <c r="B146" s="137">
        <v>50</v>
      </c>
      <c r="C146" s="138"/>
      <c r="D146" s="173"/>
      <c r="E146" s="174" t="s">
        <v>335</v>
      </c>
      <c r="F146" s="138"/>
      <c r="G146" s="138"/>
      <c r="H146" s="138"/>
      <c r="I146" s="208">
        <v>961145</v>
      </c>
      <c r="J146" s="138" t="s">
        <v>252</v>
      </c>
      <c r="K146" s="48"/>
      <c r="L146" s="48"/>
      <c r="M146" s="101"/>
    </row>
    <row r="147" spans="1:13">
      <c r="A147" s="100"/>
      <c r="B147" s="137"/>
      <c r="C147" s="138"/>
      <c r="D147" s="173" t="s">
        <v>267</v>
      </c>
      <c r="E147" s="174"/>
      <c r="F147" s="138"/>
      <c r="G147" s="138"/>
      <c r="H147" s="138"/>
      <c r="I147" s="208"/>
      <c r="J147" s="138"/>
      <c r="K147" s="48"/>
      <c r="L147" s="48"/>
      <c r="M147" s="101"/>
    </row>
    <row r="148" spans="1:13">
      <c r="A148" s="100"/>
      <c r="B148" s="137">
        <v>51</v>
      </c>
      <c r="C148" s="138"/>
      <c r="D148" s="173"/>
      <c r="E148" s="174" t="s">
        <v>336</v>
      </c>
      <c r="F148" s="138"/>
      <c r="G148" s="138"/>
      <c r="H148" s="138"/>
      <c r="I148" s="208">
        <v>0</v>
      </c>
      <c r="J148" s="138" t="s">
        <v>252</v>
      </c>
      <c r="K148" s="48"/>
      <c r="L148" s="48"/>
      <c r="M148" s="101"/>
    </row>
    <row r="149" spans="1:13">
      <c r="A149" s="100"/>
      <c r="B149" s="137"/>
      <c r="C149" s="138"/>
      <c r="D149" s="173" t="s">
        <v>267</v>
      </c>
      <c r="E149" s="174"/>
      <c r="F149" s="138"/>
      <c r="G149" s="138"/>
      <c r="H149" s="138"/>
      <c r="I149" s="208"/>
      <c r="J149" s="138"/>
      <c r="K149" s="48"/>
      <c r="L149" s="48"/>
      <c r="M149" s="101"/>
    </row>
    <row r="150" spans="1:13">
      <c r="A150" s="100"/>
      <c r="B150" s="137">
        <v>52</v>
      </c>
      <c r="C150" s="138"/>
      <c r="D150" s="173"/>
      <c r="E150" s="174" t="s">
        <v>286</v>
      </c>
      <c r="F150" s="138"/>
      <c r="G150" s="138"/>
      <c r="H150" s="138"/>
      <c r="I150" s="208"/>
      <c r="J150" s="138" t="s">
        <v>287</v>
      </c>
      <c r="K150" s="48"/>
      <c r="L150" s="48"/>
      <c r="M150" s="101"/>
    </row>
    <row r="151" spans="1:13">
      <c r="A151" s="100"/>
      <c r="B151" s="137"/>
      <c r="C151" s="138"/>
      <c r="D151" s="173" t="s">
        <v>267</v>
      </c>
      <c r="E151" s="174"/>
      <c r="F151" s="138"/>
      <c r="G151" s="138"/>
      <c r="H151" s="138"/>
      <c r="I151" s="208"/>
      <c r="J151" s="138"/>
      <c r="K151" s="48"/>
      <c r="L151" s="48"/>
      <c r="M151" s="101"/>
    </row>
    <row r="152" spans="1:13">
      <c r="A152" s="100"/>
      <c r="B152" s="137">
        <v>53</v>
      </c>
      <c r="C152" s="138"/>
      <c r="D152" s="173"/>
      <c r="E152" s="174" t="s">
        <v>337</v>
      </c>
      <c r="F152" s="138"/>
      <c r="G152" s="138"/>
      <c r="H152" s="138"/>
      <c r="I152" s="208">
        <v>0</v>
      </c>
      <c r="J152" s="138" t="s">
        <v>252</v>
      </c>
      <c r="K152" s="48"/>
      <c r="L152" s="48"/>
      <c r="M152" s="101"/>
    </row>
    <row r="153" spans="1:13">
      <c r="A153" s="100"/>
      <c r="B153" s="137"/>
      <c r="C153" s="138"/>
      <c r="D153" s="173" t="s">
        <v>267</v>
      </c>
      <c r="E153" s="174"/>
      <c r="F153" s="138"/>
      <c r="G153" s="138"/>
      <c r="H153" s="138"/>
      <c r="I153" s="208"/>
      <c r="J153" s="138"/>
      <c r="K153" s="48"/>
      <c r="L153" s="48"/>
      <c r="M153" s="101"/>
    </row>
    <row r="154" spans="1:13">
      <c r="A154" s="100"/>
      <c r="B154" s="137">
        <v>54</v>
      </c>
      <c r="C154" s="138"/>
      <c r="D154" s="173"/>
      <c r="E154" s="174" t="s">
        <v>338</v>
      </c>
      <c r="F154" s="138"/>
      <c r="G154" s="138"/>
      <c r="H154" s="138"/>
      <c r="I154" s="208">
        <v>0</v>
      </c>
      <c r="J154" s="138" t="s">
        <v>252</v>
      </c>
      <c r="K154" s="48"/>
      <c r="L154" s="48"/>
      <c r="M154" s="101"/>
    </row>
    <row r="155" spans="1:13">
      <c r="A155" s="100"/>
      <c r="B155" s="137"/>
      <c r="C155" s="138"/>
      <c r="D155" s="173" t="s">
        <v>267</v>
      </c>
      <c r="E155" s="174"/>
      <c r="F155" s="138"/>
      <c r="G155" s="138"/>
      <c r="H155" s="138"/>
      <c r="I155" s="208"/>
      <c r="J155" s="138"/>
      <c r="K155" s="48"/>
      <c r="L155" s="48"/>
      <c r="M155" s="101"/>
    </row>
    <row r="156" spans="1:13">
      <c r="A156" s="100"/>
      <c r="B156" s="137">
        <v>55</v>
      </c>
      <c r="C156" s="138"/>
      <c r="D156" s="173"/>
      <c r="E156" s="182" t="s">
        <v>339</v>
      </c>
      <c r="F156" s="141"/>
      <c r="G156" s="138"/>
      <c r="H156" s="138"/>
      <c r="I156" s="208"/>
      <c r="J156" s="138" t="s">
        <v>252</v>
      </c>
      <c r="K156" s="48"/>
      <c r="L156" s="48"/>
      <c r="M156" s="101"/>
    </row>
    <row r="157" spans="1:13">
      <c r="A157" s="100"/>
      <c r="B157" s="137"/>
      <c r="C157" s="138"/>
      <c r="D157" s="134">
        <v>4</v>
      </c>
      <c r="E157" s="182"/>
      <c r="F157" s="141"/>
      <c r="G157" s="138"/>
      <c r="H157" s="138"/>
      <c r="I157" s="208"/>
      <c r="J157" s="138"/>
      <c r="K157" s="48"/>
      <c r="L157" s="48"/>
      <c r="M157" s="101"/>
    </row>
    <row r="158" spans="1:13">
      <c r="A158" s="100"/>
      <c r="B158" s="137">
        <v>56</v>
      </c>
      <c r="C158" s="138"/>
      <c r="D158" s="134"/>
      <c r="E158" s="182" t="s">
        <v>340</v>
      </c>
      <c r="F158" s="141"/>
      <c r="G158" s="138"/>
      <c r="H158" s="138"/>
      <c r="I158" s="208"/>
      <c r="J158" s="138" t="s">
        <v>287</v>
      </c>
      <c r="K158" s="48"/>
      <c r="L158" s="48"/>
      <c r="M158" s="101"/>
    </row>
    <row r="159" spans="1:13">
      <c r="A159" s="100"/>
      <c r="B159" s="137"/>
      <c r="C159" s="138"/>
      <c r="D159" s="134">
        <v>5</v>
      </c>
      <c r="E159" s="182"/>
      <c r="F159" s="141"/>
      <c r="G159" s="138"/>
      <c r="H159" s="138"/>
      <c r="I159" s="208"/>
      <c r="J159" s="138"/>
      <c r="K159" s="48"/>
      <c r="L159" s="48"/>
      <c r="M159" s="101"/>
    </row>
    <row r="160" spans="1:13">
      <c r="A160" s="100"/>
      <c r="B160" s="137"/>
      <c r="C160" s="138"/>
      <c r="D160" s="134"/>
      <c r="E160" s="135" t="s">
        <v>341</v>
      </c>
      <c r="F160" s="135"/>
      <c r="G160" s="138"/>
      <c r="H160" s="138"/>
      <c r="I160" s="208"/>
      <c r="J160" s="138" t="s">
        <v>287</v>
      </c>
      <c r="K160" s="48"/>
      <c r="L160" s="48"/>
      <c r="M160" s="101"/>
    </row>
    <row r="161" spans="1:13">
      <c r="A161" s="100"/>
      <c r="B161" s="137"/>
      <c r="C161" s="138"/>
      <c r="D161" s="179" t="s">
        <v>120</v>
      </c>
      <c r="E161" s="135"/>
      <c r="F161" s="135"/>
      <c r="G161" s="138"/>
      <c r="H161" s="138"/>
      <c r="I161" s="208"/>
      <c r="J161" s="138"/>
      <c r="K161" s="48"/>
      <c r="L161" s="48"/>
      <c r="M161" s="101"/>
    </row>
    <row r="162" spans="1:13">
      <c r="A162" s="100"/>
      <c r="B162" s="137">
        <v>58</v>
      </c>
      <c r="C162" s="138"/>
      <c r="D162" s="179"/>
      <c r="E162" s="182" t="s">
        <v>342</v>
      </c>
      <c r="F162" s="135"/>
      <c r="G162" s="138"/>
      <c r="H162" s="138"/>
      <c r="I162" s="208">
        <v>23230805</v>
      </c>
      <c r="J162" s="138" t="s">
        <v>252</v>
      </c>
      <c r="K162" s="48"/>
      <c r="L162" s="48"/>
      <c r="M162" s="101"/>
    </row>
    <row r="163" spans="1:13">
      <c r="A163" s="100"/>
      <c r="B163" s="137"/>
      <c r="C163" s="138"/>
      <c r="D163" s="134">
        <v>1</v>
      </c>
      <c r="E163" s="182"/>
      <c r="F163" s="135"/>
      <c r="G163" s="138"/>
      <c r="H163" s="138"/>
      <c r="I163" s="208"/>
      <c r="J163" s="138"/>
      <c r="K163" s="48"/>
      <c r="L163" s="48"/>
      <c r="M163" s="101"/>
    </row>
    <row r="164" spans="1:13">
      <c r="A164" s="100"/>
      <c r="B164" s="137">
        <v>59</v>
      </c>
      <c r="C164" s="138"/>
      <c r="D164" s="134"/>
      <c r="E164" s="174" t="s">
        <v>343</v>
      </c>
      <c r="F164" s="138"/>
      <c r="G164" s="138"/>
      <c r="H164" s="138"/>
      <c r="I164" s="208">
        <v>0</v>
      </c>
      <c r="J164" s="138" t="s">
        <v>252</v>
      </c>
      <c r="K164" s="48"/>
      <c r="L164" s="48"/>
      <c r="M164" s="101"/>
    </row>
    <row r="165" spans="1:13">
      <c r="A165" s="100"/>
      <c r="B165" s="137"/>
      <c r="C165" s="138"/>
      <c r="D165" s="173" t="s">
        <v>267</v>
      </c>
      <c r="E165" s="174"/>
      <c r="F165" s="138"/>
      <c r="G165" s="138"/>
      <c r="H165" s="138"/>
      <c r="I165" s="208"/>
      <c r="J165" s="138"/>
      <c r="K165" s="48"/>
      <c r="L165" s="48"/>
      <c r="M165" s="101"/>
    </row>
    <row r="166" spans="1:13">
      <c r="A166" s="100"/>
      <c r="B166" s="137">
        <v>60</v>
      </c>
      <c r="C166" s="138"/>
      <c r="D166" s="173"/>
      <c r="E166" s="174" t="s">
        <v>344</v>
      </c>
      <c r="F166" s="138"/>
      <c r="G166" s="138"/>
      <c r="H166" s="138"/>
      <c r="I166" s="208"/>
      <c r="J166" s="138" t="s">
        <v>287</v>
      </c>
      <c r="K166" s="48"/>
      <c r="L166" s="48"/>
      <c r="M166" s="101"/>
    </row>
    <row r="167" spans="1:13">
      <c r="A167" s="100"/>
      <c r="B167" s="137"/>
      <c r="C167" s="138"/>
      <c r="D167" s="173" t="s">
        <v>267</v>
      </c>
      <c r="E167" s="174"/>
      <c r="F167" s="138"/>
      <c r="G167" s="138"/>
      <c r="H167" s="138"/>
      <c r="I167" s="208"/>
      <c r="J167" s="138"/>
      <c r="K167" s="48"/>
      <c r="L167" s="48"/>
      <c r="M167" s="101"/>
    </row>
    <row r="168" spans="1:13">
      <c r="A168" s="100"/>
      <c r="B168" s="137">
        <v>61</v>
      </c>
      <c r="C168" s="138"/>
      <c r="D168" s="173"/>
      <c r="E168" s="182" t="s">
        <v>345</v>
      </c>
      <c r="F168" s="141"/>
      <c r="G168" s="138"/>
      <c r="H168" s="138"/>
      <c r="I168" s="208">
        <v>0</v>
      </c>
      <c r="J168" s="138" t="s">
        <v>252</v>
      </c>
      <c r="K168" s="48"/>
      <c r="L168" s="48"/>
      <c r="M168" s="101"/>
    </row>
    <row r="169" spans="1:13">
      <c r="A169" s="100"/>
      <c r="B169" s="137"/>
      <c r="C169" s="138"/>
      <c r="D169" s="134">
        <v>2</v>
      </c>
      <c r="E169" s="182"/>
      <c r="F169" s="141"/>
      <c r="G169" s="138"/>
      <c r="H169" s="138"/>
      <c r="I169" s="208"/>
      <c r="J169" s="138"/>
      <c r="K169" s="48"/>
      <c r="L169" s="48"/>
      <c r="M169" s="101"/>
    </row>
    <row r="170" spans="1:13">
      <c r="A170" s="100"/>
      <c r="B170" s="137">
        <v>62</v>
      </c>
      <c r="C170" s="138"/>
      <c r="D170" s="134"/>
      <c r="E170" s="182" t="s">
        <v>339</v>
      </c>
      <c r="F170" s="141"/>
      <c r="G170" s="138"/>
      <c r="H170" s="138"/>
      <c r="I170" s="208">
        <v>1069221</v>
      </c>
      <c r="J170" s="138" t="s">
        <v>252</v>
      </c>
      <c r="K170" s="48"/>
      <c r="L170" s="48"/>
      <c r="M170" s="101"/>
    </row>
    <row r="171" spans="1:13">
      <c r="A171" s="100"/>
      <c r="B171" s="137"/>
      <c r="C171" s="138"/>
      <c r="D171" s="134">
        <v>3</v>
      </c>
      <c r="E171" s="182"/>
      <c r="F171" s="141"/>
      <c r="G171" s="138"/>
      <c r="H171" s="138"/>
      <c r="I171" s="208"/>
      <c r="J171" s="138"/>
      <c r="K171" s="48"/>
      <c r="L171" s="48"/>
      <c r="M171" s="101"/>
    </row>
    <row r="172" spans="1:13">
      <c r="A172" s="100"/>
      <c r="B172" s="137">
        <v>63</v>
      </c>
      <c r="C172" s="138"/>
      <c r="D172" s="134"/>
      <c r="E172" s="182" t="s">
        <v>346</v>
      </c>
      <c r="F172" s="141"/>
      <c r="G172" s="138"/>
      <c r="H172" s="138"/>
      <c r="I172" s="208">
        <v>999067</v>
      </c>
      <c r="J172" s="138" t="s">
        <v>252</v>
      </c>
      <c r="K172" s="48"/>
      <c r="L172" s="48"/>
      <c r="M172" s="101"/>
    </row>
    <row r="173" spans="1:13">
      <c r="A173" s="100"/>
      <c r="B173" s="137"/>
      <c r="C173" s="138"/>
      <c r="D173" s="134">
        <v>4</v>
      </c>
      <c r="E173" s="182"/>
      <c r="F173" s="141"/>
      <c r="G173" s="138"/>
      <c r="H173" s="138"/>
      <c r="I173" s="208"/>
      <c r="J173" s="138"/>
      <c r="K173" s="48"/>
      <c r="L173" s="48"/>
      <c r="M173" s="101"/>
    </row>
    <row r="174" spans="1:13">
      <c r="A174" s="100"/>
      <c r="B174" s="137"/>
      <c r="C174" s="138"/>
      <c r="D174" s="134"/>
      <c r="E174" s="135" t="s">
        <v>347</v>
      </c>
      <c r="F174" s="135"/>
      <c r="G174" s="138"/>
      <c r="H174" s="138"/>
      <c r="I174" s="208"/>
      <c r="J174" s="138"/>
      <c r="K174" s="48"/>
      <c r="L174" s="48"/>
      <c r="M174" s="101"/>
    </row>
    <row r="175" spans="1:13">
      <c r="A175" s="100"/>
      <c r="B175" s="137"/>
      <c r="C175" s="138"/>
      <c r="D175" s="179" t="s">
        <v>48</v>
      </c>
      <c r="E175" s="135"/>
      <c r="F175" s="135"/>
      <c r="G175" s="138"/>
      <c r="H175" s="138"/>
      <c r="I175" s="208"/>
      <c r="J175" s="138"/>
      <c r="K175" s="48"/>
      <c r="L175" s="48"/>
      <c r="M175" s="101"/>
    </row>
    <row r="176" spans="1:13">
      <c r="A176" s="100"/>
      <c r="B176" s="137">
        <v>66</v>
      </c>
      <c r="C176" s="138"/>
      <c r="D176" s="179"/>
      <c r="E176" s="182" t="s">
        <v>348</v>
      </c>
      <c r="F176" s="141"/>
      <c r="G176" s="138"/>
      <c r="H176" s="138"/>
      <c r="I176" s="208"/>
      <c r="J176" s="138" t="s">
        <v>287</v>
      </c>
      <c r="K176" s="48"/>
      <c r="L176" s="48"/>
      <c r="M176" s="101"/>
    </row>
    <row r="177" spans="1:13">
      <c r="A177" s="100"/>
      <c r="B177" s="137"/>
      <c r="C177" s="138"/>
      <c r="D177" s="134">
        <v>1</v>
      </c>
      <c r="E177" s="182"/>
      <c r="F177" s="141"/>
      <c r="G177" s="138"/>
      <c r="H177" s="138"/>
      <c r="I177" s="208"/>
      <c r="J177" s="138"/>
      <c r="K177" s="48"/>
      <c r="L177" s="48"/>
      <c r="M177" s="101"/>
    </row>
    <row r="178" spans="1:13">
      <c r="A178" s="100"/>
      <c r="B178" s="137">
        <v>67</v>
      </c>
      <c r="C178" s="138"/>
      <c r="D178" s="134"/>
      <c r="E178" s="182" t="s">
        <v>349</v>
      </c>
      <c r="F178" s="141"/>
      <c r="G178" s="138"/>
      <c r="H178" s="138"/>
      <c r="I178" s="208"/>
      <c r="J178" s="138" t="s">
        <v>287</v>
      </c>
      <c r="K178" s="48"/>
      <c r="L178" s="48"/>
      <c r="M178" s="101"/>
    </row>
    <row r="179" spans="1:13">
      <c r="A179" s="100"/>
      <c r="B179" s="137"/>
      <c r="C179" s="138"/>
      <c r="D179" s="134">
        <v>2</v>
      </c>
      <c r="E179" s="182"/>
      <c r="F179" s="141"/>
      <c r="G179" s="138"/>
      <c r="H179" s="138"/>
      <c r="I179" s="208"/>
      <c r="J179" s="138"/>
      <c r="K179" s="48"/>
      <c r="L179" s="48"/>
      <c r="M179" s="101"/>
    </row>
    <row r="180" spans="1:13">
      <c r="A180" s="100"/>
      <c r="B180" s="137">
        <v>68</v>
      </c>
      <c r="C180" s="138"/>
      <c r="D180" s="134"/>
      <c r="E180" s="182" t="s">
        <v>350</v>
      </c>
      <c r="F180" s="141"/>
      <c r="G180" s="138"/>
      <c r="H180" s="138"/>
      <c r="I180" s="208">
        <v>291500000</v>
      </c>
      <c r="J180" s="138" t="s">
        <v>252</v>
      </c>
      <c r="K180" s="48"/>
      <c r="L180" s="48"/>
      <c r="M180" s="101"/>
    </row>
    <row r="181" spans="1:13">
      <c r="A181" s="100"/>
      <c r="B181" s="137"/>
      <c r="C181" s="138"/>
      <c r="D181" s="134">
        <v>3</v>
      </c>
      <c r="E181" s="182"/>
      <c r="F181" s="141"/>
      <c r="G181" s="138"/>
      <c r="H181" s="138"/>
      <c r="I181" s="208"/>
      <c r="J181" s="138"/>
      <c r="K181" s="48"/>
      <c r="L181" s="48"/>
      <c r="M181" s="101"/>
    </row>
    <row r="182" spans="1:13">
      <c r="A182" s="100"/>
      <c r="B182" s="137">
        <v>69</v>
      </c>
      <c r="C182" s="138"/>
      <c r="D182" s="134"/>
      <c r="E182" s="182" t="s">
        <v>351</v>
      </c>
      <c r="F182" s="141"/>
      <c r="G182" s="138"/>
      <c r="H182" s="138"/>
      <c r="I182" s="208"/>
      <c r="J182" s="138" t="s">
        <v>287</v>
      </c>
      <c r="K182" s="48"/>
      <c r="L182" s="48"/>
      <c r="M182" s="101"/>
    </row>
    <row r="183" spans="1:13">
      <c r="A183" s="100"/>
      <c r="B183" s="137"/>
      <c r="C183" s="138"/>
      <c r="D183" s="134">
        <v>4</v>
      </c>
      <c r="E183" s="182"/>
      <c r="F183" s="141"/>
      <c r="G183" s="138"/>
      <c r="H183" s="138"/>
      <c r="I183" s="208"/>
      <c r="J183" s="138"/>
      <c r="K183" s="48"/>
      <c r="L183" s="48"/>
      <c r="M183" s="101"/>
    </row>
    <row r="184" spans="1:13">
      <c r="A184" s="100"/>
      <c r="B184" s="137">
        <v>70</v>
      </c>
      <c r="C184" s="138"/>
      <c r="D184" s="134"/>
      <c r="E184" s="182" t="s">
        <v>352</v>
      </c>
      <c r="F184" s="141"/>
      <c r="G184" s="138"/>
      <c r="H184" s="138"/>
      <c r="I184" s="208"/>
      <c r="J184" s="138" t="s">
        <v>287</v>
      </c>
      <c r="K184" s="48"/>
      <c r="L184" s="48"/>
      <c r="M184" s="101"/>
    </row>
    <row r="185" spans="1:13">
      <c r="A185" s="100"/>
      <c r="B185" s="137"/>
      <c r="C185" s="138"/>
      <c r="D185" s="134">
        <v>5</v>
      </c>
      <c r="E185" s="182"/>
      <c r="F185" s="141"/>
      <c r="G185" s="138"/>
      <c r="H185" s="138"/>
      <c r="I185" s="208"/>
      <c r="J185" s="138"/>
      <c r="K185" s="48"/>
      <c r="L185" s="48"/>
      <c r="M185" s="101"/>
    </row>
    <row r="186" spans="1:13">
      <c r="A186" s="100"/>
      <c r="B186" s="137">
        <v>71</v>
      </c>
      <c r="C186" s="138"/>
      <c r="D186" s="134"/>
      <c r="E186" s="182" t="s">
        <v>353</v>
      </c>
      <c r="F186" s="141"/>
      <c r="G186" s="138"/>
      <c r="H186" s="138"/>
      <c r="I186" s="208"/>
      <c r="J186" s="138" t="s">
        <v>252</v>
      </c>
      <c r="K186" s="48"/>
      <c r="L186" s="48"/>
      <c r="M186" s="101"/>
    </row>
    <row r="187" spans="1:13">
      <c r="A187" s="100"/>
      <c r="B187" s="137"/>
      <c r="C187" s="138"/>
      <c r="D187" s="134">
        <v>6</v>
      </c>
      <c r="E187" s="182"/>
      <c r="F187" s="141"/>
      <c r="G187" s="138"/>
      <c r="H187" s="138"/>
      <c r="I187" s="208"/>
      <c r="J187" s="138"/>
      <c r="K187" s="48"/>
      <c r="L187" s="48"/>
      <c r="M187" s="101"/>
    </row>
    <row r="188" spans="1:13">
      <c r="A188" s="100"/>
      <c r="B188" s="137">
        <v>72</v>
      </c>
      <c r="C188" s="138"/>
      <c r="D188" s="134"/>
      <c r="E188" s="182" t="s">
        <v>354</v>
      </c>
      <c r="F188" s="141"/>
      <c r="G188" s="138"/>
      <c r="H188" s="138"/>
      <c r="I188" s="208">
        <v>7120907</v>
      </c>
      <c r="J188" s="138" t="s">
        <v>252</v>
      </c>
      <c r="K188" s="48"/>
      <c r="L188" s="48"/>
      <c r="M188" s="101"/>
    </row>
    <row r="189" spans="1:13">
      <c r="A189" s="100"/>
      <c r="B189" s="137"/>
      <c r="C189" s="138"/>
      <c r="D189" s="134">
        <v>7</v>
      </c>
      <c r="E189" s="182"/>
      <c r="F189" s="141"/>
      <c r="G189" s="138"/>
      <c r="H189" s="138"/>
      <c r="I189" s="208"/>
      <c r="J189" s="138"/>
      <c r="K189" s="48"/>
      <c r="L189" s="48"/>
      <c r="M189" s="101"/>
    </row>
    <row r="190" spans="1:13">
      <c r="A190" s="100"/>
      <c r="B190" s="137">
        <v>73</v>
      </c>
      <c r="C190" s="138"/>
      <c r="D190" s="134"/>
      <c r="E190" s="182" t="s">
        <v>355</v>
      </c>
      <c r="F190" s="141"/>
      <c r="G190" s="138"/>
      <c r="H190" s="138"/>
      <c r="I190" s="208">
        <v>0</v>
      </c>
      <c r="J190" s="138" t="s">
        <v>252</v>
      </c>
      <c r="K190" s="48"/>
      <c r="L190" s="48"/>
      <c r="M190" s="101"/>
    </row>
    <row r="191" spans="1:13">
      <c r="A191" s="100"/>
      <c r="B191" s="137"/>
      <c r="C191" s="138"/>
      <c r="D191" s="134">
        <v>8</v>
      </c>
      <c r="E191" s="182"/>
      <c r="F191" s="141"/>
      <c r="G191" s="138"/>
      <c r="H191" s="138"/>
      <c r="I191" s="208"/>
      <c r="J191" s="138"/>
      <c r="K191" s="48"/>
      <c r="L191" s="48"/>
      <c r="M191" s="101"/>
    </row>
    <row r="192" spans="1:13">
      <c r="A192" s="100"/>
      <c r="B192" s="137">
        <v>74</v>
      </c>
      <c r="C192" s="138"/>
      <c r="D192" s="134"/>
      <c r="E192" s="182" t="s">
        <v>356</v>
      </c>
      <c r="F192" s="141"/>
      <c r="G192" s="138"/>
      <c r="H192" s="138"/>
      <c r="I192" s="208">
        <v>0</v>
      </c>
      <c r="J192" s="138" t="s">
        <v>252</v>
      </c>
      <c r="K192" s="48"/>
      <c r="L192" s="48"/>
      <c r="M192" s="101"/>
    </row>
    <row r="193" spans="1:13">
      <c r="A193" s="100"/>
      <c r="B193" s="137"/>
      <c r="C193" s="138"/>
      <c r="D193" s="134">
        <v>9</v>
      </c>
      <c r="E193" s="182"/>
      <c r="F193" s="141"/>
      <c r="G193" s="138"/>
      <c r="H193" s="138"/>
      <c r="I193" s="208"/>
      <c r="J193" s="138"/>
      <c r="K193" s="48"/>
      <c r="L193" s="48"/>
      <c r="M193" s="101"/>
    </row>
    <row r="194" spans="1:13">
      <c r="A194" s="100"/>
      <c r="B194" s="137">
        <v>75</v>
      </c>
      <c r="C194" s="138"/>
      <c r="D194" s="134"/>
      <c r="E194" s="182" t="s">
        <v>357</v>
      </c>
      <c r="F194" s="141"/>
      <c r="G194" s="138"/>
      <c r="H194" s="138"/>
      <c r="I194" s="208">
        <v>32798402</v>
      </c>
      <c r="J194" s="138" t="s">
        <v>252</v>
      </c>
      <c r="K194" s="48"/>
      <c r="L194" s="48"/>
      <c r="M194" s="101"/>
    </row>
    <row r="195" spans="1:13">
      <c r="A195" s="100"/>
      <c r="B195" s="235"/>
      <c r="C195" s="48"/>
      <c r="D195" s="134">
        <v>10</v>
      </c>
      <c r="E195" s="48"/>
      <c r="F195" s="48"/>
      <c r="G195" s="48"/>
      <c r="H195" s="48"/>
      <c r="I195" s="208"/>
      <c r="J195" s="48"/>
      <c r="K195" s="48"/>
      <c r="L195" s="48"/>
      <c r="M195" s="101"/>
    </row>
    <row r="196" spans="1:13">
      <c r="A196" s="100"/>
      <c r="B196" s="235"/>
      <c r="C196" s="48"/>
      <c r="D196" s="48"/>
      <c r="E196" s="212" t="s">
        <v>358</v>
      </c>
      <c r="F196" s="213" t="s">
        <v>359</v>
      </c>
      <c r="G196" s="58"/>
      <c r="H196" s="58"/>
      <c r="I196" s="214">
        <v>36442668</v>
      </c>
      <c r="J196" s="138" t="s">
        <v>252</v>
      </c>
      <c r="K196" s="48"/>
      <c r="L196" s="48"/>
      <c r="M196" s="101"/>
    </row>
    <row r="197" spans="1:13">
      <c r="A197" s="100"/>
      <c r="B197" s="235"/>
      <c r="C197" s="48"/>
      <c r="D197" s="48"/>
      <c r="E197" s="212" t="s">
        <v>358</v>
      </c>
      <c r="F197" s="58" t="s">
        <v>360</v>
      </c>
      <c r="G197" s="58"/>
      <c r="H197" s="58"/>
      <c r="I197" s="214">
        <v>0</v>
      </c>
      <c r="J197" s="138" t="s">
        <v>252</v>
      </c>
      <c r="K197" s="48"/>
      <c r="L197" s="48"/>
      <c r="M197" s="101"/>
    </row>
    <row r="198" spans="1:13">
      <c r="A198" s="100"/>
      <c r="B198" s="235"/>
      <c r="C198" s="48"/>
      <c r="D198" s="48"/>
      <c r="E198" s="212" t="s">
        <v>358</v>
      </c>
      <c r="F198" s="58" t="s">
        <v>361</v>
      </c>
      <c r="G198" s="58"/>
      <c r="H198" s="58"/>
      <c r="I198" s="214">
        <v>36442668</v>
      </c>
      <c r="J198" s="138" t="s">
        <v>252</v>
      </c>
      <c r="K198" s="48"/>
      <c r="L198" s="48"/>
      <c r="M198" s="101"/>
    </row>
    <row r="199" spans="1:13">
      <c r="A199" s="100"/>
      <c r="B199" s="235"/>
      <c r="C199" s="48"/>
      <c r="D199" s="48"/>
      <c r="E199" s="212" t="s">
        <v>358</v>
      </c>
      <c r="F199" s="61" t="s">
        <v>362</v>
      </c>
      <c r="G199" s="58"/>
      <c r="H199" s="58"/>
      <c r="I199" s="214">
        <v>3644266</v>
      </c>
      <c r="J199" s="138" t="s">
        <v>252</v>
      </c>
      <c r="K199" s="74"/>
      <c r="L199" s="48"/>
      <c r="M199" s="101"/>
    </row>
    <row r="200" spans="1:13">
      <c r="A200" s="100"/>
      <c r="B200" s="235"/>
      <c r="C200" s="48"/>
      <c r="D200" s="48"/>
      <c r="E200" s="48"/>
      <c r="F200" s="48"/>
      <c r="G200" s="48"/>
      <c r="H200" s="48"/>
      <c r="I200" s="74"/>
      <c r="J200" s="48"/>
      <c r="K200" s="48"/>
      <c r="L200" s="48"/>
      <c r="M200" s="101"/>
    </row>
    <row r="201" spans="1:13">
      <c r="A201" s="100"/>
      <c r="B201" s="235"/>
      <c r="C201" s="48"/>
      <c r="D201" s="48"/>
      <c r="E201" s="48"/>
      <c r="F201" s="48"/>
      <c r="G201" s="48"/>
      <c r="H201" s="48"/>
      <c r="I201" s="74"/>
      <c r="J201" s="48"/>
      <c r="K201" s="48"/>
      <c r="L201" s="48"/>
      <c r="M201" s="101"/>
    </row>
    <row r="202" spans="1:13" ht="15.75">
      <c r="A202" s="100"/>
      <c r="B202" s="235"/>
      <c r="C202" s="215" t="s">
        <v>363</v>
      </c>
      <c r="D202" s="48"/>
      <c r="E202" s="216" t="s">
        <v>364</v>
      </c>
      <c r="F202" s="48"/>
      <c r="G202" s="48"/>
      <c r="H202" s="48"/>
      <c r="I202" s="74"/>
      <c r="J202" s="48"/>
      <c r="K202" s="48"/>
      <c r="L202" s="74"/>
      <c r="M202" s="101"/>
    </row>
    <row r="203" spans="1:13" ht="15.75">
      <c r="A203" s="100"/>
      <c r="B203" s="235"/>
      <c r="C203" s="48"/>
      <c r="D203" s="215"/>
      <c r="E203" s="48"/>
      <c r="F203" s="48"/>
      <c r="G203" s="48"/>
      <c r="H203" s="48"/>
      <c r="I203" s="74"/>
      <c r="J203" s="48"/>
      <c r="K203" s="48"/>
      <c r="L203" s="48"/>
      <c r="M203" s="101"/>
    </row>
    <row r="204" spans="1:13">
      <c r="A204" s="100"/>
      <c r="B204" s="235"/>
      <c r="C204" s="48"/>
      <c r="D204" s="48"/>
      <c r="E204" s="138" t="s">
        <v>365</v>
      </c>
      <c r="F204" s="48"/>
      <c r="G204" s="48"/>
      <c r="H204" s="48"/>
      <c r="I204" s="48"/>
      <c r="J204" s="48"/>
      <c r="K204" s="48"/>
      <c r="L204" s="48"/>
      <c r="M204" s="101"/>
    </row>
    <row r="205" spans="1:13">
      <c r="A205" s="100"/>
      <c r="B205" s="235"/>
      <c r="C205" s="48"/>
      <c r="D205" s="211"/>
      <c r="E205" s="138"/>
      <c r="F205" s="48"/>
      <c r="G205" s="48"/>
      <c r="H205" s="48"/>
      <c r="I205" s="48"/>
      <c r="J205" s="48"/>
      <c r="K205" s="48"/>
      <c r="L205" s="48"/>
      <c r="M205" s="101"/>
    </row>
    <row r="206" spans="1:13">
      <c r="A206" s="100"/>
      <c r="B206" s="235"/>
      <c r="C206" s="48"/>
      <c r="D206" s="138" t="s">
        <v>366</v>
      </c>
      <c r="E206" s="138" t="s">
        <v>367</v>
      </c>
      <c r="F206" s="48"/>
      <c r="G206" s="48"/>
      <c r="H206" s="48"/>
      <c r="I206" s="48"/>
      <c r="J206" s="48"/>
      <c r="K206" s="48"/>
      <c r="L206" s="48"/>
      <c r="M206" s="101"/>
    </row>
    <row r="207" spans="1:13">
      <c r="A207" s="100"/>
      <c r="B207" s="235"/>
      <c r="C207" s="48"/>
      <c r="D207" s="138"/>
      <c r="E207" s="138"/>
      <c r="F207" s="48"/>
      <c r="G207" s="48"/>
      <c r="H207" s="48"/>
      <c r="I207" s="48"/>
      <c r="J207" s="48"/>
      <c r="K207" s="48"/>
      <c r="L207" s="48"/>
      <c r="M207" s="101"/>
    </row>
    <row r="208" spans="1:13" ht="15.75">
      <c r="A208" s="100"/>
      <c r="B208" s="235"/>
      <c r="C208" s="48"/>
      <c r="D208" s="138" t="s">
        <v>368</v>
      </c>
      <c r="E208" s="48"/>
      <c r="F208" s="48"/>
      <c r="G208" s="48"/>
      <c r="H208" s="48"/>
      <c r="I208" s="336" t="s">
        <v>369</v>
      </c>
      <c r="J208" s="336"/>
      <c r="K208" s="336"/>
      <c r="L208" s="336"/>
      <c r="M208" s="337"/>
    </row>
    <row r="209" spans="1:13" ht="15.75">
      <c r="A209" s="100"/>
      <c r="B209" s="235"/>
      <c r="C209" s="48"/>
      <c r="D209" s="48"/>
      <c r="E209" s="48"/>
      <c r="F209" s="48"/>
      <c r="G209" s="48"/>
      <c r="H209" s="48"/>
      <c r="I209" s="338" t="s">
        <v>370</v>
      </c>
      <c r="J209" s="338"/>
      <c r="K209" s="338"/>
      <c r="L209" s="338"/>
      <c r="M209" s="339"/>
    </row>
    <row r="210" spans="1:13">
      <c r="A210" s="100"/>
      <c r="B210" s="235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101"/>
    </row>
    <row r="211" spans="1:13" ht="15.75">
      <c r="A211" s="100"/>
      <c r="B211" s="235"/>
      <c r="C211" s="48"/>
      <c r="D211" s="48"/>
      <c r="E211" s="48"/>
      <c r="F211" s="48"/>
      <c r="G211" s="48"/>
      <c r="H211" s="217"/>
      <c r="I211" s="217"/>
      <c r="J211" s="217"/>
      <c r="K211" s="217"/>
      <c r="L211" s="209">
        <v>2</v>
      </c>
      <c r="M211" s="101"/>
    </row>
    <row r="212" spans="1:13" ht="15.75">
      <c r="A212" s="113"/>
      <c r="B212" s="232"/>
      <c r="C212" s="55"/>
      <c r="D212" s="55"/>
      <c r="E212" s="55"/>
      <c r="F212" s="55"/>
      <c r="G212" s="55"/>
      <c r="H212" s="340"/>
      <c r="I212" s="340"/>
      <c r="J212" s="340"/>
      <c r="K212" s="340"/>
      <c r="L212" s="340"/>
      <c r="M212" s="114"/>
    </row>
    <row r="213" spans="1:13">
      <c r="C213" s="48"/>
      <c r="D213" s="48"/>
      <c r="E213" s="48"/>
      <c r="F213" s="48"/>
      <c r="G213" s="48"/>
      <c r="H213" s="48"/>
      <c r="I213" s="48"/>
      <c r="J213" s="48"/>
      <c r="K213" s="48"/>
      <c r="L213" s="48"/>
    </row>
    <row r="214" spans="1:13">
      <c r="C214" s="48"/>
      <c r="D214" s="48"/>
      <c r="E214" s="48"/>
      <c r="F214" s="48"/>
      <c r="G214" s="48"/>
      <c r="H214" s="48"/>
      <c r="I214" s="48"/>
      <c r="J214" s="48"/>
      <c r="K214" s="48"/>
      <c r="L214" s="48"/>
    </row>
    <row r="215" spans="1:13">
      <c r="C215" s="48"/>
      <c r="D215" s="48"/>
      <c r="E215" s="48"/>
      <c r="F215" s="48"/>
      <c r="G215" s="48"/>
      <c r="H215" s="48"/>
      <c r="I215" s="48"/>
      <c r="J215" s="48"/>
      <c r="K215" s="48"/>
      <c r="L215" s="48"/>
    </row>
    <row r="216" spans="1:13">
      <c r="C216" s="48"/>
      <c r="D216" s="48"/>
      <c r="E216" s="48"/>
      <c r="F216" s="48"/>
      <c r="G216" s="48"/>
      <c r="H216" s="48"/>
      <c r="I216" s="48"/>
      <c r="J216" s="48"/>
      <c r="K216" s="48"/>
      <c r="L216" s="48"/>
    </row>
    <row r="217" spans="1:13">
      <c r="C217" s="48"/>
      <c r="D217" s="48"/>
      <c r="E217" s="48"/>
      <c r="F217" s="48"/>
      <c r="G217" s="48"/>
      <c r="H217" s="48"/>
      <c r="I217" s="48"/>
      <c r="J217" s="48"/>
      <c r="K217" s="48"/>
      <c r="L217" s="48"/>
    </row>
    <row r="218" spans="1:13">
      <c r="C218" s="48"/>
      <c r="D218" s="48"/>
      <c r="E218" s="48"/>
      <c r="F218" s="48"/>
      <c r="G218" s="48"/>
      <c r="H218" s="48"/>
      <c r="I218" s="48"/>
      <c r="J218" s="48"/>
      <c r="K218" s="48"/>
      <c r="L218" s="48"/>
    </row>
    <row r="219" spans="1:13">
      <c r="C219" s="48"/>
      <c r="D219" s="48"/>
      <c r="E219" s="48"/>
      <c r="F219" s="48"/>
      <c r="G219" s="48"/>
      <c r="H219" s="48"/>
      <c r="I219" s="48"/>
      <c r="J219" s="48"/>
      <c r="K219" s="48"/>
      <c r="L219" s="48"/>
    </row>
    <row r="220" spans="1:13">
      <c r="C220" s="48"/>
      <c r="D220" s="48"/>
      <c r="E220" s="48"/>
      <c r="F220" s="48"/>
      <c r="G220" s="48"/>
      <c r="H220" s="48"/>
      <c r="I220" s="48"/>
      <c r="J220" s="48"/>
      <c r="K220" s="48"/>
      <c r="L220" s="48"/>
    </row>
    <row r="221" spans="1:13">
      <c r="C221" s="48"/>
      <c r="D221" s="48"/>
      <c r="E221" s="48"/>
      <c r="F221" s="48"/>
      <c r="G221" s="48"/>
      <c r="H221" s="48"/>
      <c r="I221" s="48"/>
      <c r="J221" s="48"/>
      <c r="K221" s="48"/>
      <c r="L221" s="48"/>
    </row>
    <row r="222" spans="1:13">
      <c r="C222" s="48"/>
      <c r="D222" s="48"/>
      <c r="E222" s="48"/>
      <c r="F222" s="48"/>
      <c r="G222" s="48"/>
      <c r="H222" s="48"/>
      <c r="I222" s="48"/>
      <c r="J222" s="48"/>
      <c r="K222" s="48"/>
      <c r="L222" s="48"/>
    </row>
    <row r="223" spans="1:13">
      <c r="D223" s="48"/>
    </row>
  </sheetData>
  <mergeCells count="42">
    <mergeCell ref="E133:F133"/>
    <mergeCell ref="E134:F134"/>
    <mergeCell ref="I208:M208"/>
    <mergeCell ref="I209:M209"/>
    <mergeCell ref="H212:L212"/>
    <mergeCell ref="E38:F38"/>
    <mergeCell ref="G47:H47"/>
    <mergeCell ref="D101:L101"/>
    <mergeCell ref="D102:D103"/>
    <mergeCell ref="E102:E103"/>
    <mergeCell ref="F102:H102"/>
    <mergeCell ref="I102:L102"/>
    <mergeCell ref="D24:D25"/>
    <mergeCell ref="E24:I25"/>
    <mergeCell ref="E26:I26"/>
    <mergeCell ref="E27:I27"/>
    <mergeCell ref="E37:F37"/>
    <mergeCell ref="E28:K28"/>
    <mergeCell ref="E20:F20"/>
    <mergeCell ref="H20:I20"/>
    <mergeCell ref="E21:F21"/>
    <mergeCell ref="H21:I21"/>
    <mergeCell ref="E22:K22"/>
    <mergeCell ref="E17:F17"/>
    <mergeCell ref="H17:I17"/>
    <mergeCell ref="E18:F18"/>
    <mergeCell ref="H18:I18"/>
    <mergeCell ref="E19:F19"/>
    <mergeCell ref="H19:I19"/>
    <mergeCell ref="E14:F14"/>
    <mergeCell ref="H14:I14"/>
    <mergeCell ref="E15:F15"/>
    <mergeCell ref="H15:I15"/>
    <mergeCell ref="E16:F16"/>
    <mergeCell ref="H16:I16"/>
    <mergeCell ref="A4:M4"/>
    <mergeCell ref="C6:D6"/>
    <mergeCell ref="E6:L6"/>
    <mergeCell ref="D12:D13"/>
    <mergeCell ref="E12:F13"/>
    <mergeCell ref="G12:G13"/>
    <mergeCell ref="H12:I13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6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G60"/>
  <sheetViews>
    <sheetView workbookViewId="0">
      <selection activeCell="H8" sqref="H8"/>
    </sheetView>
  </sheetViews>
  <sheetFormatPr defaultColWidth="4.7109375" defaultRowHeight="12.75"/>
  <cols>
    <col min="1" max="1" width="9.140625" style="237" customWidth="1"/>
    <col min="2" max="2" width="4.5703125" style="237" customWidth="1"/>
    <col min="3" max="3" width="7.42578125" style="237" customWidth="1"/>
    <col min="4" max="4" width="78.28515625" style="237" customWidth="1"/>
    <col min="5" max="5" width="4.85546875" style="237" customWidth="1"/>
    <col min="6" max="6" width="1.5703125" style="237" customWidth="1"/>
    <col min="7" max="256" width="4.7109375" style="237"/>
    <col min="257" max="257" width="9.140625" style="237" customWidth="1"/>
    <col min="258" max="258" width="4.5703125" style="237" customWidth="1"/>
    <col min="259" max="259" width="7.42578125" style="237" customWidth="1"/>
    <col min="260" max="260" width="78.28515625" style="237" customWidth="1"/>
    <col min="261" max="261" width="4.85546875" style="237" customWidth="1"/>
    <col min="262" max="262" width="1.5703125" style="237" customWidth="1"/>
    <col min="263" max="512" width="4.7109375" style="237"/>
    <col min="513" max="513" width="9.140625" style="237" customWidth="1"/>
    <col min="514" max="514" width="4.5703125" style="237" customWidth="1"/>
    <col min="515" max="515" width="7.42578125" style="237" customWidth="1"/>
    <col min="516" max="516" width="78.28515625" style="237" customWidth="1"/>
    <col min="517" max="517" width="4.85546875" style="237" customWidth="1"/>
    <col min="518" max="518" width="1.5703125" style="237" customWidth="1"/>
    <col min="519" max="768" width="4.7109375" style="237"/>
    <col min="769" max="769" width="9.140625" style="237" customWidth="1"/>
    <col min="770" max="770" width="4.5703125" style="237" customWidth="1"/>
    <col min="771" max="771" width="7.42578125" style="237" customWidth="1"/>
    <col min="772" max="772" width="78.28515625" style="237" customWidth="1"/>
    <col min="773" max="773" width="4.85546875" style="237" customWidth="1"/>
    <col min="774" max="774" width="1.5703125" style="237" customWidth="1"/>
    <col min="775" max="1024" width="4.7109375" style="237"/>
    <col min="1025" max="1025" width="9.140625" style="237" customWidth="1"/>
    <col min="1026" max="1026" width="4.5703125" style="237" customWidth="1"/>
    <col min="1027" max="1027" width="7.42578125" style="237" customWidth="1"/>
    <col min="1028" max="1028" width="78.28515625" style="237" customWidth="1"/>
    <col min="1029" max="1029" width="4.85546875" style="237" customWidth="1"/>
    <col min="1030" max="1030" width="1.5703125" style="237" customWidth="1"/>
    <col min="1031" max="1280" width="4.7109375" style="237"/>
    <col min="1281" max="1281" width="9.140625" style="237" customWidth="1"/>
    <col min="1282" max="1282" width="4.5703125" style="237" customWidth="1"/>
    <col min="1283" max="1283" width="7.42578125" style="237" customWidth="1"/>
    <col min="1284" max="1284" width="78.28515625" style="237" customWidth="1"/>
    <col min="1285" max="1285" width="4.85546875" style="237" customWidth="1"/>
    <col min="1286" max="1286" width="1.5703125" style="237" customWidth="1"/>
    <col min="1287" max="1536" width="4.7109375" style="237"/>
    <col min="1537" max="1537" width="9.140625" style="237" customWidth="1"/>
    <col min="1538" max="1538" width="4.5703125" style="237" customWidth="1"/>
    <col min="1539" max="1539" width="7.42578125" style="237" customWidth="1"/>
    <col min="1540" max="1540" width="78.28515625" style="237" customWidth="1"/>
    <col min="1541" max="1541" width="4.85546875" style="237" customWidth="1"/>
    <col min="1542" max="1542" width="1.5703125" style="237" customWidth="1"/>
    <col min="1543" max="1792" width="4.7109375" style="237"/>
    <col min="1793" max="1793" width="9.140625" style="237" customWidth="1"/>
    <col min="1794" max="1794" width="4.5703125" style="237" customWidth="1"/>
    <col min="1795" max="1795" width="7.42578125" style="237" customWidth="1"/>
    <col min="1796" max="1796" width="78.28515625" style="237" customWidth="1"/>
    <col min="1797" max="1797" width="4.85546875" style="237" customWidth="1"/>
    <col min="1798" max="1798" width="1.5703125" style="237" customWidth="1"/>
    <col min="1799" max="2048" width="4.7109375" style="237"/>
    <col min="2049" max="2049" width="9.140625" style="237" customWidth="1"/>
    <col min="2050" max="2050" width="4.5703125" style="237" customWidth="1"/>
    <col min="2051" max="2051" width="7.42578125" style="237" customWidth="1"/>
    <col min="2052" max="2052" width="78.28515625" style="237" customWidth="1"/>
    <col min="2053" max="2053" width="4.85546875" style="237" customWidth="1"/>
    <col min="2054" max="2054" width="1.5703125" style="237" customWidth="1"/>
    <col min="2055" max="2304" width="4.7109375" style="237"/>
    <col min="2305" max="2305" width="9.140625" style="237" customWidth="1"/>
    <col min="2306" max="2306" width="4.5703125" style="237" customWidth="1"/>
    <col min="2307" max="2307" width="7.42578125" style="237" customWidth="1"/>
    <col min="2308" max="2308" width="78.28515625" style="237" customWidth="1"/>
    <col min="2309" max="2309" width="4.85546875" style="237" customWidth="1"/>
    <col min="2310" max="2310" width="1.5703125" style="237" customWidth="1"/>
    <col min="2311" max="2560" width="4.7109375" style="237"/>
    <col min="2561" max="2561" width="9.140625" style="237" customWidth="1"/>
    <col min="2562" max="2562" width="4.5703125" style="237" customWidth="1"/>
    <col min="2563" max="2563" width="7.42578125" style="237" customWidth="1"/>
    <col min="2564" max="2564" width="78.28515625" style="237" customWidth="1"/>
    <col min="2565" max="2565" width="4.85546875" style="237" customWidth="1"/>
    <col min="2566" max="2566" width="1.5703125" style="237" customWidth="1"/>
    <col min="2567" max="2816" width="4.7109375" style="237"/>
    <col min="2817" max="2817" width="9.140625" style="237" customWidth="1"/>
    <col min="2818" max="2818" width="4.5703125" style="237" customWidth="1"/>
    <col min="2819" max="2819" width="7.42578125" style="237" customWidth="1"/>
    <col min="2820" max="2820" width="78.28515625" style="237" customWidth="1"/>
    <col min="2821" max="2821" width="4.85546875" style="237" customWidth="1"/>
    <col min="2822" max="2822" width="1.5703125" style="237" customWidth="1"/>
    <col min="2823" max="3072" width="4.7109375" style="237"/>
    <col min="3073" max="3073" width="9.140625" style="237" customWidth="1"/>
    <col min="3074" max="3074" width="4.5703125" style="237" customWidth="1"/>
    <col min="3075" max="3075" width="7.42578125" style="237" customWidth="1"/>
    <col min="3076" max="3076" width="78.28515625" style="237" customWidth="1"/>
    <col min="3077" max="3077" width="4.85546875" style="237" customWidth="1"/>
    <col min="3078" max="3078" width="1.5703125" style="237" customWidth="1"/>
    <col min="3079" max="3328" width="4.7109375" style="237"/>
    <col min="3329" max="3329" width="9.140625" style="237" customWidth="1"/>
    <col min="3330" max="3330" width="4.5703125" style="237" customWidth="1"/>
    <col min="3331" max="3331" width="7.42578125" style="237" customWidth="1"/>
    <col min="3332" max="3332" width="78.28515625" style="237" customWidth="1"/>
    <col min="3333" max="3333" width="4.85546875" style="237" customWidth="1"/>
    <col min="3334" max="3334" width="1.5703125" style="237" customWidth="1"/>
    <col min="3335" max="3584" width="4.7109375" style="237"/>
    <col min="3585" max="3585" width="9.140625" style="237" customWidth="1"/>
    <col min="3586" max="3586" width="4.5703125" style="237" customWidth="1"/>
    <col min="3587" max="3587" width="7.42578125" style="237" customWidth="1"/>
    <col min="3588" max="3588" width="78.28515625" style="237" customWidth="1"/>
    <col min="3589" max="3589" width="4.85546875" style="237" customWidth="1"/>
    <col min="3590" max="3590" width="1.5703125" style="237" customWidth="1"/>
    <col min="3591" max="3840" width="4.7109375" style="237"/>
    <col min="3841" max="3841" width="9.140625" style="237" customWidth="1"/>
    <col min="3842" max="3842" width="4.5703125" style="237" customWidth="1"/>
    <col min="3843" max="3843" width="7.42578125" style="237" customWidth="1"/>
    <col min="3844" max="3844" width="78.28515625" style="237" customWidth="1"/>
    <col min="3845" max="3845" width="4.85546875" style="237" customWidth="1"/>
    <col min="3846" max="3846" width="1.5703125" style="237" customWidth="1"/>
    <col min="3847" max="4096" width="4.7109375" style="237"/>
    <col min="4097" max="4097" width="9.140625" style="237" customWidth="1"/>
    <col min="4098" max="4098" width="4.5703125" style="237" customWidth="1"/>
    <col min="4099" max="4099" width="7.42578125" style="237" customWidth="1"/>
    <col min="4100" max="4100" width="78.28515625" style="237" customWidth="1"/>
    <col min="4101" max="4101" width="4.85546875" style="237" customWidth="1"/>
    <col min="4102" max="4102" width="1.5703125" style="237" customWidth="1"/>
    <col min="4103" max="4352" width="4.7109375" style="237"/>
    <col min="4353" max="4353" width="9.140625" style="237" customWidth="1"/>
    <col min="4354" max="4354" width="4.5703125" style="237" customWidth="1"/>
    <col min="4355" max="4355" width="7.42578125" style="237" customWidth="1"/>
    <col min="4356" max="4356" width="78.28515625" style="237" customWidth="1"/>
    <col min="4357" max="4357" width="4.85546875" style="237" customWidth="1"/>
    <col min="4358" max="4358" width="1.5703125" style="237" customWidth="1"/>
    <col min="4359" max="4608" width="4.7109375" style="237"/>
    <col min="4609" max="4609" width="9.140625" style="237" customWidth="1"/>
    <col min="4610" max="4610" width="4.5703125" style="237" customWidth="1"/>
    <col min="4611" max="4611" width="7.42578125" style="237" customWidth="1"/>
    <col min="4612" max="4612" width="78.28515625" style="237" customWidth="1"/>
    <col min="4613" max="4613" width="4.85546875" style="237" customWidth="1"/>
    <col min="4614" max="4614" width="1.5703125" style="237" customWidth="1"/>
    <col min="4615" max="4864" width="4.7109375" style="237"/>
    <col min="4865" max="4865" width="9.140625" style="237" customWidth="1"/>
    <col min="4866" max="4866" width="4.5703125" style="237" customWidth="1"/>
    <col min="4867" max="4867" width="7.42578125" style="237" customWidth="1"/>
    <col min="4868" max="4868" width="78.28515625" style="237" customWidth="1"/>
    <col min="4869" max="4869" width="4.85546875" style="237" customWidth="1"/>
    <col min="4870" max="4870" width="1.5703125" style="237" customWidth="1"/>
    <col min="4871" max="5120" width="4.7109375" style="237"/>
    <col min="5121" max="5121" width="9.140625" style="237" customWidth="1"/>
    <col min="5122" max="5122" width="4.5703125" style="237" customWidth="1"/>
    <col min="5123" max="5123" width="7.42578125" style="237" customWidth="1"/>
    <col min="5124" max="5124" width="78.28515625" style="237" customWidth="1"/>
    <col min="5125" max="5125" width="4.85546875" style="237" customWidth="1"/>
    <col min="5126" max="5126" width="1.5703125" style="237" customWidth="1"/>
    <col min="5127" max="5376" width="4.7109375" style="237"/>
    <col min="5377" max="5377" width="9.140625" style="237" customWidth="1"/>
    <col min="5378" max="5378" width="4.5703125" style="237" customWidth="1"/>
    <col min="5379" max="5379" width="7.42578125" style="237" customWidth="1"/>
    <col min="5380" max="5380" width="78.28515625" style="237" customWidth="1"/>
    <col min="5381" max="5381" width="4.85546875" style="237" customWidth="1"/>
    <col min="5382" max="5382" width="1.5703125" style="237" customWidth="1"/>
    <col min="5383" max="5632" width="4.7109375" style="237"/>
    <col min="5633" max="5633" width="9.140625" style="237" customWidth="1"/>
    <col min="5634" max="5634" width="4.5703125" style="237" customWidth="1"/>
    <col min="5635" max="5635" width="7.42578125" style="237" customWidth="1"/>
    <col min="5636" max="5636" width="78.28515625" style="237" customWidth="1"/>
    <col min="5637" max="5637" width="4.85546875" style="237" customWidth="1"/>
    <col min="5638" max="5638" width="1.5703125" style="237" customWidth="1"/>
    <col min="5639" max="5888" width="4.7109375" style="237"/>
    <col min="5889" max="5889" width="9.140625" style="237" customWidth="1"/>
    <col min="5890" max="5890" width="4.5703125" style="237" customWidth="1"/>
    <col min="5891" max="5891" width="7.42578125" style="237" customWidth="1"/>
    <col min="5892" max="5892" width="78.28515625" style="237" customWidth="1"/>
    <col min="5893" max="5893" width="4.85546875" style="237" customWidth="1"/>
    <col min="5894" max="5894" width="1.5703125" style="237" customWidth="1"/>
    <col min="5895" max="6144" width="4.7109375" style="237"/>
    <col min="6145" max="6145" width="9.140625" style="237" customWidth="1"/>
    <col min="6146" max="6146" width="4.5703125" style="237" customWidth="1"/>
    <col min="6147" max="6147" width="7.42578125" style="237" customWidth="1"/>
    <col min="6148" max="6148" width="78.28515625" style="237" customWidth="1"/>
    <col min="6149" max="6149" width="4.85546875" style="237" customWidth="1"/>
    <col min="6150" max="6150" width="1.5703125" style="237" customWidth="1"/>
    <col min="6151" max="6400" width="4.7109375" style="237"/>
    <col min="6401" max="6401" width="9.140625" style="237" customWidth="1"/>
    <col min="6402" max="6402" width="4.5703125" style="237" customWidth="1"/>
    <col min="6403" max="6403" width="7.42578125" style="237" customWidth="1"/>
    <col min="6404" max="6404" width="78.28515625" style="237" customWidth="1"/>
    <col min="6405" max="6405" width="4.85546875" style="237" customWidth="1"/>
    <col min="6406" max="6406" width="1.5703125" style="237" customWidth="1"/>
    <col min="6407" max="6656" width="4.7109375" style="237"/>
    <col min="6657" max="6657" width="9.140625" style="237" customWidth="1"/>
    <col min="6658" max="6658" width="4.5703125" style="237" customWidth="1"/>
    <col min="6659" max="6659" width="7.42578125" style="237" customWidth="1"/>
    <col min="6660" max="6660" width="78.28515625" style="237" customWidth="1"/>
    <col min="6661" max="6661" width="4.85546875" style="237" customWidth="1"/>
    <col min="6662" max="6662" width="1.5703125" style="237" customWidth="1"/>
    <col min="6663" max="6912" width="4.7109375" style="237"/>
    <col min="6913" max="6913" width="9.140625" style="237" customWidth="1"/>
    <col min="6914" max="6914" width="4.5703125" style="237" customWidth="1"/>
    <col min="6915" max="6915" width="7.42578125" style="237" customWidth="1"/>
    <col min="6916" max="6916" width="78.28515625" style="237" customWidth="1"/>
    <col min="6917" max="6917" width="4.85546875" style="237" customWidth="1"/>
    <col min="6918" max="6918" width="1.5703125" style="237" customWidth="1"/>
    <col min="6919" max="7168" width="4.7109375" style="237"/>
    <col min="7169" max="7169" width="9.140625" style="237" customWidth="1"/>
    <col min="7170" max="7170" width="4.5703125" style="237" customWidth="1"/>
    <col min="7171" max="7171" width="7.42578125" style="237" customWidth="1"/>
    <col min="7172" max="7172" width="78.28515625" style="237" customWidth="1"/>
    <col min="7173" max="7173" width="4.85546875" style="237" customWidth="1"/>
    <col min="7174" max="7174" width="1.5703125" style="237" customWidth="1"/>
    <col min="7175" max="7424" width="4.7109375" style="237"/>
    <col min="7425" max="7425" width="9.140625" style="237" customWidth="1"/>
    <col min="7426" max="7426" width="4.5703125" style="237" customWidth="1"/>
    <col min="7427" max="7427" width="7.42578125" style="237" customWidth="1"/>
    <col min="7428" max="7428" width="78.28515625" style="237" customWidth="1"/>
    <col min="7429" max="7429" width="4.85546875" style="237" customWidth="1"/>
    <col min="7430" max="7430" width="1.5703125" style="237" customWidth="1"/>
    <col min="7431" max="7680" width="4.7109375" style="237"/>
    <col min="7681" max="7681" width="9.140625" style="237" customWidth="1"/>
    <col min="7682" max="7682" width="4.5703125" style="237" customWidth="1"/>
    <col min="7683" max="7683" width="7.42578125" style="237" customWidth="1"/>
    <col min="7684" max="7684" width="78.28515625" style="237" customWidth="1"/>
    <col min="7685" max="7685" width="4.85546875" style="237" customWidth="1"/>
    <col min="7686" max="7686" width="1.5703125" style="237" customWidth="1"/>
    <col min="7687" max="7936" width="4.7109375" style="237"/>
    <col min="7937" max="7937" width="9.140625" style="237" customWidth="1"/>
    <col min="7938" max="7938" width="4.5703125" style="237" customWidth="1"/>
    <col min="7939" max="7939" width="7.42578125" style="237" customWidth="1"/>
    <col min="7940" max="7940" width="78.28515625" style="237" customWidth="1"/>
    <col min="7941" max="7941" width="4.85546875" style="237" customWidth="1"/>
    <col min="7942" max="7942" width="1.5703125" style="237" customWidth="1"/>
    <col min="7943" max="8192" width="4.7109375" style="237"/>
    <col min="8193" max="8193" width="9.140625" style="237" customWidth="1"/>
    <col min="8194" max="8194" width="4.5703125" style="237" customWidth="1"/>
    <col min="8195" max="8195" width="7.42578125" style="237" customWidth="1"/>
    <col min="8196" max="8196" width="78.28515625" style="237" customWidth="1"/>
    <col min="8197" max="8197" width="4.85546875" style="237" customWidth="1"/>
    <col min="8198" max="8198" width="1.5703125" style="237" customWidth="1"/>
    <col min="8199" max="8448" width="4.7109375" style="237"/>
    <col min="8449" max="8449" width="9.140625" style="237" customWidth="1"/>
    <col min="8450" max="8450" width="4.5703125" style="237" customWidth="1"/>
    <col min="8451" max="8451" width="7.42578125" style="237" customWidth="1"/>
    <col min="8452" max="8452" width="78.28515625" style="237" customWidth="1"/>
    <col min="8453" max="8453" width="4.85546875" style="237" customWidth="1"/>
    <col min="8454" max="8454" width="1.5703125" style="237" customWidth="1"/>
    <col min="8455" max="8704" width="4.7109375" style="237"/>
    <col min="8705" max="8705" width="9.140625" style="237" customWidth="1"/>
    <col min="8706" max="8706" width="4.5703125" style="237" customWidth="1"/>
    <col min="8707" max="8707" width="7.42578125" style="237" customWidth="1"/>
    <col min="8708" max="8708" width="78.28515625" style="237" customWidth="1"/>
    <col min="8709" max="8709" width="4.85546875" style="237" customWidth="1"/>
    <col min="8710" max="8710" width="1.5703125" style="237" customWidth="1"/>
    <col min="8711" max="8960" width="4.7109375" style="237"/>
    <col min="8961" max="8961" width="9.140625" style="237" customWidth="1"/>
    <col min="8962" max="8962" width="4.5703125" style="237" customWidth="1"/>
    <col min="8963" max="8963" width="7.42578125" style="237" customWidth="1"/>
    <col min="8964" max="8964" width="78.28515625" style="237" customWidth="1"/>
    <col min="8965" max="8965" width="4.85546875" style="237" customWidth="1"/>
    <col min="8966" max="8966" width="1.5703125" style="237" customWidth="1"/>
    <col min="8967" max="9216" width="4.7109375" style="237"/>
    <col min="9217" max="9217" width="9.140625" style="237" customWidth="1"/>
    <col min="9218" max="9218" width="4.5703125" style="237" customWidth="1"/>
    <col min="9219" max="9219" width="7.42578125" style="237" customWidth="1"/>
    <col min="9220" max="9220" width="78.28515625" style="237" customWidth="1"/>
    <col min="9221" max="9221" width="4.85546875" style="237" customWidth="1"/>
    <col min="9222" max="9222" width="1.5703125" style="237" customWidth="1"/>
    <col min="9223" max="9472" width="4.7109375" style="237"/>
    <col min="9473" max="9473" width="9.140625" style="237" customWidth="1"/>
    <col min="9474" max="9474" width="4.5703125" style="237" customWidth="1"/>
    <col min="9475" max="9475" width="7.42578125" style="237" customWidth="1"/>
    <col min="9476" max="9476" width="78.28515625" style="237" customWidth="1"/>
    <col min="9477" max="9477" width="4.85546875" style="237" customWidth="1"/>
    <col min="9478" max="9478" width="1.5703125" style="237" customWidth="1"/>
    <col min="9479" max="9728" width="4.7109375" style="237"/>
    <col min="9729" max="9729" width="9.140625" style="237" customWidth="1"/>
    <col min="9730" max="9730" width="4.5703125" style="237" customWidth="1"/>
    <col min="9731" max="9731" width="7.42578125" style="237" customWidth="1"/>
    <col min="9732" max="9732" width="78.28515625" style="237" customWidth="1"/>
    <col min="9733" max="9733" width="4.85546875" style="237" customWidth="1"/>
    <col min="9734" max="9734" width="1.5703125" style="237" customWidth="1"/>
    <col min="9735" max="9984" width="4.7109375" style="237"/>
    <col min="9985" max="9985" width="9.140625" style="237" customWidth="1"/>
    <col min="9986" max="9986" width="4.5703125" style="237" customWidth="1"/>
    <col min="9987" max="9987" width="7.42578125" style="237" customWidth="1"/>
    <col min="9988" max="9988" width="78.28515625" style="237" customWidth="1"/>
    <col min="9989" max="9989" width="4.85546875" style="237" customWidth="1"/>
    <col min="9990" max="9990" width="1.5703125" style="237" customWidth="1"/>
    <col min="9991" max="10240" width="4.7109375" style="237"/>
    <col min="10241" max="10241" width="9.140625" style="237" customWidth="1"/>
    <col min="10242" max="10242" width="4.5703125" style="237" customWidth="1"/>
    <col min="10243" max="10243" width="7.42578125" style="237" customWidth="1"/>
    <col min="10244" max="10244" width="78.28515625" style="237" customWidth="1"/>
    <col min="10245" max="10245" width="4.85546875" style="237" customWidth="1"/>
    <col min="10246" max="10246" width="1.5703125" style="237" customWidth="1"/>
    <col min="10247" max="10496" width="4.7109375" style="237"/>
    <col min="10497" max="10497" width="9.140625" style="237" customWidth="1"/>
    <col min="10498" max="10498" width="4.5703125" style="237" customWidth="1"/>
    <col min="10499" max="10499" width="7.42578125" style="237" customWidth="1"/>
    <col min="10500" max="10500" width="78.28515625" style="237" customWidth="1"/>
    <col min="10501" max="10501" width="4.85546875" style="237" customWidth="1"/>
    <col min="10502" max="10502" width="1.5703125" style="237" customWidth="1"/>
    <col min="10503" max="10752" width="4.7109375" style="237"/>
    <col min="10753" max="10753" width="9.140625" style="237" customWidth="1"/>
    <col min="10754" max="10754" width="4.5703125" style="237" customWidth="1"/>
    <col min="10755" max="10755" width="7.42578125" style="237" customWidth="1"/>
    <col min="10756" max="10756" width="78.28515625" style="237" customWidth="1"/>
    <col min="10757" max="10757" width="4.85546875" style="237" customWidth="1"/>
    <col min="10758" max="10758" width="1.5703125" style="237" customWidth="1"/>
    <col min="10759" max="11008" width="4.7109375" style="237"/>
    <col min="11009" max="11009" width="9.140625" style="237" customWidth="1"/>
    <col min="11010" max="11010" width="4.5703125" style="237" customWidth="1"/>
    <col min="11011" max="11011" width="7.42578125" style="237" customWidth="1"/>
    <col min="11012" max="11012" width="78.28515625" style="237" customWidth="1"/>
    <col min="11013" max="11013" width="4.85546875" style="237" customWidth="1"/>
    <col min="11014" max="11014" width="1.5703125" style="237" customWidth="1"/>
    <col min="11015" max="11264" width="4.7109375" style="237"/>
    <col min="11265" max="11265" width="9.140625" style="237" customWidth="1"/>
    <col min="11266" max="11266" width="4.5703125" style="237" customWidth="1"/>
    <col min="11267" max="11267" width="7.42578125" style="237" customWidth="1"/>
    <col min="11268" max="11268" width="78.28515625" style="237" customWidth="1"/>
    <col min="11269" max="11269" width="4.85546875" style="237" customWidth="1"/>
    <col min="11270" max="11270" width="1.5703125" style="237" customWidth="1"/>
    <col min="11271" max="11520" width="4.7109375" style="237"/>
    <col min="11521" max="11521" width="9.140625" style="237" customWidth="1"/>
    <col min="11522" max="11522" width="4.5703125" style="237" customWidth="1"/>
    <col min="11523" max="11523" width="7.42578125" style="237" customWidth="1"/>
    <col min="11524" max="11524" width="78.28515625" style="237" customWidth="1"/>
    <col min="11525" max="11525" width="4.85546875" style="237" customWidth="1"/>
    <col min="11526" max="11526" width="1.5703125" style="237" customWidth="1"/>
    <col min="11527" max="11776" width="4.7109375" style="237"/>
    <col min="11777" max="11777" width="9.140625" style="237" customWidth="1"/>
    <col min="11778" max="11778" width="4.5703125" style="237" customWidth="1"/>
    <col min="11779" max="11779" width="7.42578125" style="237" customWidth="1"/>
    <col min="11780" max="11780" width="78.28515625" style="237" customWidth="1"/>
    <col min="11781" max="11781" width="4.85546875" style="237" customWidth="1"/>
    <col min="11782" max="11782" width="1.5703125" style="237" customWidth="1"/>
    <col min="11783" max="12032" width="4.7109375" style="237"/>
    <col min="12033" max="12033" width="9.140625" style="237" customWidth="1"/>
    <col min="12034" max="12034" width="4.5703125" style="237" customWidth="1"/>
    <col min="12035" max="12035" width="7.42578125" style="237" customWidth="1"/>
    <col min="12036" max="12036" width="78.28515625" style="237" customWidth="1"/>
    <col min="12037" max="12037" width="4.85546875" style="237" customWidth="1"/>
    <col min="12038" max="12038" width="1.5703125" style="237" customWidth="1"/>
    <col min="12039" max="12288" width="4.7109375" style="237"/>
    <col min="12289" max="12289" width="9.140625" style="237" customWidth="1"/>
    <col min="12290" max="12290" width="4.5703125" style="237" customWidth="1"/>
    <col min="12291" max="12291" width="7.42578125" style="237" customWidth="1"/>
    <col min="12292" max="12292" width="78.28515625" style="237" customWidth="1"/>
    <col min="12293" max="12293" width="4.85546875" style="237" customWidth="1"/>
    <col min="12294" max="12294" width="1.5703125" style="237" customWidth="1"/>
    <col min="12295" max="12544" width="4.7109375" style="237"/>
    <col min="12545" max="12545" width="9.140625" style="237" customWidth="1"/>
    <col min="12546" max="12546" width="4.5703125" style="237" customWidth="1"/>
    <col min="12547" max="12547" width="7.42578125" style="237" customWidth="1"/>
    <col min="12548" max="12548" width="78.28515625" style="237" customWidth="1"/>
    <col min="12549" max="12549" width="4.85546875" style="237" customWidth="1"/>
    <col min="12550" max="12550" width="1.5703125" style="237" customWidth="1"/>
    <col min="12551" max="12800" width="4.7109375" style="237"/>
    <col min="12801" max="12801" width="9.140625" style="237" customWidth="1"/>
    <col min="12802" max="12802" width="4.5703125" style="237" customWidth="1"/>
    <col min="12803" max="12803" width="7.42578125" style="237" customWidth="1"/>
    <col min="12804" max="12804" width="78.28515625" style="237" customWidth="1"/>
    <col min="12805" max="12805" width="4.85546875" style="237" customWidth="1"/>
    <col min="12806" max="12806" width="1.5703125" style="237" customWidth="1"/>
    <col min="12807" max="13056" width="4.7109375" style="237"/>
    <col min="13057" max="13057" width="9.140625" style="237" customWidth="1"/>
    <col min="13058" max="13058" width="4.5703125" style="237" customWidth="1"/>
    <col min="13059" max="13059" width="7.42578125" style="237" customWidth="1"/>
    <col min="13060" max="13060" width="78.28515625" style="237" customWidth="1"/>
    <col min="13061" max="13061" width="4.85546875" style="237" customWidth="1"/>
    <col min="13062" max="13062" width="1.5703125" style="237" customWidth="1"/>
    <col min="13063" max="13312" width="4.7109375" style="237"/>
    <col min="13313" max="13313" width="9.140625" style="237" customWidth="1"/>
    <col min="13314" max="13314" width="4.5703125" style="237" customWidth="1"/>
    <col min="13315" max="13315" width="7.42578125" style="237" customWidth="1"/>
    <col min="13316" max="13316" width="78.28515625" style="237" customWidth="1"/>
    <col min="13317" max="13317" width="4.85546875" style="237" customWidth="1"/>
    <col min="13318" max="13318" width="1.5703125" style="237" customWidth="1"/>
    <col min="13319" max="13568" width="4.7109375" style="237"/>
    <col min="13569" max="13569" width="9.140625" style="237" customWidth="1"/>
    <col min="13570" max="13570" width="4.5703125" style="237" customWidth="1"/>
    <col min="13571" max="13571" width="7.42578125" style="237" customWidth="1"/>
    <col min="13572" max="13572" width="78.28515625" style="237" customWidth="1"/>
    <col min="13573" max="13573" width="4.85546875" style="237" customWidth="1"/>
    <col min="13574" max="13574" width="1.5703125" style="237" customWidth="1"/>
    <col min="13575" max="13824" width="4.7109375" style="237"/>
    <col min="13825" max="13825" width="9.140625" style="237" customWidth="1"/>
    <col min="13826" max="13826" width="4.5703125" style="237" customWidth="1"/>
    <col min="13827" max="13827" width="7.42578125" style="237" customWidth="1"/>
    <col min="13828" max="13828" width="78.28515625" style="237" customWidth="1"/>
    <col min="13829" max="13829" width="4.85546875" style="237" customWidth="1"/>
    <col min="13830" max="13830" width="1.5703125" style="237" customWidth="1"/>
    <col min="13831" max="14080" width="4.7109375" style="237"/>
    <col min="14081" max="14081" width="9.140625" style="237" customWidth="1"/>
    <col min="14082" max="14082" width="4.5703125" style="237" customWidth="1"/>
    <col min="14083" max="14083" width="7.42578125" style="237" customWidth="1"/>
    <col min="14084" max="14084" width="78.28515625" style="237" customWidth="1"/>
    <col min="14085" max="14085" width="4.85546875" style="237" customWidth="1"/>
    <col min="14086" max="14086" width="1.5703125" style="237" customWidth="1"/>
    <col min="14087" max="14336" width="4.7109375" style="237"/>
    <col min="14337" max="14337" width="9.140625" style="237" customWidth="1"/>
    <col min="14338" max="14338" width="4.5703125" style="237" customWidth="1"/>
    <col min="14339" max="14339" width="7.42578125" style="237" customWidth="1"/>
    <col min="14340" max="14340" width="78.28515625" style="237" customWidth="1"/>
    <col min="14341" max="14341" width="4.85546875" style="237" customWidth="1"/>
    <col min="14342" max="14342" width="1.5703125" style="237" customWidth="1"/>
    <col min="14343" max="14592" width="4.7109375" style="237"/>
    <col min="14593" max="14593" width="9.140625" style="237" customWidth="1"/>
    <col min="14594" max="14594" width="4.5703125" style="237" customWidth="1"/>
    <col min="14595" max="14595" width="7.42578125" style="237" customWidth="1"/>
    <col min="14596" max="14596" width="78.28515625" style="237" customWidth="1"/>
    <col min="14597" max="14597" width="4.85546875" style="237" customWidth="1"/>
    <col min="14598" max="14598" width="1.5703125" style="237" customWidth="1"/>
    <col min="14599" max="14848" width="4.7109375" style="237"/>
    <col min="14849" max="14849" width="9.140625" style="237" customWidth="1"/>
    <col min="14850" max="14850" width="4.5703125" style="237" customWidth="1"/>
    <col min="14851" max="14851" width="7.42578125" style="237" customWidth="1"/>
    <col min="14852" max="14852" width="78.28515625" style="237" customWidth="1"/>
    <col min="14853" max="14853" width="4.85546875" style="237" customWidth="1"/>
    <col min="14854" max="14854" width="1.5703125" style="237" customWidth="1"/>
    <col min="14855" max="15104" width="4.7109375" style="237"/>
    <col min="15105" max="15105" width="9.140625" style="237" customWidth="1"/>
    <col min="15106" max="15106" width="4.5703125" style="237" customWidth="1"/>
    <col min="15107" max="15107" width="7.42578125" style="237" customWidth="1"/>
    <col min="15108" max="15108" width="78.28515625" style="237" customWidth="1"/>
    <col min="15109" max="15109" width="4.85546875" style="237" customWidth="1"/>
    <col min="15110" max="15110" width="1.5703125" style="237" customWidth="1"/>
    <col min="15111" max="15360" width="4.7109375" style="237"/>
    <col min="15361" max="15361" width="9.140625" style="237" customWidth="1"/>
    <col min="15362" max="15362" width="4.5703125" style="237" customWidth="1"/>
    <col min="15363" max="15363" width="7.42578125" style="237" customWidth="1"/>
    <col min="15364" max="15364" width="78.28515625" style="237" customWidth="1"/>
    <col min="15365" max="15365" width="4.85546875" style="237" customWidth="1"/>
    <col min="15366" max="15366" width="1.5703125" style="237" customWidth="1"/>
    <col min="15367" max="15616" width="4.7109375" style="237"/>
    <col min="15617" max="15617" width="9.140625" style="237" customWidth="1"/>
    <col min="15618" max="15618" width="4.5703125" style="237" customWidth="1"/>
    <col min="15619" max="15619" width="7.42578125" style="237" customWidth="1"/>
    <col min="15620" max="15620" width="78.28515625" style="237" customWidth="1"/>
    <col min="15621" max="15621" width="4.85546875" style="237" customWidth="1"/>
    <col min="15622" max="15622" width="1.5703125" style="237" customWidth="1"/>
    <col min="15623" max="15872" width="4.7109375" style="237"/>
    <col min="15873" max="15873" width="9.140625" style="237" customWidth="1"/>
    <col min="15874" max="15874" width="4.5703125" style="237" customWidth="1"/>
    <col min="15875" max="15875" width="7.42578125" style="237" customWidth="1"/>
    <col min="15876" max="15876" width="78.28515625" style="237" customWidth="1"/>
    <col min="15877" max="15877" width="4.85546875" style="237" customWidth="1"/>
    <col min="15878" max="15878" width="1.5703125" style="237" customWidth="1"/>
    <col min="15879" max="16128" width="4.7109375" style="237"/>
    <col min="16129" max="16129" width="9.140625" style="237" customWidth="1"/>
    <col min="16130" max="16130" width="4.5703125" style="237" customWidth="1"/>
    <col min="16131" max="16131" width="7.42578125" style="237" customWidth="1"/>
    <col min="16132" max="16132" width="78.28515625" style="237" customWidth="1"/>
    <col min="16133" max="16133" width="4.85546875" style="237" customWidth="1"/>
    <col min="16134" max="16134" width="1.5703125" style="237" customWidth="1"/>
    <col min="16135" max="16384" width="4.7109375" style="237"/>
  </cols>
  <sheetData>
    <row r="2" spans="2:5">
      <c r="B2" s="238"/>
      <c r="C2" s="239"/>
      <c r="D2" s="239"/>
      <c r="E2" s="240"/>
    </row>
    <row r="3" spans="2:5" s="241" customFormat="1" ht="33" customHeight="1">
      <c r="B3" s="341" t="s">
        <v>195</v>
      </c>
      <c r="C3" s="342"/>
      <c r="D3" s="342"/>
      <c r="E3" s="343"/>
    </row>
    <row r="4" spans="2:5" s="242" customFormat="1">
      <c r="B4" s="243"/>
      <c r="C4" s="244" t="s">
        <v>196</v>
      </c>
      <c r="D4" s="245"/>
      <c r="E4" s="246"/>
    </row>
    <row r="5" spans="2:5" s="242" customFormat="1" ht="11.25">
      <c r="B5" s="243"/>
      <c r="C5" s="247"/>
      <c r="D5" s="248" t="s">
        <v>197</v>
      </c>
      <c r="E5" s="246"/>
    </row>
    <row r="6" spans="2:5" s="242" customFormat="1" ht="11.25">
      <c r="B6" s="243"/>
      <c r="C6" s="247"/>
      <c r="D6" s="248" t="s">
        <v>198</v>
      </c>
      <c r="E6" s="246"/>
    </row>
    <row r="7" spans="2:5" s="242" customFormat="1" ht="11.25">
      <c r="B7" s="243"/>
      <c r="C7" s="247" t="s">
        <v>199</v>
      </c>
      <c r="D7" s="249"/>
      <c r="E7" s="246"/>
    </row>
    <row r="8" spans="2:5" s="242" customFormat="1" ht="11.25">
      <c r="B8" s="243"/>
      <c r="C8" s="247"/>
      <c r="D8" s="248" t="s">
        <v>200</v>
      </c>
      <c r="E8" s="246"/>
    </row>
    <row r="9" spans="2:5" s="242" customFormat="1" ht="11.25">
      <c r="B9" s="243"/>
      <c r="C9" s="250"/>
      <c r="D9" s="248" t="s">
        <v>201</v>
      </c>
      <c r="E9" s="246"/>
    </row>
    <row r="10" spans="2:5" s="242" customFormat="1" ht="11.25">
      <c r="B10" s="243"/>
      <c r="C10" s="251"/>
      <c r="D10" s="252" t="s">
        <v>202</v>
      </c>
      <c r="E10" s="246"/>
    </row>
    <row r="11" spans="2:5" ht="5.25" customHeight="1">
      <c r="B11" s="253"/>
      <c r="C11" s="254"/>
      <c r="D11" s="254"/>
      <c r="E11" s="255"/>
    </row>
    <row r="12" spans="2:5" ht="15.75">
      <c r="B12" s="253"/>
      <c r="C12" s="256" t="s">
        <v>203</v>
      </c>
      <c r="D12" s="257" t="s">
        <v>204</v>
      </c>
      <c r="E12" s="255"/>
    </row>
    <row r="13" spans="2:5" ht="6" customHeight="1">
      <c r="B13" s="253"/>
      <c r="C13" s="258"/>
      <c r="D13" s="254"/>
      <c r="E13" s="255"/>
    </row>
    <row r="14" spans="2:5">
      <c r="B14" s="253"/>
      <c r="C14" s="259">
        <v>1</v>
      </c>
      <c r="D14" s="260" t="s">
        <v>205</v>
      </c>
      <c r="E14" s="255"/>
    </row>
    <row r="15" spans="2:5">
      <c r="B15" s="253"/>
      <c r="C15" s="259">
        <v>2</v>
      </c>
      <c r="D15" s="261" t="s">
        <v>206</v>
      </c>
      <c r="E15" s="255"/>
    </row>
    <row r="16" spans="2:5">
      <c r="B16" s="253"/>
      <c r="C16" s="261">
        <v>3</v>
      </c>
      <c r="D16" s="261" t="s">
        <v>207</v>
      </c>
      <c r="E16" s="255"/>
    </row>
    <row r="17" spans="2:5" s="262" customFormat="1">
      <c r="B17" s="263"/>
      <c r="C17" s="261">
        <v>4</v>
      </c>
      <c r="D17" s="261" t="s">
        <v>208</v>
      </c>
      <c r="E17" s="264"/>
    </row>
    <row r="18" spans="2:5" s="262" customFormat="1">
      <c r="B18" s="263"/>
      <c r="C18" s="261"/>
      <c r="D18" s="260" t="s">
        <v>209</v>
      </c>
      <c r="E18" s="264"/>
    </row>
    <row r="19" spans="2:5" s="262" customFormat="1">
      <c r="B19" s="263"/>
      <c r="C19" s="261" t="s">
        <v>210</v>
      </c>
      <c r="D19" s="261"/>
      <c r="E19" s="264"/>
    </row>
    <row r="20" spans="2:5" s="262" customFormat="1">
      <c r="B20" s="263"/>
      <c r="C20" s="261"/>
      <c r="D20" s="260" t="s">
        <v>211</v>
      </c>
      <c r="E20" s="264"/>
    </row>
    <row r="21" spans="2:5" s="262" customFormat="1">
      <c r="B21" s="263"/>
      <c r="C21" s="261" t="s">
        <v>212</v>
      </c>
      <c r="D21" s="261"/>
      <c r="E21" s="264"/>
    </row>
    <row r="22" spans="2:5" s="262" customFormat="1">
      <c r="B22" s="263"/>
      <c r="C22" s="261"/>
      <c r="D22" s="260" t="s">
        <v>213</v>
      </c>
      <c r="E22" s="264"/>
    </row>
    <row r="23" spans="2:5" s="262" customFormat="1">
      <c r="B23" s="263"/>
      <c r="C23" s="261" t="s">
        <v>214</v>
      </c>
      <c r="D23" s="261"/>
      <c r="E23" s="264"/>
    </row>
    <row r="24" spans="2:5" s="262" customFormat="1">
      <c r="B24" s="263"/>
      <c r="C24" s="261"/>
      <c r="D24" s="261" t="s">
        <v>215</v>
      </c>
      <c r="E24" s="264"/>
    </row>
    <row r="25" spans="2:5" s="262" customFormat="1">
      <c r="B25" s="263"/>
      <c r="C25" s="261" t="s">
        <v>216</v>
      </c>
      <c r="D25" s="261"/>
      <c r="E25" s="264"/>
    </row>
    <row r="26" spans="2:5" s="262" customFormat="1">
      <c r="B26" s="263"/>
      <c r="C26" s="260" t="s">
        <v>217</v>
      </c>
      <c r="D26" s="261"/>
      <c r="E26" s="264"/>
    </row>
    <row r="27" spans="2:5" s="262" customFormat="1">
      <c r="B27" s="263"/>
      <c r="C27" s="261"/>
      <c r="D27" s="261" t="s">
        <v>218</v>
      </c>
      <c r="E27" s="264"/>
    </row>
    <row r="28" spans="2:5" s="262" customFormat="1">
      <c r="B28" s="263"/>
      <c r="C28" s="260" t="s">
        <v>219</v>
      </c>
      <c r="D28" s="261"/>
      <c r="E28" s="264"/>
    </row>
    <row r="29" spans="2:5" s="262" customFormat="1">
      <c r="B29" s="263"/>
      <c r="C29" s="261"/>
      <c r="D29" s="261" t="s">
        <v>220</v>
      </c>
      <c r="E29" s="264"/>
    </row>
    <row r="30" spans="2:5" s="262" customFormat="1">
      <c r="B30" s="263"/>
      <c r="C30" s="260" t="s">
        <v>221</v>
      </c>
      <c r="D30" s="261"/>
      <c r="E30" s="264"/>
    </row>
    <row r="31" spans="2:5" s="262" customFormat="1">
      <c r="B31" s="263"/>
      <c r="C31" s="261" t="s">
        <v>222</v>
      </c>
      <c r="D31" s="261" t="s">
        <v>223</v>
      </c>
      <c r="E31" s="264"/>
    </row>
    <row r="32" spans="2:5" s="262" customFormat="1">
      <c r="B32" s="263"/>
      <c r="C32" s="261"/>
      <c r="D32" s="260" t="s">
        <v>224</v>
      </c>
      <c r="E32" s="264"/>
    </row>
    <row r="33" spans="2:5" s="262" customFormat="1">
      <c r="B33" s="263"/>
      <c r="C33" s="261"/>
      <c r="D33" s="260" t="s">
        <v>225</v>
      </c>
      <c r="E33" s="264"/>
    </row>
    <row r="34" spans="2:5" s="262" customFormat="1">
      <c r="B34" s="263"/>
      <c r="C34" s="261"/>
      <c r="D34" s="260" t="s">
        <v>226</v>
      </c>
      <c r="E34" s="264"/>
    </row>
    <row r="35" spans="2:5" s="262" customFormat="1">
      <c r="B35" s="263"/>
      <c r="C35" s="261"/>
      <c r="D35" s="260" t="s">
        <v>227</v>
      </c>
      <c r="E35" s="264"/>
    </row>
    <row r="36" spans="2:5" s="262" customFormat="1">
      <c r="B36" s="263"/>
      <c r="C36" s="261"/>
      <c r="D36" s="260" t="s">
        <v>228</v>
      </c>
      <c r="E36" s="264"/>
    </row>
    <row r="37" spans="2:5" s="262" customFormat="1">
      <c r="B37" s="263"/>
      <c r="C37" s="261"/>
      <c r="D37" s="260" t="s">
        <v>229</v>
      </c>
      <c r="E37" s="264"/>
    </row>
    <row r="38" spans="2:5" s="262" customFormat="1" ht="6" customHeight="1">
      <c r="B38" s="263"/>
      <c r="C38" s="261"/>
      <c r="D38" s="261"/>
      <c r="E38" s="264"/>
    </row>
    <row r="39" spans="2:5" s="262" customFormat="1" ht="15.75">
      <c r="B39" s="263"/>
      <c r="C39" s="256" t="s">
        <v>230</v>
      </c>
      <c r="D39" s="257" t="s">
        <v>231</v>
      </c>
      <c r="E39" s="264"/>
    </row>
    <row r="40" spans="2:5" s="262" customFormat="1" ht="4.5" customHeight="1">
      <c r="B40" s="263"/>
      <c r="C40" s="261"/>
      <c r="D40" s="261"/>
      <c r="E40" s="264"/>
    </row>
    <row r="41" spans="2:5" s="262" customFormat="1">
      <c r="B41" s="263"/>
      <c r="C41" s="261"/>
      <c r="D41" s="260" t="s">
        <v>386</v>
      </c>
      <c r="E41" s="264"/>
    </row>
    <row r="42" spans="2:5" s="262" customFormat="1">
      <c r="B42" s="263"/>
      <c r="C42" s="261"/>
      <c r="D42" s="261" t="s">
        <v>232</v>
      </c>
      <c r="E42" s="264"/>
    </row>
    <row r="43" spans="2:5" s="262" customFormat="1">
      <c r="B43" s="263"/>
      <c r="C43" s="261" t="s">
        <v>233</v>
      </c>
      <c r="D43" s="261"/>
      <c r="E43" s="264"/>
    </row>
    <row r="44" spans="2:5" s="262" customFormat="1">
      <c r="B44" s="263"/>
      <c r="C44" s="261"/>
      <c r="D44" s="261" t="s">
        <v>387</v>
      </c>
      <c r="E44" s="264"/>
    </row>
    <row r="45" spans="2:5" s="262" customFormat="1">
      <c r="B45" s="263"/>
      <c r="C45" s="261" t="s">
        <v>388</v>
      </c>
      <c r="D45" s="261"/>
      <c r="E45" s="264"/>
    </row>
    <row r="46" spans="2:5" s="262" customFormat="1">
      <c r="B46" s="263"/>
      <c r="C46" s="261"/>
      <c r="D46" s="261" t="s">
        <v>234</v>
      </c>
      <c r="E46" s="264"/>
    </row>
    <row r="47" spans="2:5" s="262" customFormat="1">
      <c r="B47" s="263"/>
      <c r="C47" s="261" t="s">
        <v>235</v>
      </c>
      <c r="D47" s="261"/>
      <c r="E47" s="264"/>
    </row>
    <row r="48" spans="2:5" s="262" customFormat="1">
      <c r="B48" s="263"/>
      <c r="C48" s="261"/>
      <c r="D48" s="261" t="s">
        <v>236</v>
      </c>
      <c r="E48" s="264"/>
    </row>
    <row r="49" spans="2:7" s="262" customFormat="1">
      <c r="B49" s="261" t="s">
        <v>389</v>
      </c>
      <c r="D49" s="261"/>
      <c r="E49" s="264"/>
    </row>
    <row r="50" spans="2:7" s="262" customFormat="1">
      <c r="B50" s="261" t="s">
        <v>238</v>
      </c>
      <c r="D50" s="261"/>
      <c r="E50" s="264"/>
    </row>
    <row r="51" spans="2:7" s="262" customFormat="1">
      <c r="B51" s="261" t="s">
        <v>239</v>
      </c>
      <c r="C51" s="261" t="s">
        <v>239</v>
      </c>
      <c r="D51" s="261"/>
      <c r="E51" s="264"/>
    </row>
    <row r="52" spans="2:7" s="262" customFormat="1">
      <c r="B52" s="263"/>
      <c r="C52" s="261"/>
      <c r="D52" s="261"/>
      <c r="E52" s="264"/>
    </row>
    <row r="53" spans="2:7" s="262" customFormat="1">
      <c r="B53" s="263"/>
      <c r="C53" s="261"/>
      <c r="D53" s="261"/>
      <c r="E53" s="264"/>
    </row>
    <row r="54" spans="2:7" s="262" customFormat="1">
      <c r="B54" s="263"/>
      <c r="C54" s="261"/>
      <c r="D54" s="261"/>
      <c r="E54" s="264"/>
    </row>
    <row r="55" spans="2:7" ht="14.25">
      <c r="B55" s="253"/>
      <c r="C55" s="261"/>
      <c r="D55" s="275" t="s">
        <v>390</v>
      </c>
      <c r="E55" s="255"/>
    </row>
    <row r="56" spans="2:7" ht="15">
      <c r="B56" s="253"/>
      <c r="C56" s="261"/>
      <c r="D56" s="274" t="s">
        <v>391</v>
      </c>
      <c r="E56" s="265"/>
      <c r="F56" s="217"/>
      <c r="G56" s="217"/>
    </row>
    <row r="57" spans="2:7" ht="15">
      <c r="B57" s="253"/>
      <c r="C57" s="261"/>
      <c r="D57" s="266"/>
      <c r="E57" s="267"/>
      <c r="F57" s="268"/>
      <c r="G57" s="268"/>
    </row>
    <row r="58" spans="2:7">
      <c r="B58" s="253"/>
      <c r="C58" s="261"/>
      <c r="D58" s="269"/>
      <c r="E58" s="255"/>
    </row>
    <row r="59" spans="2:7">
      <c r="B59" s="253"/>
      <c r="C59" s="261"/>
      <c r="D59" s="261"/>
      <c r="E59" s="270">
        <v>6</v>
      </c>
    </row>
    <row r="60" spans="2:7">
      <c r="B60" s="271"/>
      <c r="C60" s="272"/>
      <c r="D60" s="272"/>
      <c r="E60" s="273"/>
    </row>
  </sheetData>
  <mergeCells count="1">
    <mergeCell ref="B3:E3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FILLIMI</vt:lpstr>
      <vt:lpstr>Aktivet QTZHK</vt:lpstr>
      <vt:lpstr>Pasivet dhe Kapitali QZHK</vt:lpstr>
      <vt:lpstr>Te Ardhura &amp; Shpenzime QTZHK</vt:lpstr>
      <vt:lpstr>PASQYRA E FLUKSIT MONETAR QTZHK</vt:lpstr>
      <vt:lpstr>Ndryshimet ne Kapital 2</vt:lpstr>
      <vt:lpstr>Shenimet shpjeguese</vt:lpstr>
      <vt:lpstr>shenime shpjeguese 2</vt:lpstr>
      <vt:lpstr>Sheet2</vt:lpstr>
      <vt:lpstr>Sheet3</vt:lpstr>
      <vt:lpstr>Sheet4</vt:lpstr>
      <vt:lpstr>Sheet5</vt:lpstr>
      <vt:lpstr>Sheet6</vt:lpstr>
      <vt:lpstr>Sheet7</vt:lpstr>
      <vt:lpstr>Foglio1</vt:lpstr>
    </vt:vector>
  </TitlesOfParts>
  <Company>Fastech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2012-04-04T14:13:40Z</cp:lastPrinted>
  <dcterms:created xsi:type="dcterms:W3CDTF">2009-02-15T21:00:31Z</dcterms:created>
  <dcterms:modified xsi:type="dcterms:W3CDTF">2018-12-10T09:18:11Z</dcterms:modified>
</cp:coreProperties>
</file>