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7400" windowHeight="8640" activeTab="3"/>
  </bookViews>
  <sheets>
    <sheet name="Kopertina" sheetId="1" r:id="rId1"/>
    <sheet name="Aktivi" sheetId="2" r:id="rId2"/>
    <sheet name="Pasivi" sheetId="3" r:id="rId3"/>
    <sheet name="PASH" sheetId="7" r:id="rId4"/>
    <sheet name="Pasqyra e Kapitalit" sheetId="5" r:id="rId5"/>
    <sheet name="Cash-Flow" sheetId="4" r:id="rId6"/>
    <sheet name="shenimet shpjeg" sheetId="6" r:id="rId7"/>
    <sheet name="Inventari ne fund" sheetId="8" r:id="rId8"/>
  </sheets>
  <calcPr calcId="124519"/>
</workbook>
</file>

<file path=xl/calcChain.xml><?xml version="1.0" encoding="utf-8"?>
<calcChain xmlns="http://schemas.openxmlformats.org/spreadsheetml/2006/main">
  <c r="G9" i="8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11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6"/>
  <c r="G117"/>
  <c r="G118"/>
  <c r="G85"/>
  <c r="G8"/>
  <c r="I21" i="4"/>
  <c r="I27"/>
  <c r="I22" s="1"/>
  <c r="J22" i="5"/>
  <c r="H14" i="4"/>
  <c r="H8" s="1"/>
  <c r="J37" i="2"/>
  <c r="J45" s="1"/>
  <c r="G13" i="5"/>
  <c r="J43" i="3"/>
  <c r="J30"/>
  <c r="J17" i="5"/>
  <c r="H27" i="4"/>
  <c r="H22" s="1"/>
  <c r="I15"/>
  <c r="I20" i="7"/>
  <c r="I22" s="1"/>
  <c r="J34"/>
  <c r="J20"/>
  <c r="J22" s="1"/>
  <c r="J35" s="1"/>
  <c r="I43" i="3"/>
  <c r="J17"/>
  <c r="J20" s="1"/>
  <c r="J22" i="2"/>
  <c r="J15"/>
  <c r="J9"/>
  <c r="H21" i="4"/>
  <c r="H15" s="1"/>
  <c r="I34" i="7"/>
  <c r="I26" i="3"/>
  <c r="I30" s="1"/>
  <c r="I17"/>
  <c r="I10"/>
  <c r="I42" i="2"/>
  <c r="I37"/>
  <c r="I32"/>
  <c r="I22"/>
  <c r="I15"/>
  <c r="I9"/>
  <c r="G119" i="8" l="1"/>
  <c r="J31" i="3"/>
  <c r="J45" s="1"/>
  <c r="I45" i="2"/>
  <c r="I25"/>
  <c r="J25"/>
  <c r="J46" s="1"/>
  <c r="I30" i="4"/>
  <c r="I8"/>
  <c r="J37" i="7"/>
  <c r="I35"/>
  <c r="I37" s="1"/>
  <c r="I20" i="3"/>
  <c r="I31" s="1"/>
  <c r="I45" s="1"/>
  <c r="I46" i="2" l="1"/>
  <c r="H28" i="4"/>
  <c r="H30" s="1"/>
</calcChain>
</file>

<file path=xl/sharedStrings.xml><?xml version="1.0" encoding="utf-8"?>
<sst xmlns="http://schemas.openxmlformats.org/spreadsheetml/2006/main" count="528" uniqueCount="333">
  <si>
    <t>Te  dhena  indentifikuese</t>
  </si>
  <si>
    <t xml:space="preserve">Emri        </t>
  </si>
  <si>
    <t>NIPT-</t>
  </si>
  <si>
    <t>Adresa</t>
  </si>
  <si>
    <t>Data e krijimit</t>
  </si>
  <si>
    <t>Fusha e veprimit</t>
  </si>
  <si>
    <t>Te  dhena  te  tjera</t>
  </si>
  <si>
    <t>Pasqyra  Financiare</t>
  </si>
  <si>
    <t>Individuale</t>
  </si>
  <si>
    <t>Monedha</t>
  </si>
  <si>
    <t>Leke</t>
  </si>
  <si>
    <t>Periudha  Kontabel</t>
  </si>
  <si>
    <t>Data e Plotesimit PF</t>
  </si>
  <si>
    <t>I</t>
  </si>
  <si>
    <t>Aktive   Monetare</t>
  </si>
  <si>
    <t>AKTIVET</t>
  </si>
  <si>
    <t>Derivative  dhe aktive te mbajtura per tregetim</t>
  </si>
  <si>
    <t>(i)</t>
  </si>
  <si>
    <t>(ii)</t>
  </si>
  <si>
    <t>Totali  2</t>
  </si>
  <si>
    <t>Derivativet</t>
  </si>
  <si>
    <t>Aktivet e mbajtura per tregetim</t>
  </si>
  <si>
    <t>AKIVET  AFATSHKURTERA</t>
  </si>
  <si>
    <t>Shenime</t>
  </si>
  <si>
    <t>Viti</t>
  </si>
  <si>
    <t>Llogari/Kerkesa te arketueshme</t>
  </si>
  <si>
    <t>(iii)</t>
  </si>
  <si>
    <t>Instrumenta te tjera  borxhi</t>
  </si>
  <si>
    <t>(iv)</t>
  </si>
  <si>
    <t>Investime  financiare</t>
  </si>
  <si>
    <t>Aktive  te tjera  financiare afatshkurtera</t>
  </si>
  <si>
    <t>Totali   3</t>
  </si>
  <si>
    <t>Inventari</t>
  </si>
  <si>
    <t>(v)</t>
  </si>
  <si>
    <t>Lendet e para</t>
  </si>
  <si>
    <t>Prodhim ne proces</t>
  </si>
  <si>
    <t>Produkte  te gatshme</t>
  </si>
  <si>
    <t>Mallra per rishitje</t>
  </si>
  <si>
    <t>Parapagesa per furnizime</t>
  </si>
  <si>
    <t>Totali   4</t>
  </si>
  <si>
    <t>Aktive afat shkurtera te mbajtura per rishitje</t>
  </si>
  <si>
    <t>Parapagimet dhe shpenzimet e shtyra</t>
  </si>
  <si>
    <t>TOTALI I AKTIVEVE AFATSHKURTERA ( I )</t>
  </si>
  <si>
    <t>II</t>
  </si>
  <si>
    <t>AKTIVET  AFATGJATA</t>
  </si>
  <si>
    <t>Investimet financiare afatgjata</t>
  </si>
  <si>
    <t>Aksione  dhe investime tjera  ne pjesmarrje</t>
  </si>
  <si>
    <t>Aksione  dhe letra te tjera  me vlere</t>
  </si>
  <si>
    <t>llogari/kerkesa te arketueshme afat gjata</t>
  </si>
  <si>
    <t xml:space="preserve">Totali  1 </t>
  </si>
  <si>
    <t>Aktivet aftgjata materiale</t>
  </si>
  <si>
    <t xml:space="preserve">Toka </t>
  </si>
  <si>
    <t>Ndertesa</t>
  </si>
  <si>
    <t>Makineri dhe paisje</t>
  </si>
  <si>
    <t>Totali   2</t>
  </si>
  <si>
    <t>Aktivet afatgjata jomateriale</t>
  </si>
  <si>
    <t>Emri I mire</t>
  </si>
  <si>
    <t>Shpenzimet e zhvillimit</t>
  </si>
  <si>
    <t>Aktive  te tjera aftgjata jomateriale</t>
  </si>
  <si>
    <t>Kapital aksionar  i papaguar</t>
  </si>
  <si>
    <t>Aktive  te tjera  afatgjata</t>
  </si>
  <si>
    <t>TOTALI I AKTIVEVE   ( I + II  )</t>
  </si>
  <si>
    <t>TOTALI I AKTIVEVE AFTGJATA (II)</t>
  </si>
  <si>
    <t>DETYRIMET DHE KAPITALI</t>
  </si>
  <si>
    <t>DETYRIMET AFTSHKURTRA</t>
  </si>
  <si>
    <t>Huamarrjet</t>
  </si>
  <si>
    <t>Huate me obligacione afatshkurtera</t>
  </si>
  <si>
    <t>Huate  dhe parapagimet</t>
  </si>
  <si>
    <t>Te pagueshme  ndaj furnitoreve</t>
  </si>
  <si>
    <t>te pagueshme ndaj punonjesve</t>
  </si>
  <si>
    <t>Detyrimet tatimore</t>
  </si>
  <si>
    <t>Hua te tjera</t>
  </si>
  <si>
    <t>Parapagime te arketuara</t>
  </si>
  <si>
    <t>Provizionet afatshkurtera</t>
  </si>
  <si>
    <t>TOTALI I DETYR. AFATSHKURTERA ( I )</t>
  </si>
  <si>
    <t>DETYRIMET AFATGJATA</t>
  </si>
  <si>
    <t>Huate afatgjata</t>
  </si>
  <si>
    <t>Hua,bono dhe detyrime nga qeraja financiare</t>
  </si>
  <si>
    <t>Bonot e konvertueshme</t>
  </si>
  <si>
    <t>Totali 1</t>
  </si>
  <si>
    <t>Kthimet/ripagesat e huave afatgjta</t>
  </si>
  <si>
    <t>Huamarrjet e tjera afatgjata</t>
  </si>
  <si>
    <t>Provizionet afatgjata</t>
  </si>
  <si>
    <t>Grantete dhe te ardhuart e shtyra</t>
  </si>
  <si>
    <t>TOTALI I DETYR. AFATGJATA ( II )</t>
  </si>
  <si>
    <t>TOTALI I DETYRIMEVE</t>
  </si>
  <si>
    <t>III</t>
  </si>
  <si>
    <t>KAPITALI</t>
  </si>
  <si>
    <t>Aksionet e pakices ( Ne PF  e konsoliduara)</t>
  </si>
  <si>
    <t>Kapitali qe u perket aksionereve te shoqerise  meme.</t>
  </si>
  <si>
    <t>Kapitali aksionar</t>
  </si>
  <si>
    <t>Primi i aksionit</t>
  </si>
  <si>
    <t>Njesite  ose aksionet e thesarit (negative)</t>
  </si>
  <si>
    <t>Rezervat statutore</t>
  </si>
  <si>
    <t>Rezervat Ligjore</t>
  </si>
  <si>
    <t>Rezerva  te tjera</t>
  </si>
  <si>
    <t>Fitimete pashperndara</t>
  </si>
  <si>
    <t>Fitim (Hummbja ) e vitit financiar</t>
  </si>
  <si>
    <t>TOTALI I KAPITALIT ( III )</t>
  </si>
  <si>
    <t>TOTALI I DETYRIMEVE DHE KAPITALIT</t>
  </si>
  <si>
    <t>( I+II+III )</t>
  </si>
  <si>
    <t>Llogari/Kerkesa tejera   arketueshme (TVSH)</t>
  </si>
  <si>
    <t>Ortake</t>
  </si>
  <si>
    <t>PASQYRAT  FINANCIARE</t>
  </si>
  <si>
    <t>PASQYRA E TE ARDHURAVE DHE SHPENZIMEVE</t>
  </si>
  <si>
    <t xml:space="preserve">                        (Bazuar ne klasifikimine Shpenzimeve sipas Natyres)</t>
  </si>
  <si>
    <t>Referencat</t>
  </si>
  <si>
    <t>Nr llog.</t>
  </si>
  <si>
    <t>Shitjet  neto</t>
  </si>
  <si>
    <t>Te ardhura te tjera nga veprimtaritee shfrytezimit</t>
  </si>
  <si>
    <t>702-708</t>
  </si>
  <si>
    <t xml:space="preserve">Ndryshimet ne inventarin e produkteve te </t>
  </si>
  <si>
    <t>gatshme dhe prodhimit ne proces</t>
  </si>
  <si>
    <t>Materialet e konsumuara</t>
  </si>
  <si>
    <t>601-608</t>
  </si>
  <si>
    <t>&gt;   Pagat e Personelit</t>
  </si>
  <si>
    <t xml:space="preserve">&gt;   Shpenzimet per sigurimet shoqerore dhe </t>
  </si>
  <si>
    <t xml:space="preserve">   shendetesore</t>
  </si>
  <si>
    <t>641-648</t>
  </si>
  <si>
    <t>Nr</t>
  </si>
  <si>
    <t>Kosto e  punes</t>
  </si>
  <si>
    <t>Amortizimete dhe zhvleresimet</t>
  </si>
  <si>
    <t>Shpenzime te tjera</t>
  </si>
  <si>
    <t>Totali i shpenzimeve  (shuma  4-7)</t>
  </si>
  <si>
    <t xml:space="preserve">Fitimi apo humbja nga veprimtaria </t>
  </si>
  <si>
    <t>kryesore ( 1+2+/-3-8)</t>
  </si>
  <si>
    <t>61-63</t>
  </si>
  <si>
    <t>njesite e kontrolluara</t>
  </si>
  <si>
    <t>Te ardhura  dhe shpenzimete financiare nga</t>
  </si>
  <si>
    <t xml:space="preserve">Te ardhurat dhe shpenzimete financiare nga </t>
  </si>
  <si>
    <t>pjesmarrjet</t>
  </si>
  <si>
    <t>Te ardhurat dhe shpenzimet financiare</t>
  </si>
  <si>
    <t xml:space="preserve">Te ardhurat de shpenzimete financiare </t>
  </si>
  <si>
    <t>nga investimet e tjera afatgjata</t>
  </si>
  <si>
    <t>Te ardhurat dhe shpenzimet nga interesa</t>
  </si>
  <si>
    <t>Fitimi (Hmbjet)nga kurset e kembimit</t>
  </si>
  <si>
    <t xml:space="preserve">Totali i te ardhurave dhe shpenzimeve </t>
  </si>
  <si>
    <t>financiare(12.1+/-12.2+/-12.3+/-12.4)</t>
  </si>
  <si>
    <t>763,764,765,</t>
  </si>
  <si>
    <t>Te ardhura dhe shpenzime te tjera financiare</t>
  </si>
  <si>
    <t>Fitimi (Humbja )  para tatimit (9+/-13)</t>
  </si>
  <si>
    <t>Shpenzimet e tatimit mbi fitimin</t>
  </si>
  <si>
    <t>FITIM (HUMBJA) NETO E VITIT FINANCIAR</t>
  </si>
  <si>
    <t>Elementet e pasqyrave te konsoliduara</t>
  </si>
  <si>
    <t>Pershkrimi i elementeve</t>
  </si>
  <si>
    <t>PASQYRA E FLUKSIT MONETAR - METODA  DIREKTE</t>
  </si>
  <si>
    <t>Pasqyra e  Fluksit  Monetar-Metoda  Direkte</t>
  </si>
  <si>
    <t>Fluksi  monetar nga veprimtaria e shfrytezimit</t>
  </si>
  <si>
    <t>Mjetet monetare (MM) te arketuara nga klientet</t>
  </si>
  <si>
    <t>MM te paguara ndaj furnitoreve dhe punonjesve</t>
  </si>
  <si>
    <t>MM te ardhura  nga Veprimtarite</t>
  </si>
  <si>
    <t>Interesi paguar</t>
  </si>
  <si>
    <t>Tatimi mbi fitimin i  paguar</t>
  </si>
  <si>
    <t>MM neto nga veprimtarite e shfrytezimit</t>
  </si>
  <si>
    <t>A</t>
  </si>
  <si>
    <t>B</t>
  </si>
  <si>
    <t>Fluksi monetar nga veprimtarite investuese</t>
  </si>
  <si>
    <t>Blerja e  njesise kontrolluar X minus parate e arketuara</t>
  </si>
  <si>
    <t>Blerja e  aktiveve afatgjata materiale</t>
  </si>
  <si>
    <t>Te ardhura nga shitja e paisjeve</t>
  </si>
  <si>
    <t>Interesi  arketuar</t>
  </si>
  <si>
    <t>Dividentet e arketuar</t>
  </si>
  <si>
    <t>MM neto te perdorura ne veprimtarine investuese</t>
  </si>
  <si>
    <t>C</t>
  </si>
  <si>
    <t>Fluksi  monetar nga aktivitetet financiare</t>
  </si>
  <si>
    <t>Te ardhura  nga emetimi I kapitalit aksioner</t>
  </si>
  <si>
    <t>Te ardhura nga huamarrjet afatgjata</t>
  </si>
  <si>
    <t>Dividentet e paguar</t>
  </si>
  <si>
    <t>MM neto e perdorura ne veprimtarine financiare</t>
  </si>
  <si>
    <t>D</t>
  </si>
  <si>
    <t>E</t>
  </si>
  <si>
    <t>F</t>
  </si>
  <si>
    <t>Rritja/Renia  neto e mjeteve financiare</t>
  </si>
  <si>
    <t>Mjetet financiare ne fillim te periudhes kontabel</t>
  </si>
  <si>
    <t>Mjetet monetare  ne fund te periudhes kontabel</t>
  </si>
  <si>
    <t>Kapitali aksionar që i përket aksionarëve të shoqërisë mëmë</t>
  </si>
  <si>
    <t>Zotërimet e aksionarëve të pakicës</t>
  </si>
  <si>
    <t>Aksionet e thesarit</t>
  </si>
  <si>
    <t>Rezerva  statusore dhe ligjore</t>
  </si>
  <si>
    <t>Rezerva të konvertimit të  monedhave të huaja</t>
  </si>
  <si>
    <t>Fitimi i pashpërndarë</t>
  </si>
  <si>
    <t>Totali</t>
  </si>
  <si>
    <t>X</t>
  </si>
  <si>
    <t>(X)</t>
  </si>
  <si>
    <t>Pozicioni i rregulluar</t>
  </si>
  <si>
    <t>Efektet e ndryshimit të kurseve të këmbimit gjatë konsolidimit</t>
  </si>
  <si>
    <t>Totali i të ardhurave apo i shpenzimeve, që nuk janë njohur në pasqyrën e të ardhurave dhe shpenzimeve</t>
  </si>
  <si>
    <t>Fitimi neto i vitit financiar</t>
  </si>
  <si>
    <t>Dividendët e paguar</t>
  </si>
  <si>
    <t>Transferime në rezervën e detyrueshme statusore</t>
  </si>
  <si>
    <t>-</t>
  </si>
  <si>
    <t>Emetim i kapitalit aksionar</t>
  </si>
  <si>
    <t>Efekte të ndryshimeve të kurseve të këmbimit gjatë konsolidimit</t>
  </si>
  <si>
    <t xml:space="preserve">Totali i të ardhurave apo shpenzimeve, që nuk janë njohur në pasqyrën e të ardhurave dhe shpenzimeve </t>
  </si>
  <si>
    <t>Fitimi neto për periudhën kontabël</t>
  </si>
  <si>
    <t>Aksione të thesarit të riblera</t>
  </si>
  <si>
    <t>SHENIMET  SHPJEGUESE :</t>
  </si>
  <si>
    <t xml:space="preserve">ADMINISTRATORI </t>
  </si>
  <si>
    <t>Pagesat e detyrimeve te tjera(taksa.Tvsh etj)</t>
  </si>
  <si>
    <t xml:space="preserve">    FINANCIERI</t>
  </si>
  <si>
    <t>Shefqet   LUSHA</t>
  </si>
  <si>
    <t>Fadil  SHAHINI</t>
  </si>
  <si>
    <t>"Gjelberimi 2000" shpk</t>
  </si>
  <si>
    <t>Rr.Liria,Kamez-Tirane</t>
  </si>
  <si>
    <t>Tregeti bime  dekorative</t>
  </si>
  <si>
    <t>L21513012D</t>
  </si>
  <si>
    <t xml:space="preserve">                  (Mbeshtetur  ne Ligjin nr.9228,date 29.04.2004 "Per Kontabilitetin dhe Pasqyrat Financiare"</t>
  </si>
  <si>
    <t xml:space="preserve">                         te ndryshuara dhe  Standartet Kombetare te Kontabilitetit)</t>
  </si>
  <si>
    <t>Pozicioni më 31 dhjetor 2012</t>
  </si>
  <si>
    <t>Pozicioni më 31 dhjetor 2013</t>
  </si>
  <si>
    <t>VAZO 8</t>
  </si>
  <si>
    <t>cope</t>
  </si>
  <si>
    <t>VAZO 6</t>
  </si>
  <si>
    <t>VAZO  403</t>
  </si>
  <si>
    <t>VAZO   404</t>
  </si>
  <si>
    <t>VAZO  405</t>
  </si>
  <si>
    <t>VAZO 5</t>
  </si>
  <si>
    <t>VAZO 61</t>
  </si>
  <si>
    <t>PLUHUR LUXOR</t>
  </si>
  <si>
    <t>Kg</t>
  </si>
  <si>
    <t>PLEH  BIOFORT</t>
  </si>
  <si>
    <t>PLEH  GOLDENT</t>
  </si>
  <si>
    <t>ACROBAT  PESTICID</t>
  </si>
  <si>
    <t>PESTICID  FOKUS  ULTRA</t>
  </si>
  <si>
    <t>Liter</t>
  </si>
  <si>
    <t>PESTICID  QUIXA  I LENGSHEM</t>
  </si>
  <si>
    <t>PESTICID  BRIXER  I LENGSHEM</t>
  </si>
  <si>
    <t>PLASTMAS</t>
  </si>
  <si>
    <t>PLEH  N.P.U</t>
  </si>
  <si>
    <t>PLEH  KRISTALOR</t>
  </si>
  <si>
    <t>VAZO  LULESH  16.5 L</t>
  </si>
  <si>
    <t>VAZO  LULESH  30L</t>
  </si>
  <si>
    <t>PROFILE  CELIKU</t>
  </si>
  <si>
    <t>SULFAT  POTASI</t>
  </si>
  <si>
    <t>PLEHRA  KIMIKE  DOP</t>
  </si>
  <si>
    <t>NITRAT  AMONI</t>
  </si>
  <si>
    <t>VAZO  TE  VOGLA  PLASTIKE</t>
  </si>
  <si>
    <t>HERBICID  ANTIGRAMOL</t>
  </si>
  <si>
    <t>VAZO  51</t>
  </si>
  <si>
    <t>TORFE  ME  THASE</t>
  </si>
  <si>
    <t>PALMA  WASHINGTON L = 3M</t>
  </si>
  <si>
    <t>PALMA  WASHINGTON  L = 1.5 M</t>
  </si>
  <si>
    <t>PALMA  WASHINGTON  L = 1 M</t>
  </si>
  <si>
    <t>PALMA  CAMPEROS  L = 1.8 M</t>
  </si>
  <si>
    <t>PALMA  CAMPEROS  L = 3 M</t>
  </si>
  <si>
    <t>PALMA  CAMPEROS L = 1 M</t>
  </si>
  <si>
    <t>RRAPA # 20-25 cm</t>
  </si>
  <si>
    <t>RRAPA # 14-20 cm</t>
  </si>
  <si>
    <t>RRAPA # 10-14 cm</t>
  </si>
  <si>
    <t>PEME  BLIRI # 20-25 cm</t>
  </si>
  <si>
    <t>PEME  BLIRI #   14-20 cm</t>
  </si>
  <si>
    <t>PEME  BLIRI  10-14 cm</t>
  </si>
  <si>
    <t>KUMBULL E KUQE # 12-18 cm</t>
  </si>
  <si>
    <t>ULLINJ  DEKORATIV # = 80 cm</t>
  </si>
  <si>
    <t>OLEANDER  2  VJECARE</t>
  </si>
  <si>
    <t>OLEANDER  1 VJECARE</t>
  </si>
  <si>
    <t>FIDANE  TE NDRYSHEM  1 VJECAR</t>
  </si>
  <si>
    <t>FIDANE  TE NDRYSHEM 2  VJECARE</t>
  </si>
  <si>
    <t>TORFE</t>
  </si>
  <si>
    <t>M3</t>
  </si>
  <si>
    <t>TAPET  I GATSHEM  BARI</t>
  </si>
  <si>
    <t>M2</t>
  </si>
  <si>
    <t>USHQYES  KIMIK</t>
  </si>
  <si>
    <t>USHQYES  MIKROELEMENTE</t>
  </si>
  <si>
    <t>HERBICID</t>
  </si>
  <si>
    <t>INSEKTICID</t>
  </si>
  <si>
    <t>SELVI  NJEVJECARE</t>
  </si>
  <si>
    <t>MANJOLA # 18-22cm</t>
  </si>
  <si>
    <t>VINCO</t>
  </si>
  <si>
    <t>ALYSSUM  MURALA</t>
  </si>
  <si>
    <t>LEGUSTRA</t>
  </si>
  <si>
    <t>BUSHA</t>
  </si>
  <si>
    <t>ARTIKULLI</t>
  </si>
  <si>
    <t>CMIMI</t>
  </si>
  <si>
    <t>SASIA</t>
  </si>
  <si>
    <t>NJESIA</t>
  </si>
  <si>
    <t>VLERA</t>
  </si>
  <si>
    <t>GJELBERIMI 2000  shpk</t>
  </si>
  <si>
    <t>TOTALI</t>
  </si>
  <si>
    <t>Gjendja e mallrave</t>
  </si>
  <si>
    <t xml:space="preserve">      01.01.2013- 31.12.2013</t>
  </si>
  <si>
    <t>VITI</t>
  </si>
  <si>
    <t>PLEH NITRAT</t>
  </si>
  <si>
    <t>URE</t>
  </si>
  <si>
    <t>TORFE  ME KG</t>
  </si>
  <si>
    <t>PLEH KIMIK I TRETSHEM</t>
  </si>
  <si>
    <t>BIDONA PLASTIKE 30 LITRA</t>
  </si>
  <si>
    <t>PESTICID  DANGEL</t>
  </si>
  <si>
    <t>NATURA ROOT</t>
  </si>
  <si>
    <t>ARMELIE  PESTICID</t>
  </si>
  <si>
    <t>ALYERDE  INSEKTICID</t>
  </si>
  <si>
    <t>PLEH I LENGSHEM  HUMIMAX</t>
  </si>
  <si>
    <t>PLEH  I LENGSHEM</t>
  </si>
  <si>
    <t>FARE  TERFILI</t>
  </si>
  <si>
    <t>PLEH SUPERFOSFAT</t>
  </si>
  <si>
    <t>TUB  PLASTIK</t>
  </si>
  <si>
    <t>REKORDERI</t>
  </si>
  <si>
    <t>VAZO 9.5 LITROSHE</t>
  </si>
  <si>
    <t>CIMENTO</t>
  </si>
  <si>
    <t>HEKUR</t>
  </si>
  <si>
    <t>PESTICID  SINGNUM  SO2</t>
  </si>
  <si>
    <t>HERBICID  STOMP  SO3</t>
  </si>
  <si>
    <t>TUB PLASTIK I GJERE ME KG</t>
  </si>
  <si>
    <t>TUB  PETASHUQ ME METER LINEAR</t>
  </si>
  <si>
    <t>TUB  JOFLEKSIBEL</t>
  </si>
  <si>
    <t>TUB  KOROG  630</t>
  </si>
  <si>
    <t>liter</t>
  </si>
  <si>
    <t>PESTICID  BI-58</t>
  </si>
  <si>
    <t>Ml</t>
  </si>
  <si>
    <t>TUB  I  BRIMUAR  366</t>
  </si>
  <si>
    <t>TUB I BRUMUAR  315</t>
  </si>
  <si>
    <t>TUB I BRUMUAR  166</t>
  </si>
  <si>
    <t xml:space="preserve">TUB I BRIMUAR  400 </t>
  </si>
  <si>
    <t>TAVAN  DRURI</t>
  </si>
  <si>
    <t>PEME BLIRI  DIAMETER 5-10 CM</t>
  </si>
  <si>
    <t>PEME  PANJE</t>
  </si>
  <si>
    <t>CICAS</t>
  </si>
  <si>
    <t>PEDROLLO HIDRAULIK  4SR4/14</t>
  </si>
  <si>
    <t>PENELLO HYDRAULIK  4SR4/18</t>
  </si>
  <si>
    <t>PANELL  AUTO  220 V</t>
  </si>
  <si>
    <t>PEDROLLO  2CP</t>
  </si>
  <si>
    <t>PANEL  AUTO  220 V 3  HP</t>
  </si>
  <si>
    <t>SFERE  24  LITER</t>
  </si>
  <si>
    <t>SFERE 8 LITER</t>
  </si>
  <si>
    <t>PALMA  WASHINGTON  2M</t>
  </si>
  <si>
    <t>PEDROLLO  PRO 100 AR</t>
  </si>
  <si>
    <t>KABELLL  FROR 3*2.5</t>
  </si>
  <si>
    <t>ML</t>
  </si>
  <si>
    <t>PEDROLLO PRO  100AR -30MT</t>
  </si>
  <si>
    <t>GJENDJA E INVENTARIT  ME 31.12.2013.</t>
  </si>
  <si>
    <t xml:space="preserve"> lende te  para</t>
  </si>
  <si>
    <t>dhe prodhim  i tyre.</t>
  </si>
  <si>
    <t>25.03.2014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</si>
</sst>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#,##0_);\-#,##0"/>
  </numFmts>
  <fonts count="46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3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24"/>
      <color theme="1"/>
      <name val="Times New Roman"/>
      <family val="1"/>
    </font>
    <font>
      <sz val="24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22"/>
      <color theme="1"/>
      <name val="Times New Roman"/>
      <family val="1"/>
    </font>
    <font>
      <u/>
      <sz val="11"/>
      <color theme="1"/>
      <name val="Calibri"/>
      <family val="2"/>
      <scheme val="minor"/>
    </font>
    <font>
      <b/>
      <u/>
      <sz val="16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2"/>
      <color rgb="FF008000"/>
      <name val="Arial"/>
      <family val="2"/>
    </font>
    <font>
      <b/>
      <sz val="12"/>
      <color rgb="FF008000"/>
      <name val="Arial"/>
      <family val="2"/>
    </font>
    <font>
      <sz val="14"/>
      <color rgb="FF008000"/>
      <name val="Arial"/>
      <family val="2"/>
    </font>
    <font>
      <sz val="11"/>
      <color rgb="FF008000"/>
      <name val="Arial"/>
      <family val="2"/>
    </font>
    <font>
      <b/>
      <sz val="11"/>
      <color rgb="FF008000"/>
      <name val="Arial"/>
      <family val="2"/>
    </font>
    <font>
      <sz val="11"/>
      <color theme="1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i/>
      <sz val="12"/>
      <color theme="1"/>
      <name val="Garamond"/>
      <family val="1"/>
    </font>
    <font>
      <i/>
      <sz val="12"/>
      <color theme="1"/>
      <name val="Garamond"/>
      <family val="1"/>
    </font>
    <font>
      <i/>
      <sz val="12"/>
      <color theme="1"/>
      <name val="Calibri"/>
      <family val="2"/>
      <scheme val="minor"/>
    </font>
    <font>
      <b/>
      <sz val="12"/>
      <color rgb="FF0070C0"/>
      <name val="Garamond"/>
      <family val="1"/>
    </font>
    <font>
      <sz val="36"/>
      <color theme="1"/>
      <name val="Garamond"/>
      <family val="1"/>
    </font>
    <font>
      <sz val="28"/>
      <color theme="1"/>
      <name val="Garamond"/>
      <family val="1"/>
    </font>
    <font>
      <sz val="10"/>
      <color rgb="FF008000"/>
      <name val="Arial"/>
      <family val="2"/>
    </font>
    <font>
      <b/>
      <sz val="9"/>
      <color indexed="8"/>
      <name val="Arial"/>
    </font>
    <font>
      <b/>
      <sz val="12"/>
      <color indexed="8"/>
      <name val="Garamond"/>
      <family val="1"/>
    </font>
    <font>
      <sz val="12"/>
      <color indexed="8"/>
      <name val="Garamond"/>
      <family val="1"/>
    </font>
    <font>
      <b/>
      <sz val="14"/>
      <color theme="1"/>
      <name val="Garamond"/>
      <family val="1"/>
    </font>
    <font>
      <b/>
      <i/>
      <sz val="14"/>
      <color indexed="8"/>
      <name val="Garamond"/>
      <family val="1"/>
    </font>
    <font>
      <b/>
      <sz val="11"/>
      <color theme="1"/>
      <name val="Calibri"/>
      <family val="2"/>
      <scheme val="minor"/>
    </font>
    <font>
      <sz val="12"/>
      <name val="Garamond"/>
      <family val="1"/>
    </font>
    <font>
      <b/>
      <sz val="11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4" fillId="0" borderId="0" xfId="0" applyFont="1" applyBorder="1"/>
    <xf numFmtId="0" fontId="2" fillId="0" borderId="0" xfId="0" applyFont="1" applyBorder="1"/>
    <xf numFmtId="0" fontId="8" fillId="0" borderId="0" xfId="0" applyFont="1"/>
    <xf numFmtId="0" fontId="9" fillId="0" borderId="0" xfId="0" applyFont="1"/>
    <xf numFmtId="0" fontId="0" fillId="0" borderId="0" xfId="0" applyBorder="1"/>
    <xf numFmtId="0" fontId="8" fillId="0" borderId="0" xfId="0" applyFont="1" applyBorder="1"/>
    <xf numFmtId="0" fontId="10" fillId="0" borderId="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8" fillId="0" borderId="4" xfId="0" applyFont="1" applyBorder="1"/>
    <xf numFmtId="0" fontId="7" fillId="0" borderId="18" xfId="0" applyFont="1" applyBorder="1"/>
    <xf numFmtId="0" fontId="7" fillId="0" borderId="19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19" xfId="0" applyFont="1" applyBorder="1"/>
    <xf numFmtId="0" fontId="14" fillId="0" borderId="18" xfId="0" applyFont="1" applyBorder="1"/>
    <xf numFmtId="0" fontId="14" fillId="0" borderId="19" xfId="0" applyFont="1" applyBorder="1"/>
    <xf numFmtId="0" fontId="7" fillId="0" borderId="20" xfId="0" applyFont="1" applyBorder="1"/>
    <xf numFmtId="0" fontId="6" fillId="0" borderId="18" xfId="0" applyFont="1" applyBorder="1"/>
    <xf numFmtId="0" fontId="6" fillId="0" borderId="20" xfId="0" applyFont="1" applyBorder="1"/>
    <xf numFmtId="3" fontId="6" fillId="0" borderId="1" xfId="0" applyNumberFormat="1" applyFont="1" applyBorder="1"/>
    <xf numFmtId="0" fontId="8" fillId="0" borderId="3" xfId="0" applyFont="1" applyBorder="1"/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3" fontId="4" fillId="0" borderId="1" xfId="0" applyNumberFormat="1" applyFont="1" applyBorder="1"/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4" fillId="0" borderId="0" xfId="0" applyFont="1"/>
    <xf numFmtId="0" fontId="10" fillId="0" borderId="2" xfId="0" applyFont="1" applyBorder="1"/>
    <xf numFmtId="0" fontId="7" fillId="2" borderId="1" xfId="0" applyFont="1" applyFill="1" applyBorder="1" applyAlignment="1">
      <alignment horizontal="left"/>
    </xf>
    <xf numFmtId="0" fontId="7" fillId="2" borderId="18" xfId="0" applyFont="1" applyFill="1" applyBorder="1"/>
    <xf numFmtId="0" fontId="7" fillId="2" borderId="19" xfId="0" applyFont="1" applyFill="1" applyBorder="1"/>
    <xf numFmtId="0" fontId="7" fillId="2" borderId="20" xfId="0" applyFont="1" applyFill="1" applyBorder="1"/>
    <xf numFmtId="3" fontId="10" fillId="0" borderId="1" xfId="0" applyNumberFormat="1" applyFont="1" applyBorder="1"/>
    <xf numFmtId="0" fontId="7" fillId="0" borderId="0" xfId="0" applyFont="1"/>
    <xf numFmtId="0" fontId="7" fillId="0" borderId="16" xfId="0" applyFont="1" applyBorder="1" applyAlignment="1">
      <alignment horizontal="left"/>
    </xf>
    <xf numFmtId="0" fontId="8" fillId="0" borderId="19" xfId="0" applyFont="1" applyBorder="1"/>
    <xf numFmtId="0" fontId="8" fillId="0" borderId="20" xfId="0" applyFont="1" applyBorder="1"/>
    <xf numFmtId="0" fontId="15" fillId="0" borderId="19" xfId="0" applyFont="1" applyBorder="1"/>
    <xf numFmtId="0" fontId="7" fillId="0" borderId="2" xfId="0" applyFont="1" applyBorder="1"/>
    <xf numFmtId="0" fontId="7" fillId="0" borderId="3" xfId="0" applyFont="1" applyBorder="1"/>
    <xf numFmtId="0" fontId="6" fillId="0" borderId="3" xfId="0" applyFont="1" applyBorder="1"/>
    <xf numFmtId="0" fontId="6" fillId="0" borderId="4" xfId="0" applyFont="1" applyBorder="1"/>
    <xf numFmtId="0" fontId="7" fillId="0" borderId="6" xfId="0" applyFont="1" applyBorder="1"/>
    <xf numFmtId="0" fontId="6" fillId="0" borderId="6" xfId="0" applyFont="1" applyBorder="1"/>
    <xf numFmtId="0" fontId="7" fillId="0" borderId="17" xfId="0" applyFont="1" applyBorder="1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16" fillId="0" borderId="0" xfId="0" applyFont="1"/>
    <xf numFmtId="0" fontId="17" fillId="0" borderId="0" xfId="0" applyFont="1"/>
    <xf numFmtId="0" fontId="6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4" fillId="0" borderId="19" xfId="0" applyFont="1" applyBorder="1"/>
    <xf numFmtId="0" fontId="6" fillId="0" borderId="5" xfId="0" applyFont="1" applyBorder="1"/>
    <xf numFmtId="0" fontId="7" fillId="0" borderId="21" xfId="0" applyFont="1" applyBorder="1" applyAlignment="1">
      <alignment horizontal="left"/>
    </xf>
    <xf numFmtId="0" fontId="14" fillId="0" borderId="0" xfId="0" applyFont="1" applyBorder="1"/>
    <xf numFmtId="0" fontId="6" fillId="0" borderId="7" xfId="0" applyFont="1" applyBorder="1"/>
    <xf numFmtId="0" fontId="6" fillId="0" borderId="23" xfId="0" applyFont="1" applyBorder="1"/>
    <xf numFmtId="0" fontId="4" fillId="0" borderId="20" xfId="0" applyFont="1" applyBorder="1"/>
    <xf numFmtId="0" fontId="10" fillId="0" borderId="0" xfId="0" applyFont="1"/>
    <xf numFmtId="0" fontId="10" fillId="0" borderId="19" xfId="0" applyFont="1" applyBorder="1"/>
    <xf numFmtId="0" fontId="10" fillId="0" borderId="18" xfId="0" applyFont="1" applyBorder="1"/>
    <xf numFmtId="0" fontId="10" fillId="0" borderId="3" xfId="0" applyFont="1" applyBorder="1"/>
    <xf numFmtId="0" fontId="7" fillId="0" borderId="4" xfId="0" applyFont="1" applyBorder="1"/>
    <xf numFmtId="0" fontId="7" fillId="0" borderId="1" xfId="0" applyFont="1" applyFill="1" applyBorder="1" applyAlignment="1">
      <alignment horizontal="left"/>
    </xf>
    <xf numFmtId="0" fontId="12" fillId="0" borderId="19" xfId="0" applyFont="1" applyBorder="1"/>
    <xf numFmtId="0" fontId="3" fillId="0" borderId="19" xfId="0" applyFont="1" applyBorder="1"/>
    <xf numFmtId="0" fontId="3" fillId="0" borderId="20" xfId="0" applyFont="1" applyBorder="1"/>
    <xf numFmtId="0" fontId="11" fillId="0" borderId="19" xfId="0" applyFont="1" applyBorder="1"/>
    <xf numFmtId="0" fontId="10" fillId="0" borderId="20" xfId="0" applyFont="1" applyBorder="1"/>
    <xf numFmtId="0" fontId="13" fillId="0" borderId="0" xfId="0" applyFont="1"/>
    <xf numFmtId="0" fontId="18" fillId="0" borderId="0" xfId="0" applyFont="1"/>
    <xf numFmtId="0" fontId="19" fillId="0" borderId="0" xfId="0" applyFont="1"/>
    <xf numFmtId="0" fontId="10" fillId="0" borderId="16" xfId="0" applyFont="1" applyBorder="1" applyAlignment="1">
      <alignment horizontal="left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10" fillId="0" borderId="2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23" fillId="0" borderId="24" xfId="0" applyFont="1" applyBorder="1" applyAlignment="1">
      <alignment wrapText="1"/>
    </xf>
    <xf numFmtId="0" fontId="24" fillId="0" borderId="25" xfId="0" applyFont="1" applyBorder="1" applyAlignment="1">
      <alignment horizontal="center" wrapText="1"/>
    </xf>
    <xf numFmtId="0" fontId="23" fillId="0" borderId="27" xfId="0" applyFont="1" applyBorder="1" applyAlignment="1">
      <alignment wrapText="1"/>
    </xf>
    <xf numFmtId="0" fontId="24" fillId="0" borderId="15" xfId="0" applyFont="1" applyBorder="1" applyAlignment="1">
      <alignment horizontal="center" wrapText="1"/>
    </xf>
    <xf numFmtId="0" fontId="25" fillId="0" borderId="0" xfId="0" applyFont="1"/>
    <xf numFmtId="0" fontId="26" fillId="0" borderId="15" xfId="0" applyFont="1" applyBorder="1" applyAlignment="1">
      <alignment horizontal="center" wrapText="1"/>
    </xf>
    <xf numFmtId="0" fontId="27" fillId="0" borderId="15" xfId="0" applyFont="1" applyBorder="1" applyAlignment="1">
      <alignment horizontal="center" wrapText="1"/>
    </xf>
    <xf numFmtId="0" fontId="27" fillId="0" borderId="27" xfId="0" applyFont="1" applyBorder="1" applyAlignment="1">
      <alignment wrapText="1"/>
    </xf>
    <xf numFmtId="0" fontId="26" fillId="0" borderId="27" xfId="0" applyFont="1" applyBorder="1" applyAlignment="1">
      <alignment wrapText="1"/>
    </xf>
    <xf numFmtId="0" fontId="13" fillId="0" borderId="11" xfId="0" applyFont="1" applyBorder="1"/>
    <xf numFmtId="3" fontId="6" fillId="0" borderId="0" xfId="0" applyNumberFormat="1" applyFont="1"/>
    <xf numFmtId="3" fontId="0" fillId="0" borderId="0" xfId="0" applyNumberFormat="1"/>
    <xf numFmtId="3" fontId="10" fillId="2" borderId="1" xfId="0" applyNumberFormat="1" applyFont="1" applyFill="1" applyBorder="1"/>
    <xf numFmtId="3" fontId="4" fillId="3" borderId="1" xfId="0" applyNumberFormat="1" applyFont="1" applyFill="1" applyBorder="1"/>
    <xf numFmtId="3" fontId="4" fillId="0" borderId="1" xfId="0" applyNumberFormat="1" applyFont="1" applyFill="1" applyBorder="1"/>
    <xf numFmtId="3" fontId="23" fillId="0" borderId="15" xfId="0" applyNumberFormat="1" applyFont="1" applyBorder="1" applyAlignment="1">
      <alignment horizontal="center" wrapText="1"/>
    </xf>
    <xf numFmtId="3" fontId="24" fillId="0" borderId="15" xfId="0" applyNumberFormat="1" applyFont="1" applyBorder="1" applyAlignment="1">
      <alignment horizontal="center" wrapText="1"/>
    </xf>
    <xf numFmtId="3" fontId="23" fillId="0" borderId="12" xfId="0" applyNumberFormat="1" applyFont="1" applyBorder="1" applyAlignment="1">
      <alignment horizontal="center" wrapText="1"/>
    </xf>
    <xf numFmtId="3" fontId="24" fillId="0" borderId="12" xfId="0" applyNumberFormat="1" applyFont="1" applyBorder="1" applyAlignment="1">
      <alignment horizontal="center" wrapText="1"/>
    </xf>
    <xf numFmtId="0" fontId="10" fillId="0" borderId="12" xfId="0" applyFont="1" applyBorder="1"/>
    <xf numFmtId="0" fontId="28" fillId="0" borderId="11" xfId="0" applyFont="1" applyBorder="1"/>
    <xf numFmtId="0" fontId="28" fillId="0" borderId="0" xfId="0" applyFont="1" applyBorder="1"/>
    <xf numFmtId="0" fontId="29" fillId="0" borderId="0" xfId="0" applyFont="1" applyBorder="1"/>
    <xf numFmtId="0" fontId="29" fillId="0" borderId="12" xfId="0" applyFont="1" applyBorder="1"/>
    <xf numFmtId="0" fontId="29" fillId="0" borderId="11" xfId="0" applyFont="1" applyBorder="1"/>
    <xf numFmtId="0" fontId="30" fillId="0" borderId="11" xfId="0" applyFont="1" applyBorder="1"/>
    <xf numFmtId="0" fontId="30" fillId="0" borderId="0" xfId="0" applyFont="1" applyBorder="1"/>
    <xf numFmtId="0" fontId="30" fillId="0" borderId="12" xfId="0" applyFont="1" applyBorder="1"/>
    <xf numFmtId="0" fontId="30" fillId="0" borderId="0" xfId="0" applyFont="1" applyFill="1" applyBorder="1"/>
    <xf numFmtId="0" fontId="31" fillId="0" borderId="11" xfId="0" applyFont="1" applyBorder="1"/>
    <xf numFmtId="0" fontId="31" fillId="0" borderId="0" xfId="0" applyFont="1" applyBorder="1"/>
    <xf numFmtId="0" fontId="32" fillId="0" borderId="0" xfId="0" applyFont="1" applyBorder="1"/>
    <xf numFmtId="14" fontId="29" fillId="0" borderId="0" xfId="0" applyNumberFormat="1" applyFont="1" applyBorder="1"/>
    <xf numFmtId="3" fontId="29" fillId="0" borderId="1" xfId="0" applyNumberFormat="1" applyFont="1" applyBorder="1"/>
    <xf numFmtId="0" fontId="29" fillId="0" borderId="1" xfId="0" applyFont="1" applyBorder="1"/>
    <xf numFmtId="3" fontId="30" fillId="0" borderId="1" xfId="0" applyNumberFormat="1" applyFont="1" applyBorder="1"/>
    <xf numFmtId="3" fontId="29" fillId="2" borderId="1" xfId="0" applyNumberFormat="1" applyFont="1" applyFill="1" applyBorder="1"/>
    <xf numFmtId="0" fontId="6" fillId="2" borderId="19" xfId="0" applyFont="1" applyFill="1" applyBorder="1"/>
    <xf numFmtId="0" fontId="7" fillId="3" borderId="1" xfId="0" applyFont="1" applyFill="1" applyBorder="1" applyAlignment="1">
      <alignment horizontal="left"/>
    </xf>
    <xf numFmtId="0" fontId="7" fillId="3" borderId="18" xfId="0" applyFont="1" applyFill="1" applyBorder="1"/>
    <xf numFmtId="0" fontId="7" fillId="3" borderId="19" xfId="0" applyFont="1" applyFill="1" applyBorder="1"/>
    <xf numFmtId="0" fontId="7" fillId="3" borderId="20" xfId="0" applyFont="1" applyFill="1" applyBorder="1"/>
    <xf numFmtId="0" fontId="6" fillId="2" borderId="20" xfId="0" applyFont="1" applyFill="1" applyBorder="1"/>
    <xf numFmtId="0" fontId="33" fillId="0" borderId="0" xfId="0" applyFont="1"/>
    <xf numFmtId="0" fontId="14" fillId="2" borderId="19" xfId="0" applyFont="1" applyFill="1" applyBorder="1"/>
    <xf numFmtId="0" fontId="7" fillId="2" borderId="16" xfId="0" applyFont="1" applyFill="1" applyBorder="1" applyAlignment="1">
      <alignment horizontal="left"/>
    </xf>
    <xf numFmtId="0" fontId="7" fillId="2" borderId="0" xfId="0" applyFont="1" applyFill="1"/>
    <xf numFmtId="0" fontId="6" fillId="2" borderId="0" xfId="0" applyFont="1" applyFill="1"/>
    <xf numFmtId="0" fontId="8" fillId="2" borderId="0" xfId="0" applyFont="1" applyFill="1"/>
    <xf numFmtId="3" fontId="30" fillId="2" borderId="1" xfId="0" applyNumberFormat="1" applyFont="1" applyFill="1" applyBorder="1"/>
    <xf numFmtId="3" fontId="29" fillId="0" borderId="16" xfId="0" applyNumberFormat="1" applyFont="1" applyBorder="1"/>
    <xf numFmtId="3" fontId="29" fillId="0" borderId="4" xfId="0" applyNumberFormat="1" applyFont="1" applyBorder="1"/>
    <xf numFmtId="3" fontId="29" fillId="0" borderId="17" xfId="0" applyNumberFormat="1" applyFont="1" applyBorder="1"/>
    <xf numFmtId="3" fontId="30" fillId="0" borderId="17" xfId="0" applyNumberFormat="1" applyFont="1" applyBorder="1"/>
    <xf numFmtId="0" fontId="7" fillId="2" borderId="3" xfId="0" applyFont="1" applyFill="1" applyBorder="1"/>
    <xf numFmtId="0" fontId="6" fillId="2" borderId="3" xfId="0" applyFont="1" applyFill="1" applyBorder="1"/>
    <xf numFmtId="3" fontId="29" fillId="2" borderId="16" xfId="0" applyNumberFormat="1" applyFont="1" applyFill="1" applyBorder="1"/>
    <xf numFmtId="0" fontId="7" fillId="2" borderId="17" xfId="0" applyFont="1" applyFill="1" applyBorder="1" applyAlignment="1">
      <alignment horizontal="left"/>
    </xf>
    <xf numFmtId="0" fontId="7" fillId="2" borderId="6" xfId="0" applyFont="1" applyFill="1" applyBorder="1"/>
    <xf numFmtId="0" fontId="6" fillId="2" borderId="6" xfId="0" applyFont="1" applyFill="1" applyBorder="1"/>
    <xf numFmtId="3" fontId="29" fillId="2" borderId="17" xfId="0" applyNumberFormat="1" applyFont="1" applyFill="1" applyBorder="1"/>
    <xf numFmtId="3" fontId="29" fillId="2" borderId="4" xfId="0" applyNumberFormat="1" applyFont="1" applyFill="1" applyBorder="1"/>
    <xf numFmtId="3" fontId="30" fillId="2" borderId="17" xfId="0" applyNumberFormat="1" applyFont="1" applyFill="1" applyBorder="1"/>
    <xf numFmtId="3" fontId="29" fillId="3" borderId="1" xfId="0" applyNumberFormat="1" applyFont="1" applyFill="1" applyBorder="1"/>
    <xf numFmtId="3" fontId="30" fillId="0" borderId="16" xfId="0" applyNumberFormat="1" applyFont="1" applyBorder="1"/>
    <xf numFmtId="3" fontId="29" fillId="0" borderId="2" xfId="0" applyNumberFormat="1" applyFont="1" applyBorder="1"/>
    <xf numFmtId="3" fontId="29" fillId="0" borderId="5" xfId="0" applyNumberFormat="1" applyFont="1" applyBorder="1"/>
    <xf numFmtId="3" fontId="29" fillId="0" borderId="21" xfId="0" applyNumberFormat="1" applyFont="1" applyBorder="1"/>
    <xf numFmtId="3" fontId="29" fillId="0" borderId="23" xfId="0" applyNumberFormat="1" applyFont="1" applyBorder="1"/>
    <xf numFmtId="3" fontId="29" fillId="0" borderId="7" xfId="0" applyNumberFormat="1" applyFont="1" applyBorder="1"/>
    <xf numFmtId="3" fontId="34" fillId="0" borderId="1" xfId="0" applyNumberFormat="1" applyFont="1" applyBorder="1" applyAlignment="1">
      <alignment horizontal="left"/>
    </xf>
    <xf numFmtId="3" fontId="34" fillId="0" borderId="16" xfId="0" applyNumberFormat="1" applyFont="1" applyBorder="1" applyAlignment="1">
      <alignment horizontal="left"/>
    </xf>
    <xf numFmtId="3" fontId="34" fillId="0" borderId="2" xfId="0" applyNumberFormat="1" applyFont="1" applyBorder="1" applyAlignment="1">
      <alignment horizontal="left"/>
    </xf>
    <xf numFmtId="3" fontId="34" fillId="0" borderId="5" xfId="0" applyNumberFormat="1" applyFont="1" applyBorder="1" applyAlignment="1">
      <alignment horizontal="left"/>
    </xf>
    <xf numFmtId="3" fontId="34" fillId="0" borderId="21" xfId="0" applyNumberFormat="1" applyFont="1" applyBorder="1" applyAlignment="1">
      <alignment horizontal="left"/>
    </xf>
    <xf numFmtId="3" fontId="34" fillId="0" borderId="17" xfId="0" applyNumberFormat="1" applyFont="1" applyBorder="1" applyAlignment="1">
      <alignment horizontal="left"/>
    </xf>
    <xf numFmtId="0" fontId="34" fillId="0" borderId="1" xfId="0" applyFont="1" applyBorder="1"/>
    <xf numFmtId="0" fontId="34" fillId="0" borderId="1" xfId="0" applyFont="1" applyBorder="1" applyAlignment="1">
      <alignment horizontal="left"/>
    </xf>
    <xf numFmtId="0" fontId="6" fillId="0" borderId="2" xfId="0" applyFont="1" applyBorder="1"/>
    <xf numFmtId="0" fontId="6" fillId="0" borderId="22" xfId="0" applyFont="1" applyBorder="1"/>
    <xf numFmtId="0" fontId="14" fillId="0" borderId="3" xfId="0" applyFont="1" applyBorder="1"/>
    <xf numFmtId="0" fontId="14" fillId="0" borderId="6" xfId="0" applyFont="1" applyBorder="1"/>
    <xf numFmtId="0" fontId="7" fillId="0" borderId="5" xfId="0" applyFont="1" applyBorder="1"/>
    <xf numFmtId="0" fontId="34" fillId="2" borderId="1" xfId="0" applyFont="1" applyFill="1" applyBorder="1"/>
    <xf numFmtId="0" fontId="29" fillId="2" borderId="1" xfId="0" applyFont="1" applyFill="1" applyBorder="1"/>
    <xf numFmtId="0" fontId="7" fillId="2" borderId="2" xfId="0" applyFont="1" applyFill="1" applyBorder="1"/>
    <xf numFmtId="0" fontId="7" fillId="2" borderId="4" xfId="0" applyFont="1" applyFill="1" applyBorder="1"/>
    <xf numFmtId="3" fontId="34" fillId="2" borderId="16" xfId="0" applyNumberFormat="1" applyFont="1" applyFill="1" applyBorder="1" applyAlignment="1">
      <alignment horizontal="left"/>
    </xf>
    <xf numFmtId="3" fontId="30" fillId="2" borderId="16" xfId="0" applyNumberFormat="1" applyFont="1" applyFill="1" applyBorder="1"/>
    <xf numFmtId="0" fontId="7" fillId="2" borderId="21" xfId="0" applyFont="1" applyFill="1" applyBorder="1" applyAlignment="1">
      <alignment horizontal="left"/>
    </xf>
    <xf numFmtId="0" fontId="7" fillId="2" borderId="22" xfId="0" applyFont="1" applyFill="1" applyBorder="1"/>
    <xf numFmtId="0" fontId="7" fillId="2" borderId="0" xfId="0" applyFont="1" applyFill="1" applyBorder="1"/>
    <xf numFmtId="0" fontId="6" fillId="2" borderId="23" xfId="0" applyFont="1" applyFill="1" applyBorder="1"/>
    <xf numFmtId="3" fontId="34" fillId="2" borderId="21" xfId="0" applyNumberFormat="1" applyFont="1" applyFill="1" applyBorder="1" applyAlignment="1">
      <alignment horizontal="left"/>
    </xf>
    <xf numFmtId="3" fontId="30" fillId="2" borderId="21" xfId="0" applyNumberFormat="1" applyFont="1" applyFill="1" applyBorder="1"/>
    <xf numFmtId="0" fontId="7" fillId="2" borderId="2" xfId="0" applyFont="1" applyFill="1" applyBorder="1" applyAlignment="1">
      <alignment horizontal="left"/>
    </xf>
    <xf numFmtId="0" fontId="8" fillId="2" borderId="3" xfId="0" applyFont="1" applyFill="1" applyBorder="1"/>
    <xf numFmtId="0" fontId="8" fillId="2" borderId="4" xfId="0" applyFont="1" applyFill="1" applyBorder="1"/>
    <xf numFmtId="0" fontId="30" fillId="2" borderId="16" xfId="0" applyFont="1" applyFill="1" applyBorder="1" applyAlignment="1">
      <alignment horizontal="left"/>
    </xf>
    <xf numFmtId="0" fontId="30" fillId="2" borderId="16" xfId="0" applyFont="1" applyFill="1" applyBorder="1" applyAlignment="1">
      <alignment horizontal="center"/>
    </xf>
    <xf numFmtId="0" fontId="30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8" fillId="2" borderId="5" xfId="0" applyFont="1" applyFill="1" applyBorder="1"/>
    <xf numFmtId="0" fontId="13" fillId="2" borderId="6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30" fillId="2" borderId="17" xfId="0" applyFont="1" applyFill="1" applyBorder="1" applyAlignment="1">
      <alignment horizontal="left"/>
    </xf>
    <xf numFmtId="0" fontId="30" fillId="2" borderId="17" xfId="0" applyFont="1" applyFill="1" applyBorder="1" applyAlignment="1">
      <alignment horizontal="center"/>
    </xf>
    <xf numFmtId="0" fontId="30" fillId="2" borderId="7" xfId="0" applyFont="1" applyFill="1" applyBorder="1" applyAlignment="1">
      <alignment horizontal="center"/>
    </xf>
    <xf numFmtId="0" fontId="10" fillId="2" borderId="2" xfId="0" applyFont="1" applyFill="1" applyBorder="1"/>
    <xf numFmtId="0" fontId="3" fillId="2" borderId="3" xfId="0" applyFont="1" applyFill="1" applyBorder="1"/>
    <xf numFmtId="3" fontId="30" fillId="2" borderId="16" xfId="0" applyNumberFormat="1" applyFont="1" applyFill="1" applyBorder="1" applyAlignment="1">
      <alignment horizontal="center"/>
    </xf>
    <xf numFmtId="0" fontId="30" fillId="2" borderId="17" xfId="0" applyNumberFormat="1" applyFont="1" applyFill="1" applyBorder="1" applyAlignment="1">
      <alignment horizontal="center"/>
    </xf>
    <xf numFmtId="0" fontId="35" fillId="0" borderId="0" xfId="0" applyFont="1" applyBorder="1"/>
    <xf numFmtId="0" fontId="36" fillId="0" borderId="0" xfId="0" applyFont="1" applyBorder="1"/>
    <xf numFmtId="0" fontId="0" fillId="0" borderId="0" xfId="0" applyNumberForma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/>
    <xf numFmtId="164" fontId="38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9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/>
    <xf numFmtId="0" fontId="42" fillId="0" borderId="0" xfId="0" applyFont="1" applyAlignment="1">
      <alignment vertical="center"/>
    </xf>
    <xf numFmtId="0" fontId="30" fillId="4" borderId="1" xfId="0" applyNumberFormat="1" applyFont="1" applyFill="1" applyBorder="1" applyAlignment="1" applyProtection="1">
      <alignment horizontal="center"/>
    </xf>
    <xf numFmtId="0" fontId="40" fillId="0" borderId="1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vertical="center"/>
    </xf>
    <xf numFmtId="0" fontId="29" fillId="0" borderId="1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/>
    </xf>
    <xf numFmtId="0" fontId="40" fillId="0" borderId="1" xfId="0" applyFont="1" applyBorder="1" applyAlignment="1">
      <alignment horizontal="center" vertical="center"/>
    </xf>
    <xf numFmtId="165" fontId="40" fillId="0" borderId="1" xfId="0" applyNumberFormat="1" applyFont="1" applyBorder="1" applyAlignment="1">
      <alignment horizontal="right" vertical="center"/>
    </xf>
    <xf numFmtId="165" fontId="40" fillId="3" borderId="1" xfId="0" applyNumberFormat="1" applyFont="1" applyFill="1" applyBorder="1" applyAlignment="1">
      <alignment horizontal="right" vertical="center"/>
    </xf>
    <xf numFmtId="165" fontId="40" fillId="0" borderId="1" xfId="0" applyNumberFormat="1" applyFont="1" applyFill="1" applyBorder="1" applyAlignment="1" applyProtection="1">
      <alignment horizontal="right" vertical="center"/>
    </xf>
    <xf numFmtId="0" fontId="44" fillId="3" borderId="1" xfId="0" applyFont="1" applyFill="1" applyBorder="1" applyAlignment="1">
      <alignment vertical="center"/>
    </xf>
    <xf numFmtId="0" fontId="29" fillId="0" borderId="1" xfId="0" applyNumberFormat="1" applyFont="1" applyFill="1" applyBorder="1" applyAlignment="1" applyProtection="1"/>
    <xf numFmtId="165" fontId="39" fillId="0" borderId="1" xfId="0" applyNumberFormat="1" applyFont="1" applyBorder="1" applyAlignment="1">
      <alignment horizontal="right" vertical="center"/>
    </xf>
    <xf numFmtId="0" fontId="45" fillId="2" borderId="1" xfId="0" applyNumberFormat="1" applyFont="1" applyFill="1" applyBorder="1" applyAlignment="1" applyProtection="1"/>
    <xf numFmtId="0" fontId="45" fillId="2" borderId="1" xfId="0" applyNumberFormat="1" applyFont="1" applyFill="1" applyBorder="1" applyAlignment="1" applyProtection="1">
      <alignment horizontal="center"/>
    </xf>
    <xf numFmtId="165" fontId="41" fillId="2" borderId="1" xfId="0" applyNumberFormat="1" applyFont="1" applyFill="1" applyBorder="1" applyAlignment="1" applyProtection="1"/>
    <xf numFmtId="165" fontId="43" fillId="0" borderId="0" xfId="0" applyNumberFormat="1" applyFont="1" applyFill="1" applyBorder="1" applyAlignment="1" applyProtection="1"/>
    <xf numFmtId="0" fontId="26" fillId="0" borderId="28" xfId="0" applyFont="1" applyBorder="1" applyAlignment="1">
      <alignment horizontal="center" wrapText="1"/>
    </xf>
    <xf numFmtId="0" fontId="26" fillId="0" borderId="26" xfId="0" applyFont="1" applyBorder="1" applyAlignment="1">
      <alignment horizontal="center" wrapText="1"/>
    </xf>
    <xf numFmtId="0" fontId="26" fillId="0" borderId="25" xfId="0" applyFont="1" applyBorder="1" applyAlignment="1">
      <alignment horizontal="center" wrapText="1"/>
    </xf>
    <xf numFmtId="0" fontId="37" fillId="0" borderId="29" xfId="0" applyFont="1" applyBorder="1" applyAlignment="1">
      <alignment horizontal="center" wrapText="1"/>
    </xf>
    <xf numFmtId="0" fontId="37" fillId="0" borderId="27" xfId="0" applyFont="1" applyBorder="1" applyAlignment="1">
      <alignment horizontal="center" wrapText="1"/>
    </xf>
    <xf numFmtId="0" fontId="26" fillId="0" borderId="29" xfId="0" applyFont="1" applyBorder="1" applyAlignment="1">
      <alignment wrapText="1"/>
    </xf>
    <xf numFmtId="0" fontId="26" fillId="0" borderId="27" xfId="0" applyFont="1" applyBorder="1" applyAlignment="1">
      <alignment wrapText="1"/>
    </xf>
    <xf numFmtId="3" fontId="23" fillId="0" borderId="29" xfId="0" applyNumberFormat="1" applyFont="1" applyBorder="1" applyAlignment="1">
      <alignment horizontal="center" wrapText="1"/>
    </xf>
    <xf numFmtId="3" fontId="23" fillId="0" borderId="27" xfId="0" applyNumberFormat="1" applyFont="1" applyBorder="1" applyAlignment="1">
      <alignment horizontal="center" wrapText="1"/>
    </xf>
    <xf numFmtId="3" fontId="24" fillId="0" borderId="29" xfId="0" applyNumberFormat="1" applyFont="1" applyBorder="1" applyAlignment="1">
      <alignment horizontal="center" wrapText="1"/>
    </xf>
    <xf numFmtId="3" fontId="24" fillId="0" borderId="27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2"/>
  <sheetViews>
    <sheetView topLeftCell="A19" workbookViewId="0">
      <selection activeCell="E40" sqref="E40"/>
    </sheetView>
  </sheetViews>
  <sheetFormatPr defaultRowHeight="15"/>
  <cols>
    <col min="3" max="3" width="12.42578125" bestFit="1" customWidth="1"/>
    <col min="7" max="7" width="12.140625" customWidth="1"/>
    <col min="8" max="8" width="12.42578125" bestFit="1" customWidth="1"/>
  </cols>
  <sheetData>
    <row r="2" spans="1:13" ht="15.75" thickBot="1"/>
    <row r="3" spans="1:13">
      <c r="A3" s="12"/>
      <c r="B3" s="13"/>
      <c r="C3" s="13"/>
      <c r="D3" s="13"/>
      <c r="E3" s="13"/>
      <c r="F3" s="13"/>
      <c r="G3" s="13"/>
      <c r="H3" s="13"/>
      <c r="I3" s="13"/>
      <c r="J3" s="14"/>
    </row>
    <row r="4" spans="1:13" ht="46.5">
      <c r="A4" s="15"/>
      <c r="B4" s="9"/>
      <c r="C4" s="9"/>
      <c r="D4" s="9"/>
      <c r="E4" s="9"/>
      <c r="F4" s="9"/>
      <c r="G4" s="9"/>
      <c r="H4" s="9"/>
      <c r="I4" s="9"/>
      <c r="J4" s="16"/>
      <c r="K4" s="2"/>
      <c r="L4" s="1"/>
      <c r="M4" s="1"/>
    </row>
    <row r="5" spans="1:13">
      <c r="A5" s="15"/>
      <c r="B5" s="9"/>
      <c r="C5" s="9"/>
      <c r="D5" s="9"/>
      <c r="E5" s="9"/>
      <c r="F5" s="9"/>
      <c r="G5" s="9"/>
      <c r="H5" s="9"/>
      <c r="I5" s="9"/>
      <c r="J5" s="16"/>
    </row>
    <row r="6" spans="1:13">
      <c r="A6" s="15"/>
      <c r="B6" s="9"/>
      <c r="C6" s="9"/>
      <c r="D6" s="9"/>
      <c r="E6" s="9"/>
      <c r="F6" s="9"/>
      <c r="G6" s="9"/>
      <c r="H6" s="9"/>
      <c r="I6" s="9"/>
      <c r="J6" s="16"/>
    </row>
    <row r="7" spans="1:13" ht="46.5">
      <c r="A7" s="113"/>
      <c r="B7" s="207" t="s">
        <v>103</v>
      </c>
      <c r="C7" s="207"/>
      <c r="D7" s="207"/>
      <c r="E7" s="207"/>
      <c r="F7" s="207"/>
      <c r="G7" s="207"/>
      <c r="H7" s="207"/>
      <c r="I7" s="206"/>
      <c r="J7" s="17"/>
    </row>
    <row r="8" spans="1:13">
      <c r="A8" s="113"/>
      <c r="B8" s="114"/>
      <c r="C8" s="114"/>
      <c r="D8" s="114"/>
      <c r="E8" s="114"/>
      <c r="F8" s="114"/>
      <c r="G8" s="114"/>
      <c r="H8" s="114"/>
      <c r="I8" s="114"/>
      <c r="J8" s="16"/>
    </row>
    <row r="9" spans="1:13" ht="15.75">
      <c r="A9" s="117" t="s">
        <v>206</v>
      </c>
      <c r="B9" s="115"/>
      <c r="C9" s="115"/>
      <c r="D9" s="115"/>
      <c r="E9" s="115"/>
      <c r="F9" s="115"/>
      <c r="G9" s="115"/>
      <c r="H9" s="115"/>
      <c r="I9" s="115"/>
      <c r="J9" s="16"/>
    </row>
    <row r="10" spans="1:13" ht="15.75">
      <c r="A10" s="117" t="s">
        <v>207</v>
      </c>
      <c r="B10" s="115"/>
      <c r="C10" s="115"/>
      <c r="D10" s="115"/>
      <c r="E10" s="115"/>
      <c r="F10" s="115"/>
      <c r="G10" s="115"/>
      <c r="H10" s="115"/>
      <c r="I10" s="115"/>
      <c r="J10" s="16"/>
    </row>
    <row r="11" spans="1:13">
      <c r="A11" s="15"/>
      <c r="B11" s="9"/>
      <c r="C11" s="9"/>
      <c r="D11" s="9"/>
      <c r="E11" s="9"/>
      <c r="F11" s="9"/>
      <c r="G11" s="9"/>
      <c r="H11" s="9"/>
      <c r="I11" s="9"/>
      <c r="J11" s="16"/>
    </row>
    <row r="12" spans="1:13">
      <c r="A12" s="15"/>
      <c r="B12" s="9"/>
      <c r="C12" s="9"/>
      <c r="D12" s="9"/>
      <c r="E12" s="9"/>
      <c r="F12" s="9"/>
      <c r="G12" s="9"/>
      <c r="H12" s="9"/>
      <c r="I12" s="9"/>
      <c r="J12" s="16"/>
    </row>
    <row r="13" spans="1:13">
      <c r="A13" s="15"/>
      <c r="B13" s="9"/>
      <c r="C13" s="9"/>
      <c r="D13" s="9"/>
      <c r="E13" s="9"/>
      <c r="F13" s="9"/>
      <c r="G13" s="9"/>
      <c r="H13" s="9"/>
      <c r="I13" s="9"/>
      <c r="J13" s="16"/>
    </row>
    <row r="14" spans="1:13">
      <c r="A14" s="15"/>
      <c r="B14" s="9"/>
      <c r="C14" s="9"/>
      <c r="D14" s="9"/>
      <c r="E14" s="9"/>
      <c r="F14" s="9"/>
      <c r="G14" s="9"/>
      <c r="H14" s="9"/>
      <c r="I14" s="9"/>
      <c r="J14" s="16"/>
    </row>
    <row r="15" spans="1:13">
      <c r="A15" s="15"/>
      <c r="B15" s="9"/>
      <c r="C15" s="9"/>
      <c r="D15" s="9"/>
      <c r="E15" s="9"/>
      <c r="F15" s="9"/>
      <c r="G15" s="9"/>
      <c r="H15" s="9"/>
      <c r="I15" s="9"/>
      <c r="J15" s="16"/>
    </row>
    <row r="16" spans="1:13">
      <c r="A16" s="15"/>
      <c r="B16" s="9"/>
      <c r="C16" s="9"/>
      <c r="D16" s="9"/>
      <c r="E16" s="9"/>
      <c r="F16" s="9"/>
      <c r="G16" s="9"/>
      <c r="H16" s="9"/>
      <c r="I16" s="9"/>
      <c r="J16" s="16"/>
    </row>
    <row r="17" spans="1:11">
      <c r="A17" s="15"/>
      <c r="B17" s="9"/>
      <c r="C17" s="9"/>
      <c r="D17" s="9"/>
      <c r="E17" s="9"/>
      <c r="F17" s="9"/>
      <c r="G17" s="9"/>
      <c r="H17" s="9"/>
      <c r="I17" s="9"/>
      <c r="J17" s="16"/>
    </row>
    <row r="18" spans="1:11">
      <c r="A18" s="15"/>
      <c r="B18" s="9"/>
      <c r="C18" s="9"/>
      <c r="D18" s="9"/>
      <c r="E18" s="9"/>
      <c r="F18" s="9"/>
      <c r="G18" s="9"/>
      <c r="H18" s="9"/>
      <c r="I18" s="9"/>
      <c r="J18" s="16"/>
    </row>
    <row r="19" spans="1:11">
      <c r="A19" s="15"/>
      <c r="B19" s="9"/>
      <c r="C19" s="9"/>
      <c r="D19" s="9"/>
      <c r="E19" s="9"/>
      <c r="F19" s="9"/>
      <c r="G19" s="9"/>
      <c r="H19" s="9"/>
      <c r="I19" s="9"/>
      <c r="J19" s="16"/>
    </row>
    <row r="20" spans="1:11">
      <c r="A20" s="15"/>
      <c r="B20" s="9"/>
      <c r="C20" s="9"/>
      <c r="D20" s="9"/>
      <c r="E20" s="9"/>
      <c r="F20" s="9"/>
      <c r="G20" s="9"/>
      <c r="H20" s="9"/>
      <c r="I20" s="9"/>
      <c r="J20" s="16"/>
    </row>
    <row r="21" spans="1:11">
      <c r="A21" s="15"/>
      <c r="B21" s="9"/>
      <c r="C21" s="9"/>
      <c r="D21" s="9"/>
      <c r="E21" s="9"/>
      <c r="F21" s="9"/>
      <c r="G21" s="9"/>
      <c r="H21" s="9"/>
      <c r="I21" s="9"/>
      <c r="J21" s="16"/>
    </row>
    <row r="22" spans="1:11" ht="15.75">
      <c r="A22" s="117"/>
      <c r="B22" s="115"/>
      <c r="C22" s="115"/>
      <c r="D22" s="115"/>
      <c r="E22" s="115"/>
      <c r="F22" s="115"/>
      <c r="G22" s="115"/>
      <c r="H22" s="115"/>
      <c r="I22" s="115"/>
      <c r="J22" s="116"/>
    </row>
    <row r="23" spans="1:11" ht="15.75">
      <c r="A23" s="122" t="s">
        <v>0</v>
      </c>
      <c r="B23" s="123"/>
      <c r="C23" s="123"/>
      <c r="D23" s="124"/>
      <c r="E23" s="124"/>
      <c r="F23" s="123" t="s">
        <v>6</v>
      </c>
      <c r="G23" s="123"/>
      <c r="H23" s="123"/>
      <c r="I23" s="115"/>
      <c r="J23" s="116"/>
    </row>
    <row r="24" spans="1:11" ht="15.75">
      <c r="A24" s="117"/>
      <c r="B24" s="115"/>
      <c r="C24" s="115"/>
      <c r="D24" s="115"/>
      <c r="E24" s="115"/>
      <c r="F24" s="115"/>
      <c r="G24" s="115"/>
      <c r="H24" s="115"/>
      <c r="I24" s="115"/>
      <c r="J24" s="116"/>
    </row>
    <row r="25" spans="1:11" ht="15.75">
      <c r="A25" s="118" t="s">
        <v>1</v>
      </c>
      <c r="B25" s="119"/>
      <c r="C25" s="119" t="s">
        <v>202</v>
      </c>
      <c r="D25" s="119"/>
      <c r="E25" s="119"/>
      <c r="F25" s="119" t="s">
        <v>7</v>
      </c>
      <c r="G25" s="119"/>
      <c r="H25" s="115"/>
      <c r="I25" s="115" t="s">
        <v>8</v>
      </c>
      <c r="J25" s="116"/>
    </row>
    <row r="26" spans="1:11" ht="15.75">
      <c r="A26" s="118" t="s">
        <v>2</v>
      </c>
      <c r="B26" s="119"/>
      <c r="C26" s="119" t="s">
        <v>205</v>
      </c>
      <c r="D26" s="119"/>
      <c r="E26" s="115"/>
      <c r="F26" s="119" t="s">
        <v>9</v>
      </c>
      <c r="G26" s="119"/>
      <c r="H26" s="115"/>
      <c r="I26" s="115" t="s">
        <v>10</v>
      </c>
      <c r="J26" s="116"/>
    </row>
    <row r="27" spans="1:11" ht="15.75">
      <c r="A27" s="118" t="s">
        <v>3</v>
      </c>
      <c r="B27" s="119"/>
      <c r="C27" s="115" t="s">
        <v>203</v>
      </c>
      <c r="D27" s="115"/>
      <c r="E27" s="115"/>
      <c r="F27" s="119" t="s">
        <v>11</v>
      </c>
      <c r="G27" s="119"/>
      <c r="H27" s="119" t="s">
        <v>280</v>
      </c>
      <c r="I27" s="115"/>
      <c r="J27" s="120"/>
      <c r="K27" s="8"/>
    </row>
    <row r="28" spans="1:11" ht="15.75">
      <c r="A28" s="118" t="s">
        <v>4</v>
      </c>
      <c r="B28" s="119"/>
      <c r="C28" s="125">
        <v>40969</v>
      </c>
      <c r="D28" s="115"/>
      <c r="E28" s="115"/>
      <c r="F28" s="119" t="s">
        <v>4</v>
      </c>
      <c r="G28" s="119"/>
      <c r="H28" s="125">
        <v>40969</v>
      </c>
      <c r="I28" s="115"/>
      <c r="J28" s="116"/>
    </row>
    <row r="29" spans="1:11" ht="15.75">
      <c r="A29" s="118" t="s">
        <v>5</v>
      </c>
      <c r="B29" s="119"/>
      <c r="C29" s="115" t="s">
        <v>204</v>
      </c>
      <c r="D29" s="115"/>
      <c r="E29" s="115"/>
      <c r="F29" s="119" t="s">
        <v>5</v>
      </c>
      <c r="G29" s="119"/>
      <c r="H29" s="115" t="s">
        <v>204</v>
      </c>
      <c r="I29" s="115"/>
      <c r="J29" s="116"/>
      <c r="K29" s="7"/>
    </row>
    <row r="30" spans="1:11" ht="15.75">
      <c r="A30" s="117"/>
      <c r="B30" s="115"/>
      <c r="C30" s="115" t="s">
        <v>331</v>
      </c>
      <c r="D30" s="115"/>
      <c r="E30" s="115"/>
      <c r="F30" s="121" t="s">
        <v>12</v>
      </c>
      <c r="G30" s="115"/>
      <c r="H30" s="115"/>
      <c r="I30" s="119" t="s">
        <v>332</v>
      </c>
      <c r="J30" s="116"/>
    </row>
    <row r="31" spans="1:11" ht="15.75">
      <c r="A31" s="117"/>
      <c r="B31" s="115"/>
      <c r="C31" s="115"/>
      <c r="D31" s="115"/>
      <c r="E31" s="115"/>
      <c r="F31" s="115"/>
      <c r="G31" s="115"/>
      <c r="H31" s="115"/>
      <c r="I31" s="115"/>
      <c r="J31" s="116"/>
    </row>
    <row r="32" spans="1:11" ht="15.75">
      <c r="A32" s="117"/>
      <c r="B32" s="115"/>
      <c r="C32" s="115"/>
      <c r="D32" s="115"/>
      <c r="E32" s="115"/>
      <c r="F32" s="115"/>
      <c r="G32" s="115"/>
      <c r="H32" s="115"/>
      <c r="I32" s="115"/>
      <c r="J32" s="116"/>
    </row>
    <row r="33" spans="1:10">
      <c r="A33" s="15"/>
      <c r="B33" s="9"/>
      <c r="C33" s="9"/>
      <c r="D33" s="9"/>
      <c r="E33" s="9"/>
      <c r="F33" s="9"/>
      <c r="G33" s="9"/>
      <c r="H33" s="9"/>
      <c r="I33" s="9"/>
      <c r="J33" s="16"/>
    </row>
    <row r="34" spans="1:10">
      <c r="A34" s="15"/>
      <c r="B34" s="9"/>
      <c r="C34" s="9"/>
      <c r="D34" s="9"/>
      <c r="E34" s="9"/>
      <c r="F34" s="9"/>
      <c r="G34" s="9"/>
      <c r="H34" s="9"/>
      <c r="I34" s="9"/>
      <c r="J34" s="16"/>
    </row>
    <row r="35" spans="1:10">
      <c r="A35" s="15"/>
      <c r="B35" s="9"/>
      <c r="C35" s="9"/>
      <c r="D35" s="9"/>
      <c r="E35" s="9"/>
      <c r="F35" s="9"/>
      <c r="G35" s="9"/>
      <c r="H35" s="9"/>
      <c r="I35" s="9"/>
      <c r="J35" s="16"/>
    </row>
    <row r="36" spans="1:10">
      <c r="A36" s="15"/>
      <c r="B36" s="9"/>
      <c r="C36" s="9"/>
      <c r="D36" s="9"/>
      <c r="E36" s="9"/>
      <c r="F36" s="9"/>
      <c r="G36" s="9"/>
      <c r="H36" s="9"/>
      <c r="I36" s="9"/>
      <c r="J36" s="16"/>
    </row>
    <row r="37" spans="1:10">
      <c r="A37" s="15"/>
      <c r="B37" s="9"/>
      <c r="C37" s="9"/>
      <c r="D37" s="9"/>
      <c r="E37" s="9"/>
      <c r="F37" s="9"/>
      <c r="G37" s="9"/>
      <c r="H37" s="9"/>
      <c r="I37" s="9"/>
      <c r="J37" s="16"/>
    </row>
    <row r="38" spans="1:10">
      <c r="A38" s="15"/>
      <c r="B38" s="9"/>
      <c r="C38" s="9"/>
      <c r="D38" s="9"/>
      <c r="E38" s="9"/>
      <c r="F38" s="9"/>
      <c r="G38" s="9"/>
      <c r="H38" s="9"/>
      <c r="I38" s="9"/>
      <c r="J38" s="16"/>
    </row>
    <row r="39" spans="1:10">
      <c r="A39" s="15"/>
      <c r="B39" s="9"/>
      <c r="C39" s="9"/>
      <c r="D39" s="9"/>
      <c r="E39" s="9"/>
      <c r="F39" s="9"/>
      <c r="G39" s="9"/>
      <c r="H39" s="9"/>
      <c r="I39" s="9"/>
      <c r="J39" s="16"/>
    </row>
    <row r="40" spans="1:10">
      <c r="A40" s="15"/>
      <c r="B40" s="9"/>
      <c r="C40" s="9"/>
      <c r="D40" s="9"/>
      <c r="E40" s="9"/>
      <c r="F40" s="9"/>
      <c r="G40" s="9"/>
      <c r="H40" s="9"/>
      <c r="I40" s="9"/>
      <c r="J40" s="16"/>
    </row>
    <row r="41" spans="1:10">
      <c r="A41" s="15"/>
      <c r="B41" s="9"/>
      <c r="C41" s="9"/>
      <c r="D41" s="9"/>
      <c r="E41" s="9"/>
      <c r="F41" s="9"/>
      <c r="G41" s="9"/>
      <c r="H41" s="9"/>
      <c r="I41" s="9"/>
      <c r="J41" s="16"/>
    </row>
    <row r="42" spans="1:10" ht="15.75" thickBot="1">
      <c r="A42" s="18"/>
      <c r="B42" s="19"/>
      <c r="C42" s="19"/>
      <c r="D42" s="19"/>
      <c r="E42" s="19"/>
      <c r="F42" s="19"/>
      <c r="G42" s="19"/>
      <c r="H42" s="19"/>
      <c r="I42" s="19"/>
      <c r="J42" s="20"/>
    </row>
  </sheetData>
  <pageMargins left="0.25" right="0.25" top="0.34" bottom="0.28999999999999998" header="0.25" footer="0.19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9"/>
  <sheetViews>
    <sheetView workbookViewId="0">
      <selection activeCell="M20" sqref="M20"/>
    </sheetView>
  </sheetViews>
  <sheetFormatPr defaultRowHeight="15.75"/>
  <cols>
    <col min="1" max="1" width="7.42578125" style="38" customWidth="1"/>
    <col min="2" max="6" width="9.140625" style="7"/>
    <col min="7" max="7" width="4.42578125" style="7" customWidth="1"/>
    <col min="8" max="8" width="13.7109375" style="3" customWidth="1"/>
    <col min="9" max="9" width="13.7109375" style="103" customWidth="1"/>
    <col min="10" max="10" width="13.7109375" style="3" customWidth="1"/>
  </cols>
  <sheetData>
    <row r="1" spans="1:10">
      <c r="B1" s="10"/>
    </row>
    <row r="2" spans="1:10" ht="15.95" customHeight="1">
      <c r="A2" s="188"/>
      <c r="B2" s="202" t="s">
        <v>15</v>
      </c>
      <c r="C2" s="203"/>
      <c r="D2" s="189"/>
      <c r="E2" s="189"/>
      <c r="F2" s="189"/>
      <c r="G2" s="190"/>
      <c r="H2" s="192" t="s">
        <v>23</v>
      </c>
      <c r="I2" s="204" t="s">
        <v>24</v>
      </c>
      <c r="J2" s="193" t="s">
        <v>24</v>
      </c>
    </row>
    <row r="3" spans="1:10" ht="15.95" customHeight="1">
      <c r="A3" s="194"/>
      <c r="B3" s="195"/>
      <c r="C3" s="196"/>
      <c r="D3" s="196"/>
      <c r="E3" s="197"/>
      <c r="F3" s="197"/>
      <c r="G3" s="198"/>
      <c r="H3" s="200"/>
      <c r="I3" s="205">
        <v>2013</v>
      </c>
      <c r="J3" s="201">
        <v>2012</v>
      </c>
    </row>
    <row r="4" spans="1:10" ht="15.95" customHeight="1">
      <c r="A4" s="41" t="s">
        <v>13</v>
      </c>
      <c r="B4" s="42" t="s">
        <v>22</v>
      </c>
      <c r="C4" s="43"/>
      <c r="D4" s="43"/>
      <c r="E4" s="130"/>
      <c r="F4" s="130"/>
      <c r="G4" s="130"/>
      <c r="H4" s="129"/>
      <c r="I4" s="129"/>
      <c r="J4" s="129"/>
    </row>
    <row r="5" spans="1:10" ht="15.95" customHeight="1">
      <c r="A5" s="37">
        <v>1</v>
      </c>
      <c r="B5" s="22" t="s">
        <v>14</v>
      </c>
      <c r="C5" s="23"/>
      <c r="D5" s="26"/>
      <c r="E5" s="26"/>
      <c r="F5" s="26"/>
      <c r="G5" s="26"/>
      <c r="H5" s="127"/>
      <c r="I5" s="128">
        <v>3051294</v>
      </c>
      <c r="J5" s="128">
        <v>2494753</v>
      </c>
    </row>
    <row r="6" spans="1:10" ht="15.95" customHeight="1">
      <c r="A6" s="37">
        <v>2</v>
      </c>
      <c r="B6" s="22" t="s">
        <v>16</v>
      </c>
      <c r="C6" s="23"/>
      <c r="D6" s="23"/>
      <c r="E6" s="23"/>
      <c r="F6" s="23"/>
      <c r="G6" s="26"/>
      <c r="H6" s="126"/>
      <c r="I6" s="126"/>
      <c r="J6" s="126"/>
    </row>
    <row r="7" spans="1:10" ht="15.95" customHeight="1">
      <c r="A7" s="37" t="s">
        <v>17</v>
      </c>
      <c r="B7" s="27" t="s">
        <v>20</v>
      </c>
      <c r="C7" s="28"/>
      <c r="D7" s="28"/>
      <c r="E7" s="26"/>
      <c r="F7" s="26"/>
      <c r="G7" s="26"/>
      <c r="H7" s="126"/>
      <c r="I7" s="126">
        <v>0</v>
      </c>
      <c r="J7" s="126"/>
    </row>
    <row r="8" spans="1:10" ht="15.95" customHeight="1">
      <c r="A8" s="37" t="s">
        <v>18</v>
      </c>
      <c r="B8" s="27" t="s">
        <v>21</v>
      </c>
      <c r="C8" s="28"/>
      <c r="D8" s="28"/>
      <c r="E8" s="26"/>
      <c r="F8" s="26"/>
      <c r="G8" s="26"/>
      <c r="H8" s="126"/>
      <c r="I8" s="126">
        <v>0</v>
      </c>
      <c r="J8" s="126"/>
    </row>
    <row r="9" spans="1:10" ht="15.95" customHeight="1">
      <c r="A9" s="37"/>
      <c r="B9" s="22" t="s">
        <v>19</v>
      </c>
      <c r="C9" s="26"/>
      <c r="D9" s="26"/>
      <c r="E9" s="26"/>
      <c r="F9" s="26"/>
      <c r="G9" s="26"/>
      <c r="H9" s="126"/>
      <c r="I9" s="128">
        <f>I7+I8</f>
        <v>0</v>
      </c>
      <c r="J9" s="128">
        <f>J7+J8</f>
        <v>0</v>
      </c>
    </row>
    <row r="10" spans="1:10" ht="15.95" customHeight="1">
      <c r="A10" s="37">
        <v>3</v>
      </c>
      <c r="B10" s="22" t="s">
        <v>30</v>
      </c>
      <c r="C10" s="23"/>
      <c r="D10" s="23"/>
      <c r="E10" s="23"/>
      <c r="F10" s="23"/>
      <c r="G10" s="29"/>
      <c r="H10" s="126"/>
      <c r="I10" s="126"/>
      <c r="J10" s="126"/>
    </row>
    <row r="11" spans="1:10" ht="15.95" customHeight="1">
      <c r="A11" s="37" t="s">
        <v>17</v>
      </c>
      <c r="B11" s="27" t="s">
        <v>25</v>
      </c>
      <c r="C11" s="28"/>
      <c r="D11" s="28"/>
      <c r="E11" s="28"/>
      <c r="F11" s="26"/>
      <c r="G11" s="31"/>
      <c r="H11" s="126"/>
      <c r="I11" s="126">
        <v>2877515</v>
      </c>
      <c r="J11" s="126">
        <v>133100</v>
      </c>
    </row>
    <row r="12" spans="1:10" ht="15.95" customHeight="1">
      <c r="A12" s="37" t="s">
        <v>18</v>
      </c>
      <c r="B12" s="27" t="s">
        <v>101</v>
      </c>
      <c r="C12" s="28"/>
      <c r="D12" s="28"/>
      <c r="E12" s="28"/>
      <c r="F12" s="26"/>
      <c r="G12" s="31"/>
      <c r="H12" s="126"/>
      <c r="I12" s="126">
        <v>0</v>
      </c>
      <c r="J12" s="126">
        <v>0</v>
      </c>
    </row>
    <row r="13" spans="1:10" ht="15.95" customHeight="1">
      <c r="A13" s="37" t="s">
        <v>26</v>
      </c>
      <c r="B13" s="27" t="s">
        <v>27</v>
      </c>
      <c r="C13" s="28"/>
      <c r="D13" s="28"/>
      <c r="E13" s="28"/>
      <c r="F13" s="26"/>
      <c r="G13" s="31"/>
      <c r="H13" s="126"/>
      <c r="I13" s="126">
        <v>0</v>
      </c>
      <c r="J13" s="126"/>
    </row>
    <row r="14" spans="1:10" ht="15.95" customHeight="1">
      <c r="A14" s="37" t="s">
        <v>28</v>
      </c>
      <c r="B14" s="27" t="s">
        <v>29</v>
      </c>
      <c r="C14" s="28"/>
      <c r="D14" s="28"/>
      <c r="E14" s="28"/>
      <c r="F14" s="26"/>
      <c r="G14" s="31"/>
      <c r="H14" s="126"/>
      <c r="I14" s="126">
        <v>0</v>
      </c>
      <c r="J14" s="126"/>
    </row>
    <row r="15" spans="1:10" ht="15.95" customHeight="1">
      <c r="A15" s="37"/>
      <c r="B15" s="22" t="s">
        <v>31</v>
      </c>
      <c r="C15" s="23"/>
      <c r="D15" s="23"/>
      <c r="E15" s="23"/>
      <c r="F15" s="23"/>
      <c r="G15" s="29"/>
      <c r="H15" s="126"/>
      <c r="I15" s="128">
        <f>I11+I12+I13+I14</f>
        <v>2877515</v>
      </c>
      <c r="J15" s="128">
        <f>J11+J12+J13+J14</f>
        <v>133100</v>
      </c>
    </row>
    <row r="16" spans="1:10" ht="15.95" customHeight="1">
      <c r="A16" s="37">
        <v>4</v>
      </c>
      <c r="B16" s="22" t="s">
        <v>32</v>
      </c>
      <c r="C16" s="26"/>
      <c r="D16" s="26"/>
      <c r="E16" s="26"/>
      <c r="F16" s="26"/>
      <c r="G16" s="31"/>
      <c r="H16" s="126"/>
      <c r="I16" s="126"/>
      <c r="J16" s="126"/>
    </row>
    <row r="17" spans="1:10" ht="15.95" customHeight="1">
      <c r="A17" s="37" t="s">
        <v>17</v>
      </c>
      <c r="B17" s="27" t="s">
        <v>34</v>
      </c>
      <c r="C17" s="28"/>
      <c r="D17" s="28"/>
      <c r="E17" s="26"/>
      <c r="F17" s="26"/>
      <c r="G17" s="31"/>
      <c r="H17" s="126"/>
      <c r="I17" s="126">
        <v>17688001</v>
      </c>
      <c r="J17" s="126">
        <v>4493931</v>
      </c>
    </row>
    <row r="18" spans="1:10" ht="15.95" customHeight="1">
      <c r="A18" s="37" t="s">
        <v>18</v>
      </c>
      <c r="B18" s="39" t="s">
        <v>35</v>
      </c>
      <c r="C18" s="39"/>
      <c r="D18" s="39"/>
      <c r="H18" s="126"/>
      <c r="I18" s="126"/>
      <c r="J18" s="126"/>
    </row>
    <row r="19" spans="1:10" ht="15.95" customHeight="1">
      <c r="A19" s="37" t="s">
        <v>26</v>
      </c>
      <c r="B19" s="27" t="s">
        <v>36</v>
      </c>
      <c r="C19" s="28"/>
      <c r="D19" s="28"/>
      <c r="E19" s="26"/>
      <c r="F19" s="26"/>
      <c r="G19" s="31"/>
      <c r="H19" s="126"/>
      <c r="I19" s="126"/>
      <c r="J19" s="126"/>
    </row>
    <row r="20" spans="1:10" ht="15.95" customHeight="1">
      <c r="A20" s="37" t="s">
        <v>28</v>
      </c>
      <c r="B20" s="27" t="s">
        <v>37</v>
      </c>
      <c r="C20" s="28"/>
      <c r="D20" s="28"/>
      <c r="E20" s="26"/>
      <c r="F20" s="26"/>
      <c r="G20" s="31"/>
      <c r="H20" s="126"/>
      <c r="I20" s="126">
        <v>18067736</v>
      </c>
      <c r="J20" s="126">
        <v>31047665</v>
      </c>
    </row>
    <row r="21" spans="1:10" ht="15.95" customHeight="1">
      <c r="A21" s="37" t="s">
        <v>33</v>
      </c>
      <c r="B21" s="27" t="s">
        <v>38</v>
      </c>
      <c r="C21" s="28"/>
      <c r="D21" s="28"/>
      <c r="E21" s="26"/>
      <c r="F21" s="26"/>
      <c r="G21" s="31"/>
      <c r="H21" s="126"/>
      <c r="I21" s="126"/>
      <c r="J21" s="126"/>
    </row>
    <row r="22" spans="1:10" ht="15.95" customHeight="1">
      <c r="A22" s="37"/>
      <c r="B22" s="23" t="s">
        <v>39</v>
      </c>
      <c r="C22" s="26"/>
      <c r="D22" s="26"/>
      <c r="E22" s="26"/>
      <c r="F22" s="26"/>
      <c r="G22" s="31"/>
      <c r="H22" s="126"/>
      <c r="I22" s="128">
        <f>I17+I18+I19+I20+I21</f>
        <v>35755737</v>
      </c>
      <c r="J22" s="128">
        <f>J17+J18+J19+J20+J21</f>
        <v>35541596</v>
      </c>
    </row>
    <row r="23" spans="1:10" ht="15.95" customHeight="1">
      <c r="A23" s="37">
        <v>5</v>
      </c>
      <c r="B23" s="27" t="s">
        <v>40</v>
      </c>
      <c r="C23" s="28"/>
      <c r="D23" s="28"/>
      <c r="E23" s="28"/>
      <c r="F23" s="26"/>
      <c r="G23" s="31"/>
      <c r="H23" s="126"/>
      <c r="I23" s="126"/>
      <c r="J23" s="126"/>
    </row>
    <row r="24" spans="1:10" ht="15.95" customHeight="1">
      <c r="A24" s="37">
        <v>6</v>
      </c>
      <c r="B24" s="27" t="s">
        <v>41</v>
      </c>
      <c r="C24" s="28"/>
      <c r="D24" s="28"/>
      <c r="E24" s="28"/>
      <c r="F24" s="26"/>
      <c r="G24" s="31"/>
      <c r="H24" s="126"/>
      <c r="I24" s="126"/>
      <c r="J24" s="126"/>
    </row>
    <row r="25" spans="1:10" ht="15.95" customHeight="1">
      <c r="A25" s="41"/>
      <c r="B25" s="42" t="s">
        <v>42</v>
      </c>
      <c r="C25" s="43"/>
      <c r="D25" s="43"/>
      <c r="E25" s="43"/>
      <c r="F25" s="43"/>
      <c r="G25" s="44"/>
      <c r="H25" s="129"/>
      <c r="I25" s="142">
        <f>I5+I9+I15+I22+I23+I24</f>
        <v>41684546</v>
      </c>
      <c r="J25" s="142">
        <f>J5+J9+J15+J22+J23+J24</f>
        <v>38169449</v>
      </c>
    </row>
    <row r="26" spans="1:10" ht="15.95" customHeight="1">
      <c r="A26" s="131"/>
      <c r="B26" s="132"/>
      <c r="C26" s="133"/>
      <c r="D26" s="133"/>
      <c r="E26" s="133"/>
      <c r="F26" s="133"/>
      <c r="G26" s="134"/>
      <c r="H26" s="156"/>
      <c r="I26" s="156"/>
      <c r="J26" s="156"/>
    </row>
    <row r="27" spans="1:10" ht="15.95" customHeight="1">
      <c r="A27" s="41" t="s">
        <v>43</v>
      </c>
      <c r="B27" s="42" t="s">
        <v>44</v>
      </c>
      <c r="C27" s="130"/>
      <c r="D27" s="130"/>
      <c r="E27" s="130"/>
      <c r="F27" s="130"/>
      <c r="G27" s="135"/>
      <c r="H27" s="129"/>
      <c r="I27" s="129"/>
      <c r="J27" s="129"/>
    </row>
    <row r="28" spans="1:10" ht="15.95" customHeight="1">
      <c r="A28" s="37">
        <v>1</v>
      </c>
      <c r="B28" s="27" t="s">
        <v>45</v>
      </c>
      <c r="C28" s="28"/>
      <c r="D28" s="28"/>
      <c r="E28" s="28"/>
      <c r="F28" s="26"/>
      <c r="G28" s="31"/>
      <c r="H28" s="126"/>
      <c r="I28" s="126"/>
      <c r="J28" s="126"/>
    </row>
    <row r="29" spans="1:10" ht="15.95" customHeight="1">
      <c r="A29" s="37" t="s">
        <v>17</v>
      </c>
      <c r="B29" s="27" t="s">
        <v>46</v>
      </c>
      <c r="C29" s="28"/>
      <c r="D29" s="28"/>
      <c r="E29" s="28"/>
      <c r="F29" s="26"/>
      <c r="G29" s="31"/>
      <c r="H29" s="126"/>
      <c r="I29" s="126"/>
      <c r="J29" s="126"/>
    </row>
    <row r="30" spans="1:10" ht="15.95" customHeight="1">
      <c r="A30" s="37" t="s">
        <v>18</v>
      </c>
      <c r="B30" s="27" t="s">
        <v>47</v>
      </c>
      <c r="C30" s="28"/>
      <c r="D30" s="28"/>
      <c r="E30" s="28"/>
      <c r="F30" s="26"/>
      <c r="G30" s="31"/>
      <c r="H30" s="126"/>
      <c r="I30" s="126"/>
      <c r="J30" s="126"/>
    </row>
    <row r="31" spans="1:10" ht="15.95" customHeight="1">
      <c r="A31" s="37" t="s">
        <v>26</v>
      </c>
      <c r="B31" s="27" t="s">
        <v>48</v>
      </c>
      <c r="C31" s="28"/>
      <c r="D31" s="28"/>
      <c r="E31" s="28"/>
      <c r="F31" s="26"/>
      <c r="G31" s="31"/>
      <c r="H31" s="126"/>
      <c r="I31" s="126"/>
      <c r="J31" s="126"/>
    </row>
    <row r="32" spans="1:10" ht="15.95" customHeight="1">
      <c r="A32" s="37"/>
      <c r="B32" s="22" t="s">
        <v>49</v>
      </c>
      <c r="C32" s="26"/>
      <c r="D32" s="26"/>
      <c r="E32" s="26"/>
      <c r="F32" s="26"/>
      <c r="G32" s="31"/>
      <c r="H32" s="126"/>
      <c r="I32" s="128">
        <f>I28+I29+I30+I31</f>
        <v>0</v>
      </c>
      <c r="J32" s="126"/>
    </row>
    <row r="33" spans="1:10" ht="15.95" customHeight="1">
      <c r="A33" s="37">
        <v>2</v>
      </c>
      <c r="B33" s="22" t="s">
        <v>50</v>
      </c>
      <c r="C33" s="23"/>
      <c r="D33" s="23"/>
      <c r="E33" s="26"/>
      <c r="F33" s="26"/>
      <c r="G33" s="31"/>
      <c r="H33" s="126"/>
      <c r="I33" s="126"/>
      <c r="J33" s="126"/>
    </row>
    <row r="34" spans="1:10" ht="15.95" customHeight="1">
      <c r="A34" s="37" t="s">
        <v>17</v>
      </c>
      <c r="B34" s="27" t="s">
        <v>51</v>
      </c>
      <c r="C34" s="28"/>
      <c r="D34" s="26"/>
      <c r="E34" s="26"/>
      <c r="F34" s="26"/>
      <c r="G34" s="31"/>
      <c r="H34" s="126"/>
      <c r="I34" s="126">
        <v>0</v>
      </c>
      <c r="J34" s="126"/>
    </row>
    <row r="35" spans="1:10" ht="15.95" customHeight="1">
      <c r="A35" s="37" t="s">
        <v>18</v>
      </c>
      <c r="B35" s="27" t="s">
        <v>52</v>
      </c>
      <c r="C35" s="28"/>
      <c r="D35" s="26"/>
      <c r="E35" s="26"/>
      <c r="F35" s="26"/>
      <c r="G35" s="31"/>
      <c r="H35" s="126"/>
      <c r="I35" s="126">
        <v>0</v>
      </c>
      <c r="J35" s="126"/>
    </row>
    <row r="36" spans="1:10" ht="15.95" customHeight="1">
      <c r="A36" s="37" t="s">
        <v>26</v>
      </c>
      <c r="B36" s="27" t="s">
        <v>53</v>
      </c>
      <c r="C36" s="28"/>
      <c r="D36" s="26"/>
      <c r="E36" s="26"/>
      <c r="F36" s="26"/>
      <c r="G36" s="31"/>
      <c r="H36" s="126"/>
      <c r="I36" s="126">
        <v>2299570</v>
      </c>
      <c r="J36" s="126">
        <v>1381600</v>
      </c>
    </row>
    <row r="37" spans="1:10" ht="15.95" customHeight="1">
      <c r="A37" s="37"/>
      <c r="B37" s="22" t="s">
        <v>54</v>
      </c>
      <c r="C37" s="26"/>
      <c r="D37" s="26"/>
      <c r="E37" s="26"/>
      <c r="F37" s="26"/>
      <c r="G37" s="31"/>
      <c r="H37" s="126"/>
      <c r="I37" s="128">
        <f>I34+I35+I36</f>
        <v>2299570</v>
      </c>
      <c r="J37" s="128">
        <f>J34+J35+J36</f>
        <v>1381600</v>
      </c>
    </row>
    <row r="38" spans="1:10" ht="15.95" customHeight="1">
      <c r="A38" s="37">
        <v>3</v>
      </c>
      <c r="B38" s="22" t="s">
        <v>55</v>
      </c>
      <c r="C38" s="26"/>
      <c r="D38" s="26"/>
      <c r="E38" s="26"/>
      <c r="F38" s="26"/>
      <c r="G38" s="31"/>
      <c r="H38" s="126"/>
      <c r="I38" s="126"/>
      <c r="J38" s="126"/>
    </row>
    <row r="39" spans="1:10" ht="15.95" customHeight="1">
      <c r="A39" s="37" t="s">
        <v>17</v>
      </c>
      <c r="B39" s="27" t="s">
        <v>56</v>
      </c>
      <c r="C39" s="28"/>
      <c r="D39" s="28"/>
      <c r="E39" s="28"/>
      <c r="F39" s="26"/>
      <c r="G39" s="31"/>
      <c r="H39" s="126"/>
      <c r="I39" s="126">
        <v>0</v>
      </c>
      <c r="J39" s="126"/>
    </row>
    <row r="40" spans="1:10" ht="15.95" customHeight="1">
      <c r="A40" s="37" t="s">
        <v>18</v>
      </c>
      <c r="B40" s="27" t="s">
        <v>57</v>
      </c>
      <c r="C40" s="28"/>
      <c r="D40" s="28"/>
      <c r="E40" s="28"/>
      <c r="F40" s="26"/>
      <c r="G40" s="31"/>
      <c r="H40" s="126"/>
      <c r="I40" s="126">
        <v>0</v>
      </c>
      <c r="J40" s="126"/>
    </row>
    <row r="41" spans="1:10" ht="15.95" customHeight="1">
      <c r="A41" s="37" t="s">
        <v>26</v>
      </c>
      <c r="B41" s="27" t="s">
        <v>58</v>
      </c>
      <c r="C41" s="28"/>
      <c r="D41" s="28"/>
      <c r="E41" s="28"/>
      <c r="F41" s="26"/>
      <c r="G41" s="31"/>
      <c r="H41" s="126"/>
      <c r="I41" s="126">
        <v>0</v>
      </c>
      <c r="J41" s="126"/>
    </row>
    <row r="42" spans="1:10" ht="15.95" customHeight="1">
      <c r="A42" s="37"/>
      <c r="B42" s="22" t="s">
        <v>31</v>
      </c>
      <c r="C42" s="26"/>
      <c r="D42" s="26"/>
      <c r="E42" s="26"/>
      <c r="F42" s="26"/>
      <c r="G42" s="31"/>
      <c r="H42" s="126"/>
      <c r="I42" s="128">
        <f>I39+I40+I41</f>
        <v>0</v>
      </c>
      <c r="J42" s="126"/>
    </row>
    <row r="43" spans="1:10" ht="15.95" customHeight="1">
      <c r="A43" s="37">
        <v>4</v>
      </c>
      <c r="B43" s="22" t="s">
        <v>59</v>
      </c>
      <c r="C43" s="23"/>
      <c r="D43" s="23"/>
      <c r="E43" s="26"/>
      <c r="F43" s="26"/>
      <c r="G43" s="31"/>
      <c r="H43" s="126"/>
      <c r="I43" s="126"/>
      <c r="J43" s="126"/>
    </row>
    <row r="44" spans="1:10" ht="15.95" customHeight="1">
      <c r="A44" s="37">
        <v>5</v>
      </c>
      <c r="B44" s="22" t="s">
        <v>60</v>
      </c>
      <c r="C44" s="23"/>
      <c r="D44" s="23"/>
      <c r="E44" s="26"/>
      <c r="F44" s="26"/>
      <c r="G44" s="31"/>
      <c r="H44" s="126"/>
      <c r="I44" s="126"/>
      <c r="J44" s="126"/>
    </row>
    <row r="45" spans="1:10" ht="15.95" customHeight="1">
      <c r="A45" s="41"/>
      <c r="B45" s="42" t="s">
        <v>62</v>
      </c>
      <c r="C45" s="43"/>
      <c r="D45" s="43"/>
      <c r="E45" s="43"/>
      <c r="F45" s="130"/>
      <c r="G45" s="135"/>
      <c r="H45" s="129"/>
      <c r="I45" s="129">
        <f>I32+I37+I42+I43+I44</f>
        <v>2299570</v>
      </c>
      <c r="J45" s="129">
        <f>J32+J37+J42+J43+J44</f>
        <v>1381600</v>
      </c>
    </row>
    <row r="46" spans="1:10" ht="15.95" customHeight="1">
      <c r="A46" s="41"/>
      <c r="B46" s="42" t="s">
        <v>61</v>
      </c>
      <c r="C46" s="43"/>
      <c r="D46" s="43"/>
      <c r="E46" s="43"/>
      <c r="F46" s="130"/>
      <c r="G46" s="135"/>
      <c r="H46" s="129"/>
      <c r="I46" s="142">
        <f>I25+I45</f>
        <v>43984116</v>
      </c>
      <c r="J46" s="142">
        <f>J25+J45</f>
        <v>39551049</v>
      </c>
    </row>
    <row r="47" spans="1:10">
      <c r="B47" s="3"/>
      <c r="C47" s="3"/>
      <c r="D47" s="3"/>
      <c r="E47" s="3"/>
      <c r="F47" s="3"/>
      <c r="H47"/>
      <c r="I47" s="104"/>
      <c r="J47"/>
    </row>
    <row r="48" spans="1:10">
      <c r="B48" s="3"/>
      <c r="C48" s="3"/>
      <c r="D48" s="3"/>
      <c r="E48" s="3"/>
      <c r="F48" s="3"/>
      <c r="H48"/>
      <c r="I48" s="104"/>
      <c r="J48"/>
    </row>
    <row r="49" spans="2:10">
      <c r="B49" s="3"/>
      <c r="C49" s="3"/>
      <c r="D49" s="3"/>
      <c r="E49" s="3"/>
      <c r="F49" s="3"/>
      <c r="H49"/>
      <c r="I49" s="104"/>
      <c r="J49"/>
    </row>
  </sheetData>
  <pageMargins left="0.3" right="0.26" top="0" bottom="0" header="0.25" footer="0.19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48"/>
  <sheetViews>
    <sheetView topLeftCell="A13" workbookViewId="0">
      <selection activeCell="N10" sqref="N10"/>
    </sheetView>
  </sheetViews>
  <sheetFormatPr defaultRowHeight="15.75"/>
  <cols>
    <col min="1" max="1" width="7.42578125" style="38" customWidth="1"/>
    <col min="2" max="6" width="9.140625" style="7"/>
    <col min="7" max="7" width="4.42578125" style="7" customWidth="1"/>
    <col min="8" max="10" width="13.7109375" style="3" customWidth="1"/>
  </cols>
  <sheetData>
    <row r="2" spans="1:10">
      <c r="B2" s="10"/>
    </row>
    <row r="3" spans="1:10" ht="15.95" customHeight="1">
      <c r="A3" s="188"/>
      <c r="B3" s="202" t="s">
        <v>63</v>
      </c>
      <c r="C3" s="203"/>
      <c r="D3" s="189"/>
      <c r="E3" s="189"/>
      <c r="F3" s="189"/>
      <c r="G3" s="190"/>
      <c r="H3" s="192" t="s">
        <v>23</v>
      </c>
      <c r="I3" s="192" t="s">
        <v>24</v>
      </c>
      <c r="J3" s="193" t="s">
        <v>24</v>
      </c>
    </row>
    <row r="4" spans="1:10" ht="15.95" customHeight="1">
      <c r="A4" s="194"/>
      <c r="B4" s="195"/>
      <c r="C4" s="196"/>
      <c r="D4" s="196"/>
      <c r="E4" s="197"/>
      <c r="F4" s="197"/>
      <c r="G4" s="198"/>
      <c r="H4" s="200"/>
      <c r="I4" s="200">
        <v>2013</v>
      </c>
      <c r="J4" s="200">
        <v>2012</v>
      </c>
    </row>
    <row r="5" spans="1:10" ht="15.95" customHeight="1">
      <c r="A5" s="41" t="s">
        <v>13</v>
      </c>
      <c r="B5" s="42" t="s">
        <v>64</v>
      </c>
      <c r="C5" s="43"/>
      <c r="D5" s="43"/>
      <c r="E5" s="130"/>
      <c r="F5" s="130"/>
      <c r="G5" s="130"/>
      <c r="H5" s="129"/>
      <c r="I5" s="129"/>
      <c r="J5" s="129"/>
    </row>
    <row r="6" spans="1:10" ht="15.95" customHeight="1">
      <c r="A6" s="37">
        <v>1</v>
      </c>
      <c r="B6" s="22" t="s">
        <v>20</v>
      </c>
      <c r="C6" s="23"/>
      <c r="D6" s="26"/>
      <c r="E6" s="26"/>
      <c r="F6" s="26"/>
      <c r="G6" s="26"/>
      <c r="H6" s="126"/>
      <c r="I6" s="128"/>
      <c r="J6" s="126"/>
    </row>
    <row r="7" spans="1:10" ht="15.95" customHeight="1">
      <c r="A7" s="37">
        <v>2</v>
      </c>
      <c r="B7" s="30" t="s">
        <v>65</v>
      </c>
      <c r="C7" s="26"/>
      <c r="D7" s="26"/>
      <c r="E7" s="26"/>
      <c r="F7" s="26"/>
      <c r="G7" s="26"/>
      <c r="H7" s="126"/>
      <c r="I7" s="126"/>
      <c r="J7" s="126"/>
    </row>
    <row r="8" spans="1:10" ht="15.95" customHeight="1">
      <c r="A8" s="37" t="s">
        <v>17</v>
      </c>
      <c r="B8" s="27" t="s">
        <v>66</v>
      </c>
      <c r="C8" s="28"/>
      <c r="D8" s="28"/>
      <c r="E8" s="26"/>
      <c r="F8" s="26"/>
      <c r="G8" s="26"/>
      <c r="H8" s="126"/>
      <c r="I8" s="126">
        <v>141626</v>
      </c>
      <c r="J8" s="126"/>
    </row>
    <row r="9" spans="1:10" ht="15.95" customHeight="1">
      <c r="A9" s="37" t="s">
        <v>18</v>
      </c>
      <c r="B9" s="27" t="s">
        <v>80</v>
      </c>
      <c r="C9" s="28"/>
      <c r="D9" s="28"/>
      <c r="E9" s="26"/>
      <c r="F9" s="26"/>
      <c r="G9" s="26"/>
      <c r="H9" s="126"/>
      <c r="I9" s="126"/>
      <c r="J9" s="126"/>
    </row>
    <row r="10" spans="1:10" ht="15.95" customHeight="1">
      <c r="A10" s="37"/>
      <c r="B10" s="22" t="s">
        <v>19</v>
      </c>
      <c r="C10" s="26"/>
      <c r="D10" s="26"/>
      <c r="E10" s="26"/>
      <c r="F10" s="26"/>
      <c r="G10" s="26"/>
      <c r="H10" s="126"/>
      <c r="I10" s="128">
        <f>I8+I9</f>
        <v>141626</v>
      </c>
      <c r="J10" s="128">
        <v>0</v>
      </c>
    </row>
    <row r="11" spans="1:10" ht="15.95" customHeight="1">
      <c r="A11" s="37">
        <v>3</v>
      </c>
      <c r="B11" s="22" t="s">
        <v>67</v>
      </c>
      <c r="C11" s="23"/>
      <c r="D11" s="23"/>
      <c r="E11" s="23"/>
      <c r="F11" s="23"/>
      <c r="G11" s="29"/>
      <c r="H11" s="126"/>
      <c r="I11" s="126"/>
      <c r="J11" s="126"/>
    </row>
    <row r="12" spans="1:10" ht="15.95" customHeight="1">
      <c r="A12" s="37" t="s">
        <v>17</v>
      </c>
      <c r="B12" s="27" t="s">
        <v>68</v>
      </c>
      <c r="C12" s="28"/>
      <c r="D12" s="28"/>
      <c r="E12" s="28"/>
      <c r="F12" s="26"/>
      <c r="G12" s="31"/>
      <c r="H12" s="126"/>
      <c r="I12" s="126">
        <v>905317</v>
      </c>
      <c r="J12" s="126"/>
    </row>
    <row r="13" spans="1:10" ht="15.95" customHeight="1">
      <c r="A13" s="37" t="s">
        <v>18</v>
      </c>
      <c r="B13" s="27" t="s">
        <v>69</v>
      </c>
      <c r="C13" s="28"/>
      <c r="D13" s="28"/>
      <c r="E13" s="28"/>
      <c r="F13" s="26"/>
      <c r="G13" s="31"/>
      <c r="H13" s="126"/>
      <c r="I13" s="126">
        <v>190910</v>
      </c>
      <c r="J13" s="126">
        <v>45128</v>
      </c>
    </row>
    <row r="14" spans="1:10" ht="15.95" customHeight="1">
      <c r="A14" s="37" t="s">
        <v>26</v>
      </c>
      <c r="B14" s="27" t="s">
        <v>70</v>
      </c>
      <c r="C14" s="28"/>
      <c r="D14" s="28"/>
      <c r="E14" s="28"/>
      <c r="F14" s="26"/>
      <c r="G14" s="31"/>
      <c r="H14" s="126"/>
      <c r="I14" s="126">
        <v>0</v>
      </c>
      <c r="J14" s="126">
        <v>87764</v>
      </c>
    </row>
    <row r="15" spans="1:10" ht="15.95" customHeight="1">
      <c r="A15" s="37" t="s">
        <v>28</v>
      </c>
      <c r="B15" s="27" t="s">
        <v>71</v>
      </c>
      <c r="C15" s="28"/>
      <c r="D15" s="28"/>
      <c r="E15" s="28"/>
      <c r="F15" s="26"/>
      <c r="G15" s="31"/>
      <c r="H15" s="126"/>
      <c r="I15" s="126">
        <v>408765</v>
      </c>
      <c r="J15" s="126"/>
    </row>
    <row r="16" spans="1:10" ht="15.95" customHeight="1">
      <c r="A16" s="37" t="s">
        <v>33</v>
      </c>
      <c r="B16" s="39" t="s">
        <v>72</v>
      </c>
      <c r="C16" s="28"/>
      <c r="D16" s="28"/>
      <c r="E16" s="28"/>
      <c r="F16" s="26"/>
      <c r="G16" s="31"/>
      <c r="H16" s="126"/>
      <c r="I16" s="126">
        <v>0</v>
      </c>
      <c r="J16" s="126"/>
    </row>
    <row r="17" spans="1:10" ht="15.95" customHeight="1">
      <c r="A17" s="37"/>
      <c r="B17" s="22" t="s">
        <v>31</v>
      </c>
      <c r="C17" s="23"/>
      <c r="D17" s="23"/>
      <c r="E17" s="23"/>
      <c r="F17" s="23"/>
      <c r="G17" s="29"/>
      <c r="H17" s="126"/>
      <c r="I17" s="128">
        <f>I12+I13+I14+I15+I16</f>
        <v>1504992</v>
      </c>
      <c r="J17" s="128">
        <f>J12+J13+J14+J15+J16</f>
        <v>132892</v>
      </c>
    </row>
    <row r="18" spans="1:10" ht="15.95" customHeight="1">
      <c r="A18" s="37">
        <v>4</v>
      </c>
      <c r="B18" s="30" t="s">
        <v>102</v>
      </c>
      <c r="C18" s="26"/>
      <c r="D18" s="26"/>
      <c r="E18" s="26"/>
      <c r="F18" s="26"/>
      <c r="G18" s="31"/>
      <c r="H18" s="126"/>
      <c r="I18" s="126">
        <v>0</v>
      </c>
      <c r="J18" s="126">
        <v>0</v>
      </c>
    </row>
    <row r="19" spans="1:10" ht="15.95" customHeight="1">
      <c r="A19" s="37">
        <v>5</v>
      </c>
      <c r="B19" s="30" t="s">
        <v>73</v>
      </c>
      <c r="C19" s="28"/>
      <c r="D19" s="28"/>
      <c r="E19" s="26"/>
      <c r="F19" s="26"/>
      <c r="G19" s="31"/>
      <c r="H19" s="126"/>
      <c r="I19" s="126">
        <v>0</v>
      </c>
      <c r="J19" s="126">
        <v>0</v>
      </c>
    </row>
    <row r="20" spans="1:10" ht="15.95" customHeight="1">
      <c r="A20" s="138"/>
      <c r="B20" s="139" t="s">
        <v>74</v>
      </c>
      <c r="C20" s="140"/>
      <c r="D20" s="140"/>
      <c r="E20" s="141"/>
      <c r="F20" s="141"/>
      <c r="G20" s="141"/>
      <c r="H20" s="129"/>
      <c r="I20" s="142">
        <f>I10+I17+I18+I19</f>
        <v>1646618</v>
      </c>
      <c r="J20" s="142">
        <f>J10+J17+J18+J19</f>
        <v>132892</v>
      </c>
    </row>
    <row r="21" spans="1:10" ht="15.95" customHeight="1">
      <c r="A21" s="37"/>
      <c r="B21" s="23"/>
      <c r="C21" s="26"/>
      <c r="D21" s="26"/>
      <c r="E21" s="48"/>
      <c r="F21" s="48"/>
      <c r="G21" s="49"/>
      <c r="H21" s="126"/>
      <c r="I21" s="128"/>
      <c r="J21" s="126"/>
    </row>
    <row r="22" spans="1:10" ht="15.95" customHeight="1">
      <c r="A22" s="41" t="s">
        <v>43</v>
      </c>
      <c r="B22" s="42" t="s">
        <v>75</v>
      </c>
      <c r="C22" s="137"/>
      <c r="D22" s="137"/>
      <c r="E22" s="130"/>
      <c r="F22" s="130"/>
      <c r="G22" s="135"/>
      <c r="H22" s="129"/>
      <c r="I22" s="129"/>
      <c r="J22" s="129"/>
    </row>
    <row r="23" spans="1:10" ht="15.95" customHeight="1">
      <c r="A23" s="37">
        <v>1</v>
      </c>
      <c r="B23" s="27" t="s">
        <v>76</v>
      </c>
      <c r="C23" s="28"/>
      <c r="D23" s="28"/>
      <c r="E23" s="26"/>
      <c r="F23" s="26"/>
      <c r="G23" s="31"/>
      <c r="H23" s="126"/>
      <c r="I23" s="126">
        <v>397750</v>
      </c>
      <c r="J23" s="126"/>
    </row>
    <row r="24" spans="1:10" ht="15.95" customHeight="1">
      <c r="A24" s="37" t="s">
        <v>17</v>
      </c>
      <c r="B24" s="27" t="s">
        <v>77</v>
      </c>
      <c r="C24" s="28"/>
      <c r="D24" s="28"/>
      <c r="E24" s="26"/>
      <c r="F24" s="26"/>
      <c r="G24" s="31"/>
      <c r="H24" s="126"/>
      <c r="I24" s="126">
        <v>0</v>
      </c>
      <c r="J24" s="126"/>
    </row>
    <row r="25" spans="1:10" ht="15.95" customHeight="1">
      <c r="A25" s="37" t="s">
        <v>18</v>
      </c>
      <c r="B25" s="28" t="s">
        <v>78</v>
      </c>
      <c r="C25" s="26"/>
      <c r="D25" s="26"/>
      <c r="E25" s="26"/>
      <c r="F25" s="26"/>
      <c r="G25" s="31"/>
      <c r="H25" s="126"/>
      <c r="I25" s="126">
        <v>0</v>
      </c>
      <c r="J25" s="126"/>
    </row>
    <row r="26" spans="1:10" ht="15.95" customHeight="1">
      <c r="A26" s="37"/>
      <c r="B26" s="22" t="s">
        <v>79</v>
      </c>
      <c r="C26" s="26"/>
      <c r="D26" s="26"/>
      <c r="E26" s="26"/>
      <c r="F26" s="26"/>
      <c r="G26" s="31"/>
      <c r="H26" s="126"/>
      <c r="I26" s="128">
        <f>I23+I24+I25</f>
        <v>397750</v>
      </c>
      <c r="J26" s="126"/>
    </row>
    <row r="27" spans="1:10" ht="15.95" customHeight="1">
      <c r="A27" s="37">
        <v>2</v>
      </c>
      <c r="B27" s="27" t="s">
        <v>81</v>
      </c>
      <c r="C27" s="28"/>
      <c r="D27" s="28"/>
      <c r="E27" s="26"/>
      <c r="F27" s="26"/>
      <c r="G27" s="31"/>
      <c r="H27" s="126"/>
      <c r="I27" s="126">
        <v>0</v>
      </c>
      <c r="J27" s="126"/>
    </row>
    <row r="28" spans="1:10" ht="15.95" customHeight="1">
      <c r="A28" s="37">
        <v>3</v>
      </c>
      <c r="B28" s="27" t="s">
        <v>82</v>
      </c>
      <c r="C28" s="28"/>
      <c r="D28" s="28"/>
      <c r="E28" s="23"/>
      <c r="F28" s="23"/>
      <c r="G28" s="29"/>
      <c r="H28" s="126"/>
      <c r="I28" s="126">
        <v>0</v>
      </c>
      <c r="J28" s="126"/>
    </row>
    <row r="29" spans="1:10" ht="15.95" customHeight="1">
      <c r="A29" s="37">
        <v>4</v>
      </c>
      <c r="B29" s="27" t="s">
        <v>83</v>
      </c>
      <c r="C29" s="28"/>
      <c r="D29" s="28"/>
      <c r="E29" s="28"/>
      <c r="F29" s="26"/>
      <c r="G29" s="31"/>
      <c r="H29" s="126"/>
      <c r="I29" s="126">
        <v>0</v>
      </c>
      <c r="J29" s="126"/>
    </row>
    <row r="30" spans="1:10" ht="15.95" customHeight="1">
      <c r="A30" s="37"/>
      <c r="B30" s="22" t="s">
        <v>84</v>
      </c>
      <c r="C30" s="50"/>
      <c r="D30" s="50"/>
      <c r="E30" s="50"/>
      <c r="F30" s="26"/>
      <c r="G30" s="31"/>
      <c r="H30" s="126"/>
      <c r="I30" s="128">
        <f>I26+I27+I28+I29</f>
        <v>397750</v>
      </c>
      <c r="J30" s="128">
        <f>J26+J27+J28+J29</f>
        <v>0</v>
      </c>
    </row>
    <row r="31" spans="1:10" ht="15.95" customHeight="1">
      <c r="A31" s="41"/>
      <c r="B31" s="42" t="s">
        <v>85</v>
      </c>
      <c r="C31" s="137"/>
      <c r="D31" s="137"/>
      <c r="E31" s="137"/>
      <c r="F31" s="130"/>
      <c r="G31" s="135"/>
      <c r="H31" s="129"/>
      <c r="I31" s="142">
        <f>I20+I30</f>
        <v>2044368</v>
      </c>
      <c r="J31" s="142">
        <f>J20+J30</f>
        <v>132892</v>
      </c>
    </row>
    <row r="32" spans="1:10" ht="15.95" customHeight="1">
      <c r="A32" s="37" t="s">
        <v>86</v>
      </c>
      <c r="B32" s="22" t="s">
        <v>87</v>
      </c>
      <c r="C32" s="26"/>
      <c r="D32" s="26"/>
      <c r="E32" s="26"/>
      <c r="F32" s="26"/>
      <c r="G32" s="31"/>
      <c r="H32" s="126"/>
      <c r="I32" s="128"/>
      <c r="J32" s="126"/>
    </row>
    <row r="33" spans="1:10" ht="15.95" customHeight="1">
      <c r="A33" s="37">
        <v>1</v>
      </c>
      <c r="B33" s="27" t="s">
        <v>88</v>
      </c>
      <c r="C33" s="28"/>
      <c r="D33" s="28"/>
      <c r="E33" s="28"/>
      <c r="F33" s="28"/>
      <c r="G33" s="31"/>
      <c r="H33" s="126"/>
      <c r="I33" s="126"/>
      <c r="J33" s="126"/>
    </row>
    <row r="34" spans="1:10" ht="15.95" customHeight="1">
      <c r="A34" s="37">
        <v>2</v>
      </c>
      <c r="B34" s="27" t="s">
        <v>89</v>
      </c>
      <c r="C34" s="28"/>
      <c r="D34" s="28"/>
      <c r="E34" s="28"/>
      <c r="F34" s="28"/>
      <c r="G34" s="31"/>
      <c r="H34" s="126"/>
      <c r="I34" s="126"/>
      <c r="J34" s="126"/>
    </row>
    <row r="35" spans="1:10" ht="15.95" customHeight="1">
      <c r="A35" s="37">
        <v>3</v>
      </c>
      <c r="B35" s="27" t="s">
        <v>90</v>
      </c>
      <c r="C35" s="28"/>
      <c r="D35" s="28"/>
      <c r="E35" s="28"/>
      <c r="F35" s="28"/>
      <c r="G35" s="31"/>
      <c r="H35" s="126"/>
      <c r="I35" s="126">
        <v>38609000</v>
      </c>
      <c r="J35" s="126">
        <v>38609000</v>
      </c>
    </row>
    <row r="36" spans="1:10" ht="15.95" customHeight="1">
      <c r="A36" s="37">
        <v>4</v>
      </c>
      <c r="B36" s="39" t="s">
        <v>91</v>
      </c>
      <c r="C36" s="39"/>
      <c r="D36" s="136"/>
      <c r="E36" s="136"/>
      <c r="F36" s="28"/>
      <c r="G36" s="31"/>
      <c r="H36" s="126"/>
      <c r="I36" s="126">
        <v>0</v>
      </c>
      <c r="J36" s="126"/>
    </row>
    <row r="37" spans="1:10" ht="15.95" customHeight="1">
      <c r="A37" s="37">
        <v>5</v>
      </c>
      <c r="B37" s="27" t="s">
        <v>92</v>
      </c>
      <c r="C37" s="28"/>
      <c r="D37" s="28"/>
      <c r="E37" s="28"/>
      <c r="F37" s="28"/>
      <c r="G37" s="31"/>
      <c r="H37" s="126"/>
      <c r="I37" s="126">
        <v>0</v>
      </c>
      <c r="J37" s="126"/>
    </row>
    <row r="38" spans="1:10" ht="15.95" customHeight="1">
      <c r="A38" s="37">
        <v>6</v>
      </c>
      <c r="B38" s="27" t="s">
        <v>93</v>
      </c>
      <c r="C38" s="28"/>
      <c r="D38" s="28"/>
      <c r="E38" s="28"/>
      <c r="F38" s="28"/>
      <c r="G38" s="31"/>
      <c r="H38" s="126"/>
      <c r="I38" s="126">
        <v>0</v>
      </c>
      <c r="J38" s="126"/>
    </row>
    <row r="39" spans="1:10" ht="15.95" customHeight="1">
      <c r="A39" s="37">
        <v>7</v>
      </c>
      <c r="B39" s="27" t="s">
        <v>94</v>
      </c>
      <c r="C39" s="28"/>
      <c r="D39" s="28"/>
      <c r="E39" s="28"/>
      <c r="F39" s="28"/>
      <c r="G39" s="31"/>
      <c r="H39" s="126"/>
      <c r="I39" s="126">
        <v>0</v>
      </c>
      <c r="J39" s="126"/>
    </row>
    <row r="40" spans="1:10" ht="15.95" customHeight="1">
      <c r="A40" s="37">
        <v>8</v>
      </c>
      <c r="B40" s="27" t="s">
        <v>95</v>
      </c>
      <c r="C40" s="28"/>
      <c r="D40" s="28"/>
      <c r="E40" s="28"/>
      <c r="F40" s="28"/>
      <c r="G40" s="31"/>
      <c r="H40" s="126"/>
      <c r="I40" s="126">
        <v>0</v>
      </c>
      <c r="J40" s="126"/>
    </row>
    <row r="41" spans="1:10" ht="15.95" customHeight="1">
      <c r="A41" s="37">
        <v>9</v>
      </c>
      <c r="B41" s="27" t="s">
        <v>96</v>
      </c>
      <c r="C41" s="28"/>
      <c r="D41" s="28"/>
      <c r="E41" s="28"/>
      <c r="F41" s="28"/>
      <c r="G41" s="31"/>
      <c r="H41" s="126"/>
      <c r="I41" s="126">
        <v>3330748</v>
      </c>
      <c r="J41" s="126">
        <v>0</v>
      </c>
    </row>
    <row r="42" spans="1:10" ht="15.95" customHeight="1">
      <c r="A42" s="37">
        <v>10</v>
      </c>
      <c r="B42" s="27" t="s">
        <v>97</v>
      </c>
      <c r="C42" s="28"/>
      <c r="D42" s="28"/>
      <c r="E42" s="28"/>
      <c r="F42" s="28"/>
      <c r="G42" s="31"/>
      <c r="H42" s="126"/>
      <c r="I42" s="128"/>
      <c r="J42" s="128">
        <v>809157</v>
      </c>
    </row>
    <row r="43" spans="1:10" ht="15.95" customHeight="1">
      <c r="A43" s="41"/>
      <c r="B43" s="42" t="s">
        <v>98</v>
      </c>
      <c r="C43" s="43"/>
      <c r="D43" s="43"/>
      <c r="E43" s="130"/>
      <c r="F43" s="130"/>
      <c r="G43" s="135"/>
      <c r="H43" s="129"/>
      <c r="I43" s="142">
        <f>I33+I34+I35+I36+I37+I38+I39+I40+I41+I42</f>
        <v>41939748</v>
      </c>
      <c r="J43" s="142">
        <f>J33+J34+J35+J36+J37+J38+J39+J40+J41+J42</f>
        <v>39418157</v>
      </c>
    </row>
    <row r="44" spans="1:10" ht="15.95" customHeight="1">
      <c r="A44" s="138"/>
      <c r="B44" s="147" t="s">
        <v>99</v>
      </c>
      <c r="C44" s="147"/>
      <c r="D44" s="147"/>
      <c r="E44" s="147"/>
      <c r="F44" s="148"/>
      <c r="G44" s="148"/>
      <c r="H44" s="149"/>
      <c r="I44" s="149"/>
      <c r="J44" s="154"/>
    </row>
    <row r="45" spans="1:10" ht="15.95" customHeight="1">
      <c r="A45" s="150"/>
      <c r="B45" s="151" t="s">
        <v>100</v>
      </c>
      <c r="C45" s="151"/>
      <c r="D45" s="151"/>
      <c r="E45" s="151"/>
      <c r="F45" s="152"/>
      <c r="G45" s="152"/>
      <c r="H45" s="153"/>
      <c r="I45" s="155">
        <f>I31+I43</f>
        <v>43984116</v>
      </c>
      <c r="J45" s="155">
        <f>J31+J43</f>
        <v>39551049</v>
      </c>
    </row>
    <row r="46" spans="1:10">
      <c r="B46" s="3"/>
      <c r="C46" s="3"/>
      <c r="D46" s="3"/>
      <c r="E46" s="3"/>
      <c r="F46" s="3"/>
      <c r="H46"/>
      <c r="I46"/>
      <c r="J46"/>
    </row>
    <row r="47" spans="1:10">
      <c r="B47" s="3"/>
      <c r="C47" s="3"/>
      <c r="D47" s="3"/>
      <c r="E47" s="3"/>
      <c r="F47" s="3"/>
      <c r="H47"/>
      <c r="I47"/>
      <c r="J47"/>
    </row>
    <row r="48" spans="1:10">
      <c r="B48" s="3"/>
      <c r="C48" s="3"/>
      <c r="D48" s="3"/>
      <c r="E48" s="3"/>
      <c r="F48" s="3"/>
      <c r="H48"/>
      <c r="I48"/>
      <c r="J48"/>
    </row>
  </sheetData>
  <pageMargins left="0.25" right="0.26" top="0" bottom="0" header="0.25" footer="0.2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L50"/>
  <sheetViews>
    <sheetView tabSelected="1" topLeftCell="A7" workbookViewId="0">
      <selection activeCell="P26" sqref="P26"/>
    </sheetView>
  </sheetViews>
  <sheetFormatPr defaultRowHeight="15.75"/>
  <cols>
    <col min="1" max="1" width="4.28515625" style="38" customWidth="1"/>
    <col min="2" max="6" width="9.140625" style="7"/>
    <col min="7" max="7" width="7" style="7" customWidth="1"/>
    <col min="8" max="8" width="13.85546875" style="63" customWidth="1"/>
    <col min="9" max="9" width="15" style="3" customWidth="1"/>
    <col min="10" max="10" width="15.140625" style="3" customWidth="1"/>
  </cols>
  <sheetData>
    <row r="2" spans="1:12">
      <c r="B2" s="10"/>
    </row>
    <row r="3" spans="1:12" ht="31.5">
      <c r="A3" s="85" t="s">
        <v>104</v>
      </c>
      <c r="B3" s="61"/>
      <c r="C3" s="61"/>
      <c r="D3" s="61"/>
      <c r="E3" s="61"/>
      <c r="F3" s="61"/>
      <c r="G3" s="61"/>
      <c r="H3" s="64"/>
      <c r="I3" s="61"/>
      <c r="J3" s="61"/>
      <c r="K3" s="62"/>
      <c r="L3" s="62"/>
    </row>
    <row r="4" spans="1:12" ht="18.75">
      <c r="B4" s="72" t="s">
        <v>105</v>
      </c>
      <c r="C4" s="72"/>
      <c r="D4" s="72"/>
      <c r="E4" s="72"/>
      <c r="F4" s="72"/>
      <c r="G4" s="72"/>
      <c r="H4" s="38"/>
      <c r="I4" s="46"/>
      <c r="K4" s="59"/>
    </row>
    <row r="5" spans="1:12">
      <c r="C5" s="83"/>
      <c r="D5" s="83"/>
      <c r="E5" s="83"/>
      <c r="F5" s="83"/>
      <c r="G5" s="83"/>
      <c r="H5" s="38"/>
      <c r="I5" s="46"/>
    </row>
    <row r="7" spans="1:12">
      <c r="A7" s="188" t="s">
        <v>119</v>
      </c>
      <c r="B7" s="178" t="s">
        <v>144</v>
      </c>
      <c r="C7" s="189"/>
      <c r="D7" s="189"/>
      <c r="E7" s="189"/>
      <c r="F7" s="189"/>
      <c r="G7" s="190"/>
      <c r="H7" s="191" t="s">
        <v>106</v>
      </c>
      <c r="I7" s="192" t="s">
        <v>24</v>
      </c>
      <c r="J7" s="193" t="s">
        <v>24</v>
      </c>
    </row>
    <row r="8" spans="1:12">
      <c r="A8" s="194"/>
      <c r="B8" s="195"/>
      <c r="C8" s="196"/>
      <c r="D8" s="196"/>
      <c r="E8" s="197"/>
      <c r="F8" s="197"/>
      <c r="G8" s="198"/>
      <c r="H8" s="199" t="s">
        <v>107</v>
      </c>
      <c r="I8" s="200">
        <v>2013</v>
      </c>
      <c r="J8" s="201">
        <v>2012</v>
      </c>
    </row>
    <row r="9" spans="1:12">
      <c r="A9" s="37">
        <v>1</v>
      </c>
      <c r="B9" s="30" t="s">
        <v>108</v>
      </c>
      <c r="C9" s="26"/>
      <c r="D9" s="26"/>
      <c r="E9" s="26"/>
      <c r="F9" s="26"/>
      <c r="G9" s="26"/>
      <c r="H9" s="163">
        <v>701705</v>
      </c>
      <c r="I9" s="126">
        <v>20304981</v>
      </c>
      <c r="J9" s="126">
        <v>5801550</v>
      </c>
    </row>
    <row r="10" spans="1:12">
      <c r="A10" s="47">
        <v>2</v>
      </c>
      <c r="B10" s="171" t="s">
        <v>109</v>
      </c>
      <c r="C10" s="53"/>
      <c r="D10" s="53"/>
      <c r="E10" s="53"/>
      <c r="F10" s="53"/>
      <c r="G10" s="53"/>
      <c r="H10" s="164" t="s">
        <v>110</v>
      </c>
      <c r="I10" s="143">
        <v>713560</v>
      </c>
      <c r="J10" s="143">
        <v>73333</v>
      </c>
    </row>
    <row r="11" spans="1:12">
      <c r="A11" s="47">
        <v>3</v>
      </c>
      <c r="B11" s="171" t="s">
        <v>111</v>
      </c>
      <c r="C11" s="53"/>
      <c r="D11" s="53"/>
      <c r="E11" s="53"/>
      <c r="F11" s="53"/>
      <c r="G11" s="53"/>
      <c r="H11" s="165">
        <v>71</v>
      </c>
      <c r="I11" s="158"/>
      <c r="J11" s="143">
        <v>0</v>
      </c>
    </row>
    <row r="12" spans="1:12">
      <c r="A12" s="57"/>
      <c r="B12" s="66" t="s">
        <v>112</v>
      </c>
      <c r="C12" s="56"/>
      <c r="D12" s="56"/>
      <c r="E12" s="56"/>
      <c r="F12" s="56"/>
      <c r="G12" s="56"/>
      <c r="H12" s="166"/>
      <c r="I12" s="159"/>
      <c r="J12" s="145">
        <v>0</v>
      </c>
    </row>
    <row r="13" spans="1:12">
      <c r="A13" s="67">
        <v>4</v>
      </c>
      <c r="B13" s="172" t="s">
        <v>113</v>
      </c>
      <c r="C13" s="68"/>
      <c r="D13" s="68"/>
      <c r="E13" s="4"/>
      <c r="F13" s="4"/>
      <c r="G13" s="4"/>
      <c r="H13" s="167" t="s">
        <v>114</v>
      </c>
      <c r="I13" s="160">
        <v>15408735</v>
      </c>
      <c r="J13" s="160">
        <v>4103255</v>
      </c>
    </row>
    <row r="14" spans="1:12">
      <c r="A14" s="47"/>
      <c r="B14" s="171" t="s">
        <v>120</v>
      </c>
      <c r="C14" s="53"/>
      <c r="D14" s="53"/>
      <c r="E14" s="53"/>
      <c r="F14" s="53"/>
      <c r="G14" s="54"/>
      <c r="H14" s="164" t="s">
        <v>118</v>
      </c>
      <c r="I14" s="157"/>
      <c r="J14" s="143"/>
    </row>
    <row r="15" spans="1:12">
      <c r="A15" s="67">
        <v>5</v>
      </c>
      <c r="B15" s="172" t="s">
        <v>115</v>
      </c>
      <c r="C15" s="4"/>
      <c r="D15" s="4"/>
      <c r="E15" s="4"/>
      <c r="F15" s="4"/>
      <c r="G15" s="70"/>
      <c r="H15" s="167">
        <v>641</v>
      </c>
      <c r="I15" s="160">
        <v>1096000</v>
      </c>
      <c r="J15" s="160">
        <v>556000</v>
      </c>
    </row>
    <row r="16" spans="1:12">
      <c r="A16" s="67"/>
      <c r="B16" s="172" t="s">
        <v>116</v>
      </c>
      <c r="C16" s="4"/>
      <c r="D16" s="4"/>
      <c r="E16" s="4"/>
      <c r="F16" s="4"/>
      <c r="G16" s="70"/>
      <c r="H16" s="167"/>
      <c r="I16" s="160"/>
      <c r="J16" s="160"/>
    </row>
    <row r="17" spans="1:10">
      <c r="A17" s="57"/>
      <c r="B17" s="66" t="s">
        <v>117</v>
      </c>
      <c r="C17" s="56"/>
      <c r="D17" s="56"/>
      <c r="E17" s="56"/>
      <c r="F17" s="56"/>
      <c r="G17" s="69"/>
      <c r="H17" s="168">
        <v>644</v>
      </c>
      <c r="I17" s="145">
        <v>277862</v>
      </c>
      <c r="J17" s="145">
        <v>92852</v>
      </c>
    </row>
    <row r="18" spans="1:10">
      <c r="A18" s="57">
        <v>6</v>
      </c>
      <c r="B18" s="66" t="s">
        <v>121</v>
      </c>
      <c r="C18" s="56"/>
      <c r="D18" s="56"/>
      <c r="E18" s="56"/>
      <c r="F18" s="56"/>
      <c r="G18" s="69"/>
      <c r="H18" s="168">
        <v>68</v>
      </c>
      <c r="I18" s="145"/>
      <c r="J18" s="145">
        <v>0</v>
      </c>
    </row>
    <row r="19" spans="1:10">
      <c r="A19" s="37">
        <v>7</v>
      </c>
      <c r="B19" s="30" t="s">
        <v>122</v>
      </c>
      <c r="C19" s="26"/>
      <c r="D19" s="26"/>
      <c r="E19" s="26"/>
      <c r="F19" s="26"/>
      <c r="G19" s="31"/>
      <c r="H19" s="163" t="s">
        <v>126</v>
      </c>
      <c r="I19" s="126">
        <v>1434176</v>
      </c>
      <c r="J19" s="126">
        <v>223713</v>
      </c>
    </row>
    <row r="20" spans="1:10">
      <c r="A20" s="47">
        <v>8</v>
      </c>
      <c r="B20" s="46" t="s">
        <v>123</v>
      </c>
      <c r="C20" s="52"/>
      <c r="D20" s="52"/>
      <c r="E20" s="52"/>
      <c r="F20" s="53"/>
      <c r="G20" s="54"/>
      <c r="H20" s="164"/>
      <c r="I20" s="157">
        <f>I13+I14+I15+I17+I18+I19</f>
        <v>18216773</v>
      </c>
      <c r="J20" s="157">
        <f>J13+J14+J15+J17+J18+J19</f>
        <v>4975820</v>
      </c>
    </row>
    <row r="21" spans="1:10">
      <c r="A21" s="138">
        <v>9</v>
      </c>
      <c r="B21" s="178" t="s">
        <v>124</v>
      </c>
      <c r="C21" s="147"/>
      <c r="D21" s="147"/>
      <c r="E21" s="147"/>
      <c r="F21" s="147"/>
      <c r="G21" s="179"/>
      <c r="H21" s="180"/>
      <c r="I21" s="181"/>
      <c r="J21" s="149"/>
    </row>
    <row r="22" spans="1:10">
      <c r="A22" s="182"/>
      <c r="B22" s="183" t="s">
        <v>125</v>
      </c>
      <c r="C22" s="184"/>
      <c r="D22" s="184"/>
      <c r="E22" s="184"/>
      <c r="F22" s="184"/>
      <c r="G22" s="185"/>
      <c r="H22" s="186"/>
      <c r="I22" s="187">
        <f>I9+I10+I11-I20</f>
        <v>2801768</v>
      </c>
      <c r="J22" s="187">
        <f>J9+J10+J11-J20</f>
        <v>899063</v>
      </c>
    </row>
    <row r="23" spans="1:10">
      <c r="A23" s="47">
        <v>10</v>
      </c>
      <c r="B23" s="53" t="s">
        <v>128</v>
      </c>
      <c r="C23" s="173"/>
      <c r="D23" s="173"/>
      <c r="E23" s="53"/>
      <c r="F23" s="53"/>
      <c r="G23" s="53"/>
      <c r="H23" s="164">
        <v>761661</v>
      </c>
      <c r="I23" s="143"/>
      <c r="J23" s="144"/>
    </row>
    <row r="24" spans="1:10">
      <c r="A24" s="57"/>
      <c r="B24" s="4" t="s">
        <v>127</v>
      </c>
      <c r="C24" s="4"/>
      <c r="D24" s="4"/>
      <c r="E24" s="10"/>
      <c r="F24" s="10"/>
      <c r="G24" s="10"/>
      <c r="H24" s="168"/>
      <c r="I24" s="146">
        <v>0</v>
      </c>
      <c r="J24" s="161">
        <v>0</v>
      </c>
    </row>
    <row r="25" spans="1:10">
      <c r="A25" s="47">
        <v>11</v>
      </c>
      <c r="B25" s="171" t="s">
        <v>129</v>
      </c>
      <c r="C25" s="53"/>
      <c r="D25" s="53"/>
      <c r="E25" s="33"/>
      <c r="F25" s="33"/>
      <c r="G25" s="21"/>
      <c r="H25" s="164">
        <v>762662</v>
      </c>
      <c r="I25" s="157"/>
      <c r="J25" s="144"/>
    </row>
    <row r="26" spans="1:10">
      <c r="A26" s="57"/>
      <c r="B26" s="66" t="s">
        <v>130</v>
      </c>
      <c r="C26" s="174"/>
      <c r="D26" s="174"/>
      <c r="E26" s="56"/>
      <c r="F26" s="56"/>
      <c r="G26" s="69"/>
      <c r="H26" s="168"/>
      <c r="I26" s="145"/>
      <c r="J26" s="162"/>
    </row>
    <row r="27" spans="1:10">
      <c r="A27" s="67">
        <v>12</v>
      </c>
      <c r="B27" s="172" t="s">
        <v>131</v>
      </c>
      <c r="C27" s="4"/>
      <c r="D27" s="4"/>
      <c r="E27" s="4"/>
      <c r="F27" s="4"/>
      <c r="G27" s="70"/>
      <c r="H27" s="167"/>
      <c r="I27" s="160">
        <v>0</v>
      </c>
      <c r="J27" s="160">
        <v>0</v>
      </c>
    </row>
    <row r="28" spans="1:10">
      <c r="A28" s="47">
        <v>12.1</v>
      </c>
      <c r="B28" s="171" t="s">
        <v>132</v>
      </c>
      <c r="C28" s="53"/>
      <c r="D28" s="53"/>
      <c r="E28" s="53"/>
      <c r="F28" s="53"/>
      <c r="G28" s="54"/>
      <c r="H28" s="164" t="s">
        <v>138</v>
      </c>
      <c r="I28" s="143"/>
      <c r="J28" s="144"/>
    </row>
    <row r="29" spans="1:10">
      <c r="A29" s="57"/>
      <c r="B29" s="66" t="s">
        <v>133</v>
      </c>
      <c r="C29" s="56"/>
      <c r="D29" s="56"/>
      <c r="E29" s="56"/>
      <c r="F29" s="56"/>
      <c r="G29" s="69"/>
      <c r="H29" s="168">
        <v>664665</v>
      </c>
      <c r="I29" s="146">
        <v>0</v>
      </c>
      <c r="J29" s="162">
        <v>0</v>
      </c>
    </row>
    <row r="30" spans="1:10">
      <c r="A30" s="57">
        <v>12.2</v>
      </c>
      <c r="B30" s="66" t="s">
        <v>134</v>
      </c>
      <c r="C30" s="56"/>
      <c r="D30" s="56"/>
      <c r="E30" s="56"/>
      <c r="F30" s="56"/>
      <c r="G30" s="69"/>
      <c r="H30" s="168">
        <v>767667</v>
      </c>
      <c r="I30" s="146"/>
      <c r="J30" s="145"/>
    </row>
    <row r="31" spans="1:10">
      <c r="A31" s="37">
        <v>12.3</v>
      </c>
      <c r="B31" s="30" t="s">
        <v>135</v>
      </c>
      <c r="C31" s="26"/>
      <c r="D31" s="26"/>
      <c r="E31" s="26"/>
      <c r="F31" s="26"/>
      <c r="G31" s="31"/>
      <c r="H31" s="163">
        <v>769669</v>
      </c>
      <c r="I31" s="126">
        <v>0</v>
      </c>
      <c r="J31" s="126"/>
    </row>
    <row r="32" spans="1:10">
      <c r="A32" s="47">
        <v>12.4</v>
      </c>
      <c r="B32" s="171" t="s">
        <v>139</v>
      </c>
      <c r="C32" s="53"/>
      <c r="D32" s="53"/>
      <c r="E32" s="53"/>
      <c r="F32" s="53"/>
      <c r="G32" s="54"/>
      <c r="H32" s="164">
        <v>768668</v>
      </c>
      <c r="I32" s="157"/>
      <c r="J32" s="143"/>
    </row>
    <row r="33" spans="1:10">
      <c r="A33" s="47">
        <v>13</v>
      </c>
      <c r="B33" s="51" t="s">
        <v>136</v>
      </c>
      <c r="C33" s="52"/>
      <c r="D33" s="52"/>
      <c r="E33" s="52"/>
      <c r="F33" s="52"/>
      <c r="G33" s="54"/>
      <c r="H33" s="164"/>
      <c r="I33" s="143"/>
      <c r="J33" s="144"/>
    </row>
    <row r="34" spans="1:10">
      <c r="A34" s="57"/>
      <c r="B34" s="175" t="s">
        <v>137</v>
      </c>
      <c r="C34" s="55"/>
      <c r="D34" s="55"/>
      <c r="E34" s="55"/>
      <c r="F34" s="55"/>
      <c r="G34" s="69"/>
      <c r="H34" s="168"/>
      <c r="I34" s="146">
        <f>I26+I27+I29+I30+I31+I32</f>
        <v>0</v>
      </c>
      <c r="J34" s="146">
        <f>J26+J27+J29+J30+J31+J32</f>
        <v>0</v>
      </c>
    </row>
    <row r="35" spans="1:10">
      <c r="A35" s="77">
        <v>14</v>
      </c>
      <c r="B35" s="23" t="s">
        <v>140</v>
      </c>
      <c r="C35" s="23"/>
      <c r="D35" s="23"/>
      <c r="E35" s="23"/>
      <c r="F35" s="23"/>
      <c r="G35" s="31"/>
      <c r="H35" s="169"/>
      <c r="I35" s="128">
        <f>I22+I34</f>
        <v>2801768</v>
      </c>
      <c r="J35" s="128">
        <f>J22+J34</f>
        <v>899063</v>
      </c>
    </row>
    <row r="36" spans="1:10">
      <c r="A36" s="77">
        <v>15</v>
      </c>
      <c r="B36" s="30" t="s">
        <v>141</v>
      </c>
      <c r="C36" s="26"/>
      <c r="D36" s="26"/>
      <c r="E36" s="26"/>
      <c r="F36" s="26"/>
      <c r="G36" s="31"/>
      <c r="H36" s="170">
        <v>69</v>
      </c>
      <c r="I36" s="126">
        <v>280177</v>
      </c>
      <c r="J36" s="126">
        <v>89906</v>
      </c>
    </row>
    <row r="37" spans="1:10">
      <c r="A37" s="41">
        <v>16</v>
      </c>
      <c r="B37" s="43" t="s">
        <v>142</v>
      </c>
      <c r="C37" s="43"/>
      <c r="D37" s="43"/>
      <c r="E37" s="43"/>
      <c r="F37" s="43"/>
      <c r="G37" s="44"/>
      <c r="H37" s="176"/>
      <c r="I37" s="142">
        <f>I35-I36</f>
        <v>2521591</v>
      </c>
      <c r="J37" s="142">
        <f>J35-J36</f>
        <v>809157</v>
      </c>
    </row>
    <row r="38" spans="1:10">
      <c r="A38" s="41">
        <v>17</v>
      </c>
      <c r="B38" s="130" t="s">
        <v>143</v>
      </c>
      <c r="C38" s="130"/>
      <c r="D38" s="130"/>
      <c r="E38" s="130"/>
      <c r="F38" s="130"/>
      <c r="G38" s="135"/>
      <c r="H38" s="176"/>
      <c r="I38" s="177"/>
      <c r="J38" s="177"/>
    </row>
    <row r="39" spans="1:10" ht="15">
      <c r="A39"/>
      <c r="B39"/>
      <c r="C39"/>
      <c r="D39"/>
      <c r="E39"/>
      <c r="F39"/>
      <c r="G39"/>
      <c r="H39"/>
      <c r="I39"/>
      <c r="J39"/>
    </row>
    <row r="40" spans="1:10" ht="15">
      <c r="A40"/>
      <c r="B40"/>
      <c r="C40"/>
      <c r="D40"/>
      <c r="E40"/>
      <c r="F40"/>
      <c r="G40"/>
      <c r="H40"/>
      <c r="I40"/>
      <c r="J40"/>
    </row>
    <row r="41" spans="1:10" ht="15">
      <c r="A41"/>
      <c r="B41"/>
      <c r="C41"/>
      <c r="D41"/>
      <c r="E41"/>
      <c r="F41"/>
      <c r="G41"/>
      <c r="H41"/>
      <c r="I41"/>
      <c r="J41"/>
    </row>
    <row r="42" spans="1:10" ht="15">
      <c r="A42"/>
      <c r="B42"/>
      <c r="C42"/>
      <c r="D42"/>
      <c r="E42"/>
      <c r="F42"/>
      <c r="G42"/>
      <c r="H42"/>
      <c r="I42"/>
      <c r="J42"/>
    </row>
    <row r="43" spans="1:10" ht="15">
      <c r="A43"/>
      <c r="B43"/>
      <c r="C43"/>
      <c r="D43"/>
      <c r="E43"/>
      <c r="F43"/>
      <c r="G43"/>
      <c r="H43"/>
      <c r="I43"/>
      <c r="J43"/>
    </row>
    <row r="44" spans="1:10" ht="15">
      <c r="A44"/>
      <c r="B44"/>
      <c r="C44"/>
      <c r="D44"/>
      <c r="E44"/>
      <c r="F44"/>
      <c r="G44"/>
      <c r="H44"/>
      <c r="I44"/>
      <c r="J44"/>
    </row>
    <row r="45" spans="1:10" ht="15">
      <c r="A45"/>
      <c r="B45"/>
      <c r="C45"/>
      <c r="D45"/>
      <c r="E45"/>
      <c r="F45"/>
      <c r="G45"/>
      <c r="H45"/>
      <c r="I45"/>
      <c r="J45"/>
    </row>
    <row r="46" spans="1:10" ht="15">
      <c r="A46"/>
      <c r="B46"/>
      <c r="C46"/>
      <c r="D46"/>
      <c r="E46"/>
      <c r="F46"/>
      <c r="G46"/>
      <c r="H46"/>
      <c r="I46"/>
      <c r="J46"/>
    </row>
    <row r="47" spans="1:10" ht="15">
      <c r="A47"/>
      <c r="B47"/>
      <c r="C47"/>
      <c r="D47"/>
      <c r="E47"/>
      <c r="F47"/>
      <c r="G47"/>
      <c r="H47"/>
      <c r="I47"/>
      <c r="J47"/>
    </row>
    <row r="48" spans="1:10" ht="15">
      <c r="A48"/>
      <c r="B48"/>
      <c r="C48"/>
      <c r="D48"/>
      <c r="E48"/>
      <c r="F48"/>
      <c r="G48"/>
      <c r="H48"/>
      <c r="I48"/>
      <c r="J48"/>
    </row>
    <row r="49" spans="1:10" ht="15">
      <c r="A49"/>
      <c r="B49"/>
      <c r="C49"/>
      <c r="D49"/>
      <c r="E49"/>
      <c r="F49"/>
      <c r="G49"/>
      <c r="H49"/>
      <c r="I49"/>
      <c r="J49"/>
    </row>
    <row r="50" spans="1:10" ht="15">
      <c r="A50"/>
      <c r="B50"/>
      <c r="C50"/>
      <c r="D50"/>
      <c r="E50"/>
      <c r="F50"/>
      <c r="G50"/>
      <c r="H50"/>
      <c r="I50"/>
      <c r="J50"/>
    </row>
  </sheetData>
  <pageMargins left="0.25" right="0.26" top="0.36" bottom="0.3" header="0.25" footer="0.2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4"/>
  <sheetViews>
    <sheetView topLeftCell="A4" workbookViewId="0">
      <selection activeCell="J22" sqref="J22"/>
    </sheetView>
  </sheetViews>
  <sheetFormatPr defaultRowHeight="15"/>
  <cols>
    <col min="1" max="1" width="36.5703125" customWidth="1"/>
    <col min="2" max="2" width="11.5703125" customWidth="1"/>
    <col min="3" max="4" width="10.5703125" customWidth="1"/>
    <col min="5" max="5" width="11.140625" customWidth="1"/>
    <col min="6" max="6" width="12.28515625" customWidth="1"/>
    <col min="7" max="7" width="12" customWidth="1"/>
    <col min="8" max="8" width="7.42578125" customWidth="1"/>
    <col min="9" max="9" width="10.7109375" customWidth="1"/>
    <col min="10" max="10" width="11.42578125" bestFit="1" customWidth="1"/>
  </cols>
  <sheetData>
    <row r="1" spans="1:10" ht="15.75" thickBot="1"/>
    <row r="2" spans="1:10" ht="16.5" thickBot="1">
      <c r="A2" s="93"/>
      <c r="B2" s="232" t="s">
        <v>175</v>
      </c>
      <c r="C2" s="233"/>
      <c r="D2" s="233"/>
      <c r="E2" s="233"/>
      <c r="F2" s="233"/>
      <c r="G2" s="233"/>
      <c r="H2" s="234"/>
      <c r="I2" s="235" t="s">
        <v>176</v>
      </c>
      <c r="J2" s="94"/>
    </row>
    <row r="3" spans="1:10" ht="46.5" customHeight="1" thickBot="1">
      <c r="A3" s="95"/>
      <c r="B3" s="98" t="s">
        <v>90</v>
      </c>
      <c r="C3" s="98" t="s">
        <v>91</v>
      </c>
      <c r="D3" s="98" t="s">
        <v>177</v>
      </c>
      <c r="E3" s="98" t="s">
        <v>178</v>
      </c>
      <c r="F3" s="98" t="s">
        <v>179</v>
      </c>
      <c r="G3" s="98" t="s">
        <v>180</v>
      </c>
      <c r="H3" s="99" t="s">
        <v>181</v>
      </c>
      <c r="I3" s="236"/>
      <c r="J3" s="96" t="s">
        <v>181</v>
      </c>
    </row>
    <row r="4" spans="1:10" ht="25.5" customHeight="1" thickBot="1">
      <c r="A4" s="100" t="s">
        <v>184</v>
      </c>
      <c r="B4" s="109" t="s">
        <v>182</v>
      </c>
      <c r="C4" s="109" t="s">
        <v>182</v>
      </c>
      <c r="D4" s="109" t="s">
        <v>183</v>
      </c>
      <c r="E4" s="109" t="s">
        <v>182</v>
      </c>
      <c r="F4" s="109" t="s">
        <v>183</v>
      </c>
      <c r="G4" s="109" t="s">
        <v>182</v>
      </c>
      <c r="H4" s="109"/>
      <c r="I4" s="109"/>
      <c r="J4" s="109" t="s">
        <v>182</v>
      </c>
    </row>
    <row r="5" spans="1:10" ht="33" customHeight="1" thickBot="1">
      <c r="A5" s="101" t="s">
        <v>185</v>
      </c>
      <c r="B5" s="108"/>
      <c r="C5" s="108"/>
      <c r="D5" s="108"/>
      <c r="E5" s="108"/>
      <c r="F5" s="108" t="s">
        <v>182</v>
      </c>
      <c r="G5" s="108"/>
      <c r="H5" s="109"/>
      <c r="I5" s="109"/>
      <c r="J5" s="109" t="s">
        <v>182</v>
      </c>
    </row>
    <row r="6" spans="1:10" ht="15.75">
      <c r="A6" s="237" t="s">
        <v>186</v>
      </c>
      <c r="B6" s="239"/>
      <c r="C6" s="239"/>
      <c r="D6" s="239"/>
      <c r="E6" s="239"/>
      <c r="F6" s="110"/>
      <c r="G6" s="239"/>
      <c r="H6" s="241"/>
      <c r="I6" s="241"/>
      <c r="J6" s="111"/>
    </row>
    <row r="7" spans="1:10" ht="27.75" customHeight="1" thickBot="1">
      <c r="A7" s="238"/>
      <c r="B7" s="240"/>
      <c r="C7" s="240"/>
      <c r="D7" s="240"/>
      <c r="E7" s="240"/>
      <c r="F7" s="108" t="s">
        <v>182</v>
      </c>
      <c r="G7" s="240"/>
      <c r="H7" s="242"/>
      <c r="I7" s="242"/>
      <c r="J7" s="109" t="s">
        <v>182</v>
      </c>
    </row>
    <row r="8" spans="1:10" ht="27" customHeight="1" thickBot="1">
      <c r="A8" s="101" t="s">
        <v>187</v>
      </c>
      <c r="B8" s="109">
        <v>809157</v>
      </c>
      <c r="C8" s="109"/>
      <c r="D8" s="109"/>
      <c r="E8" s="109"/>
      <c r="F8" s="109"/>
      <c r="G8" s="109">
        <v>809157</v>
      </c>
      <c r="H8" s="109"/>
      <c r="I8" s="109"/>
      <c r="J8" s="109">
        <v>809157</v>
      </c>
    </row>
    <row r="9" spans="1:10" ht="27.75" customHeight="1" thickBot="1">
      <c r="A9" s="101" t="s">
        <v>188</v>
      </c>
      <c r="B9" s="108"/>
      <c r="C9" s="108"/>
      <c r="D9" s="108"/>
      <c r="E9" s="108"/>
      <c r="F9" s="108"/>
      <c r="G9" s="108" t="s">
        <v>183</v>
      </c>
      <c r="H9" s="109"/>
      <c r="I9" s="109"/>
      <c r="J9" s="109" t="s">
        <v>183</v>
      </c>
    </row>
    <row r="10" spans="1:10" ht="36" customHeight="1" thickBot="1">
      <c r="A10" s="101" t="s">
        <v>189</v>
      </c>
      <c r="B10" s="108"/>
      <c r="C10" s="108"/>
      <c r="D10" s="108"/>
      <c r="E10" s="108" t="s">
        <v>182</v>
      </c>
      <c r="F10" s="108"/>
      <c r="G10" s="108" t="s">
        <v>183</v>
      </c>
      <c r="H10" s="109"/>
      <c r="I10" s="109"/>
      <c r="J10" s="109" t="s">
        <v>190</v>
      </c>
    </row>
    <row r="11" spans="1:10" ht="23.25" customHeight="1" thickBot="1">
      <c r="A11" s="101" t="s">
        <v>191</v>
      </c>
      <c r="B11" s="108" t="s">
        <v>182</v>
      </c>
      <c r="C11" s="108" t="s">
        <v>182</v>
      </c>
      <c r="D11" s="108"/>
      <c r="E11" s="108"/>
      <c r="F11" s="108"/>
      <c r="G11" s="108"/>
      <c r="H11" s="109"/>
      <c r="I11" s="109"/>
      <c r="J11" s="109" t="s">
        <v>182</v>
      </c>
    </row>
    <row r="12" spans="1:10" ht="27" customHeight="1" thickBot="1">
      <c r="A12" s="100" t="s">
        <v>208</v>
      </c>
      <c r="B12" s="109" t="s">
        <v>182</v>
      </c>
      <c r="C12" s="109" t="s">
        <v>182</v>
      </c>
      <c r="D12" s="109" t="s">
        <v>183</v>
      </c>
      <c r="E12" s="109" t="s">
        <v>182</v>
      </c>
      <c r="F12" s="109" t="s">
        <v>183</v>
      </c>
      <c r="G12" s="109" t="s">
        <v>182</v>
      </c>
      <c r="H12" s="109"/>
      <c r="I12" s="109"/>
      <c r="J12" s="109" t="s">
        <v>182</v>
      </c>
    </row>
    <row r="13" spans="1:10" ht="16.5" thickBot="1">
      <c r="A13" s="101"/>
      <c r="B13" s="109">
        <v>809157</v>
      </c>
      <c r="C13" s="108"/>
      <c r="D13" s="108">
        <v>0</v>
      </c>
      <c r="E13" s="108"/>
      <c r="F13" s="108"/>
      <c r="G13" s="109">
        <f>B13</f>
        <v>809157</v>
      </c>
      <c r="H13" s="109"/>
      <c r="I13" s="109"/>
      <c r="J13" s="109">
        <v>809157</v>
      </c>
    </row>
    <row r="14" spans="1:10" ht="33" customHeight="1" thickBot="1">
      <c r="A14" s="101" t="s">
        <v>192</v>
      </c>
      <c r="B14" s="108"/>
      <c r="C14" s="108"/>
      <c r="D14" s="108"/>
      <c r="E14" s="108"/>
      <c r="F14" s="108" t="s">
        <v>183</v>
      </c>
      <c r="G14" s="108"/>
      <c r="H14" s="109"/>
      <c r="I14" s="109"/>
      <c r="J14" s="109" t="s">
        <v>183</v>
      </c>
    </row>
    <row r="15" spans="1:10" ht="15.75">
      <c r="A15" s="237" t="s">
        <v>193</v>
      </c>
      <c r="B15" s="239"/>
      <c r="C15" s="239"/>
      <c r="D15" s="239"/>
      <c r="E15" s="239"/>
      <c r="F15" s="110"/>
      <c r="G15" s="239"/>
      <c r="H15" s="241"/>
      <c r="I15" s="241"/>
      <c r="J15" s="111"/>
    </row>
    <row r="16" spans="1:10" ht="29.25" customHeight="1" thickBot="1">
      <c r="A16" s="238"/>
      <c r="B16" s="240"/>
      <c r="C16" s="240"/>
      <c r="D16" s="240"/>
      <c r="E16" s="240"/>
      <c r="F16" s="108" t="s">
        <v>183</v>
      </c>
      <c r="G16" s="240"/>
      <c r="H16" s="242"/>
      <c r="I16" s="242"/>
      <c r="J16" s="109" t="s">
        <v>183</v>
      </c>
    </row>
    <row r="17" spans="1:10" ht="19.5" customHeight="1" thickBot="1">
      <c r="A17" s="101" t="s">
        <v>194</v>
      </c>
      <c r="B17" s="109">
        <v>2521591</v>
      </c>
      <c r="C17" s="108"/>
      <c r="D17" s="108"/>
      <c r="E17" s="108"/>
      <c r="F17" s="108"/>
      <c r="G17" s="109">
        <v>809157</v>
      </c>
      <c r="H17" s="109"/>
      <c r="I17" s="109"/>
      <c r="J17" s="109">
        <f>B17+G17</f>
        <v>3330748</v>
      </c>
    </row>
    <row r="18" spans="1:10" ht="23.25" customHeight="1" thickBot="1">
      <c r="A18" s="101" t="s">
        <v>188</v>
      </c>
      <c r="B18" s="108"/>
      <c r="C18" s="108"/>
      <c r="D18" s="108"/>
      <c r="E18" s="108"/>
      <c r="F18" s="108"/>
      <c r="G18" s="108" t="s">
        <v>183</v>
      </c>
      <c r="H18" s="109"/>
      <c r="I18" s="109"/>
      <c r="J18" s="109" t="s">
        <v>183</v>
      </c>
    </row>
    <row r="19" spans="1:10" ht="24.75" customHeight="1" thickBot="1">
      <c r="A19" s="101" t="s">
        <v>191</v>
      </c>
      <c r="B19" s="108" t="s">
        <v>182</v>
      </c>
      <c r="C19" s="108" t="s">
        <v>182</v>
      </c>
      <c r="D19" s="108"/>
      <c r="E19" s="108"/>
      <c r="F19" s="108"/>
      <c r="G19" s="108"/>
      <c r="H19" s="109"/>
      <c r="I19" s="109"/>
      <c r="J19" s="109" t="s">
        <v>182</v>
      </c>
    </row>
    <row r="20" spans="1:10" ht="16.5" thickBot="1">
      <c r="A20" s="101"/>
      <c r="B20" s="108"/>
      <c r="C20" s="108"/>
      <c r="D20" s="108"/>
      <c r="E20" s="108"/>
      <c r="F20" s="108"/>
      <c r="G20" s="108"/>
      <c r="H20" s="109"/>
      <c r="I20" s="109"/>
      <c r="J20" s="109"/>
    </row>
    <row r="21" spans="1:10" ht="16.5" customHeight="1" thickBot="1">
      <c r="A21" s="101" t="s">
        <v>195</v>
      </c>
      <c r="B21" s="108"/>
      <c r="C21" s="108"/>
      <c r="D21" s="108" t="s">
        <v>183</v>
      </c>
      <c r="E21" s="108"/>
      <c r="F21" s="108"/>
      <c r="G21" s="108"/>
      <c r="H21" s="109"/>
      <c r="I21" s="109"/>
      <c r="J21" s="109" t="s">
        <v>183</v>
      </c>
    </row>
    <row r="22" spans="1:10" ht="20.25" customHeight="1" thickBot="1">
      <c r="A22" s="100" t="s">
        <v>209</v>
      </c>
      <c r="B22" s="109">
        <v>2521591</v>
      </c>
      <c r="C22" s="109" t="s">
        <v>182</v>
      </c>
      <c r="D22" s="109" t="s">
        <v>183</v>
      </c>
      <c r="E22" s="109" t="s">
        <v>182</v>
      </c>
      <c r="F22" s="109" t="s">
        <v>183</v>
      </c>
      <c r="G22" s="109">
        <v>809157</v>
      </c>
      <c r="H22" s="109"/>
      <c r="I22" s="109"/>
      <c r="J22" s="109">
        <f>G22</f>
        <v>809157</v>
      </c>
    </row>
    <row r="23" spans="1:10" ht="16.5" thickBot="1">
      <c r="A23" s="95"/>
      <c r="B23" s="108"/>
      <c r="C23" s="108"/>
      <c r="D23" s="108"/>
      <c r="E23" s="108"/>
      <c r="F23" s="108"/>
      <c r="G23" s="108"/>
      <c r="H23" s="109"/>
      <c r="I23" s="109"/>
      <c r="J23" s="109"/>
    </row>
    <row r="24" spans="1:10" ht="18">
      <c r="A24" s="97"/>
    </row>
  </sheetData>
  <mergeCells count="18">
    <mergeCell ref="H15:H16"/>
    <mergeCell ref="I15:I16"/>
    <mergeCell ref="A15:A16"/>
    <mergeCell ref="B15:B16"/>
    <mergeCell ref="C15:C16"/>
    <mergeCell ref="D15:D16"/>
    <mergeCell ref="E15:E16"/>
    <mergeCell ref="G15:G16"/>
    <mergeCell ref="B2:H2"/>
    <mergeCell ref="I2:I3"/>
    <mergeCell ref="A6:A7"/>
    <mergeCell ref="B6:B7"/>
    <mergeCell ref="C6:C7"/>
    <mergeCell ref="D6:D7"/>
    <mergeCell ref="E6:E7"/>
    <mergeCell ref="G6:G7"/>
    <mergeCell ref="H6:H7"/>
    <mergeCell ref="I6:I7"/>
  </mergeCells>
  <pageMargins left="0.2" right="0.21" top="0.25" bottom="0.3" header="0.17" footer="0.17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I30"/>
  <sheetViews>
    <sheetView topLeftCell="A4" workbookViewId="0">
      <selection activeCell="L26" sqref="L26"/>
    </sheetView>
  </sheetViews>
  <sheetFormatPr defaultRowHeight="15"/>
  <cols>
    <col min="1" max="1" width="3.85546875" customWidth="1"/>
    <col min="7" max="7" width="21.5703125" customWidth="1"/>
    <col min="8" max="8" width="14.42578125" customWidth="1"/>
    <col min="9" max="9" width="15.85546875" customWidth="1"/>
  </cols>
  <sheetData>
    <row r="3" spans="1:9" ht="20.25">
      <c r="A3" s="88" t="s">
        <v>145</v>
      </c>
      <c r="B3" s="88"/>
      <c r="C3" s="88"/>
      <c r="D3" s="88"/>
      <c r="E3" s="88"/>
      <c r="F3" s="88"/>
      <c r="G3" s="89"/>
      <c r="H3" s="89"/>
      <c r="I3" s="87"/>
    </row>
    <row r="4" spans="1:9" ht="20.25">
      <c r="A4" s="84"/>
      <c r="B4" s="84"/>
      <c r="C4" s="84"/>
      <c r="D4" s="84"/>
      <c r="E4" s="84"/>
      <c r="F4" s="84"/>
    </row>
    <row r="6" spans="1:9" ht="18.75">
      <c r="A6" s="90" t="s">
        <v>119</v>
      </c>
      <c r="B6" s="40"/>
      <c r="C6" s="75" t="s">
        <v>146</v>
      </c>
      <c r="D6" s="52"/>
      <c r="E6" s="52"/>
      <c r="F6" s="52"/>
      <c r="G6" s="76"/>
      <c r="H6" s="24" t="s">
        <v>281</v>
      </c>
      <c r="I6" s="34" t="s">
        <v>281</v>
      </c>
    </row>
    <row r="7" spans="1:9" ht="18.75">
      <c r="A7" s="91"/>
      <c r="B7" s="66"/>
      <c r="C7" s="55"/>
      <c r="D7" s="55"/>
      <c r="E7" s="56"/>
      <c r="F7" s="56"/>
      <c r="G7" s="69"/>
      <c r="H7" s="25">
        <v>2013</v>
      </c>
      <c r="I7" s="35">
        <v>2012</v>
      </c>
    </row>
    <row r="8" spans="1:9" ht="18.75">
      <c r="A8" s="92" t="s">
        <v>154</v>
      </c>
      <c r="B8" s="73" t="s">
        <v>147</v>
      </c>
      <c r="C8" s="58"/>
      <c r="D8" s="73"/>
      <c r="E8" s="65"/>
      <c r="F8" s="65"/>
      <c r="G8" s="65"/>
      <c r="H8" s="105">
        <f>H14</f>
        <v>-473647</v>
      </c>
      <c r="I8" s="105">
        <f>I14</f>
        <v>17165</v>
      </c>
    </row>
    <row r="9" spans="1:9" ht="18.75">
      <c r="A9" s="92"/>
      <c r="B9" s="22"/>
      <c r="C9" s="65" t="s">
        <v>148</v>
      </c>
      <c r="D9" s="65"/>
      <c r="E9" s="65"/>
      <c r="F9" s="65"/>
      <c r="G9" s="65"/>
      <c r="H9" s="32">
        <v>6916769</v>
      </c>
      <c r="I9" s="32">
        <v>22477825</v>
      </c>
    </row>
    <row r="10" spans="1:9" ht="18.75">
      <c r="A10" s="92"/>
      <c r="B10" s="30"/>
      <c r="C10" s="65" t="s">
        <v>149</v>
      </c>
      <c r="D10" s="65"/>
      <c r="E10" s="65"/>
      <c r="F10" s="65"/>
      <c r="G10" s="65"/>
      <c r="H10" s="32">
        <v>-7226454</v>
      </c>
      <c r="I10" s="32">
        <v>-20961569</v>
      </c>
    </row>
    <row r="11" spans="1:9" ht="18.75">
      <c r="A11" s="92"/>
      <c r="B11" s="27"/>
      <c r="C11" s="65" t="s">
        <v>150</v>
      </c>
      <c r="D11" s="78"/>
      <c r="E11" s="65"/>
      <c r="F11" s="65"/>
      <c r="G11" s="65"/>
      <c r="H11" s="32">
        <v>0</v>
      </c>
      <c r="I11" s="32">
        <v>0</v>
      </c>
    </row>
    <row r="12" spans="1:9" ht="18.75">
      <c r="A12" s="92"/>
      <c r="B12" s="27"/>
      <c r="C12" s="65" t="s">
        <v>151</v>
      </c>
      <c r="D12" s="78"/>
      <c r="E12" s="65"/>
      <c r="F12" s="65"/>
      <c r="G12" s="65"/>
      <c r="H12" s="32">
        <v>0</v>
      </c>
      <c r="I12" s="32">
        <v>0</v>
      </c>
    </row>
    <row r="13" spans="1:9" ht="18.75">
      <c r="A13" s="92"/>
      <c r="B13" s="22"/>
      <c r="C13" s="65" t="s">
        <v>152</v>
      </c>
      <c r="D13" s="65"/>
      <c r="E13" s="65"/>
      <c r="F13" s="65"/>
      <c r="G13" s="65"/>
      <c r="H13" s="32">
        <v>-163962</v>
      </c>
      <c r="I13" s="32">
        <v>-1499091</v>
      </c>
    </row>
    <row r="14" spans="1:9" ht="18.75">
      <c r="A14" s="92"/>
      <c r="B14" s="22"/>
      <c r="C14" s="65" t="s">
        <v>153</v>
      </c>
      <c r="D14" s="73"/>
      <c r="E14" s="73"/>
      <c r="F14" s="73"/>
      <c r="G14" s="82"/>
      <c r="H14" s="106">
        <f>SUM(H9:H13)</f>
        <v>-473647</v>
      </c>
      <c r="I14" s="106">
        <v>17165</v>
      </c>
    </row>
    <row r="15" spans="1:9" ht="19.5">
      <c r="A15" s="92" t="s">
        <v>155</v>
      </c>
      <c r="B15" s="74" t="s">
        <v>156</v>
      </c>
      <c r="C15" s="81"/>
      <c r="D15" s="81"/>
      <c r="E15" s="81"/>
      <c r="F15" s="73"/>
      <c r="G15" s="82"/>
      <c r="H15" s="105">
        <f>H21</f>
        <v>-1381600</v>
      </c>
      <c r="I15" s="105">
        <f>I21</f>
        <v>397750</v>
      </c>
    </row>
    <row r="16" spans="1:9" ht="18.75">
      <c r="A16" s="92"/>
      <c r="B16" s="27"/>
      <c r="C16" s="65" t="s">
        <v>157</v>
      </c>
      <c r="D16" s="65"/>
      <c r="E16" s="65"/>
      <c r="F16" s="65"/>
      <c r="G16" s="71"/>
      <c r="H16" s="32">
        <v>0</v>
      </c>
      <c r="I16" s="32"/>
    </row>
    <row r="17" spans="1:9" ht="18.75">
      <c r="A17" s="92"/>
      <c r="B17" s="27"/>
      <c r="C17" s="65" t="s">
        <v>158</v>
      </c>
      <c r="D17" s="65"/>
      <c r="E17" s="65"/>
      <c r="F17" s="65"/>
      <c r="G17" s="71"/>
      <c r="H17" s="32">
        <v>-1381600</v>
      </c>
      <c r="I17" s="32"/>
    </row>
    <row r="18" spans="1:9" ht="18.75">
      <c r="A18" s="92"/>
      <c r="B18" s="27"/>
      <c r="C18" s="65" t="s">
        <v>159</v>
      </c>
      <c r="D18" s="65"/>
      <c r="E18" s="65"/>
      <c r="F18" s="65"/>
      <c r="G18" s="71"/>
      <c r="H18" s="32">
        <v>0</v>
      </c>
      <c r="I18" s="32"/>
    </row>
    <row r="19" spans="1:9" ht="18.75">
      <c r="A19" s="92"/>
      <c r="B19" s="39"/>
      <c r="C19" s="65" t="s">
        <v>160</v>
      </c>
      <c r="D19" s="65"/>
      <c r="E19" s="65"/>
      <c r="F19" s="65"/>
      <c r="G19" s="71"/>
      <c r="H19" s="32">
        <v>0</v>
      </c>
      <c r="I19" s="32"/>
    </row>
    <row r="20" spans="1:9" ht="18.75">
      <c r="A20" s="92"/>
      <c r="B20" s="22"/>
      <c r="C20" s="65" t="s">
        <v>161</v>
      </c>
      <c r="D20" s="65"/>
      <c r="E20" s="65"/>
      <c r="F20" s="73"/>
      <c r="G20" s="82"/>
      <c r="H20" s="32">
        <v>0</v>
      </c>
      <c r="I20" s="32"/>
    </row>
    <row r="21" spans="1:9" ht="18.75">
      <c r="A21" s="92"/>
      <c r="B21" s="30"/>
      <c r="C21" s="65" t="s">
        <v>162</v>
      </c>
      <c r="D21" s="65"/>
      <c r="E21" s="65"/>
      <c r="F21" s="65"/>
      <c r="G21" s="71"/>
      <c r="H21" s="106">
        <f>H16+H17+H18+H19+H20</f>
        <v>-1381600</v>
      </c>
      <c r="I21" s="106">
        <f>I27</f>
        <v>397750</v>
      </c>
    </row>
    <row r="22" spans="1:9" ht="19.5">
      <c r="A22" s="92" t="s">
        <v>163</v>
      </c>
      <c r="B22" s="74" t="s">
        <v>164</v>
      </c>
      <c r="C22" s="81"/>
      <c r="D22" s="81"/>
      <c r="E22" s="73"/>
      <c r="F22" s="73"/>
      <c r="G22" s="31"/>
      <c r="H22" s="105">
        <f>H27</f>
        <v>0</v>
      </c>
      <c r="I22" s="105">
        <f>I27</f>
        <v>397750</v>
      </c>
    </row>
    <row r="23" spans="1:9" ht="18.75">
      <c r="A23" s="86"/>
      <c r="B23" s="46"/>
      <c r="C23" s="60" t="s">
        <v>165</v>
      </c>
      <c r="D23" s="60"/>
      <c r="E23" s="58"/>
      <c r="F23" s="58"/>
      <c r="G23" s="58"/>
      <c r="H23" s="36">
        <v>0</v>
      </c>
      <c r="I23" s="36"/>
    </row>
    <row r="24" spans="1:9" ht="18.75">
      <c r="A24" s="92"/>
      <c r="B24" s="23"/>
      <c r="C24" s="65" t="s">
        <v>166</v>
      </c>
      <c r="D24" s="65"/>
      <c r="E24" s="79"/>
      <c r="F24" s="79"/>
      <c r="G24" s="80"/>
      <c r="H24" s="36">
        <v>0</v>
      </c>
      <c r="I24" s="36">
        <v>397750</v>
      </c>
    </row>
    <row r="25" spans="1:9" ht="18.75">
      <c r="A25" s="92"/>
      <c r="B25" s="22"/>
      <c r="C25" s="65" t="s">
        <v>198</v>
      </c>
      <c r="D25" s="65"/>
      <c r="E25" s="65"/>
      <c r="F25" s="65"/>
      <c r="G25" s="71"/>
      <c r="H25" s="36">
        <v>0</v>
      </c>
      <c r="I25" s="36">
        <v>0</v>
      </c>
    </row>
    <row r="26" spans="1:9" ht="18.75">
      <c r="A26" s="92"/>
      <c r="B26" s="27"/>
      <c r="C26" s="65" t="s">
        <v>167</v>
      </c>
      <c r="D26" s="65"/>
      <c r="E26" s="65"/>
      <c r="F26" s="65"/>
      <c r="G26" s="71"/>
      <c r="H26" s="36">
        <v>0</v>
      </c>
      <c r="I26" s="36">
        <v>0</v>
      </c>
    </row>
    <row r="27" spans="1:9" ht="18.75">
      <c r="A27" s="92"/>
      <c r="B27" s="27"/>
      <c r="C27" s="65" t="s">
        <v>168</v>
      </c>
      <c r="D27" s="65"/>
      <c r="E27" s="65"/>
      <c r="F27" s="65"/>
      <c r="G27" s="71"/>
      <c r="H27" s="106">
        <f>H23+H24+H25+H26</f>
        <v>0</v>
      </c>
      <c r="I27" s="107">
        <f>SUM(I24:I26)</f>
        <v>397750</v>
      </c>
    </row>
    <row r="28" spans="1:9" ht="18.75">
      <c r="A28" s="92" t="s">
        <v>169</v>
      </c>
      <c r="B28" s="73" t="s">
        <v>172</v>
      </c>
      <c r="C28" s="73"/>
      <c r="D28" s="73"/>
      <c r="E28" s="73"/>
      <c r="F28" s="73"/>
      <c r="G28" s="82"/>
      <c r="H28" s="45">
        <f>H14+H21+H27</f>
        <v>-1855247</v>
      </c>
      <c r="I28" s="45">
        <v>414915</v>
      </c>
    </row>
    <row r="29" spans="1:9" ht="18.75">
      <c r="A29" s="92" t="s">
        <v>170</v>
      </c>
      <c r="B29" s="74" t="s">
        <v>173</v>
      </c>
      <c r="C29" s="73"/>
      <c r="D29" s="73"/>
      <c r="E29" s="73"/>
      <c r="F29" s="73"/>
      <c r="G29" s="82"/>
      <c r="H29" s="45">
        <v>4350000</v>
      </c>
      <c r="I29" s="45">
        <v>2494753</v>
      </c>
    </row>
    <row r="30" spans="1:9" ht="18.75">
      <c r="A30" s="92" t="s">
        <v>171</v>
      </c>
      <c r="B30" s="74" t="s">
        <v>174</v>
      </c>
      <c r="C30" s="73"/>
      <c r="D30" s="73"/>
      <c r="E30" s="73"/>
      <c r="F30" s="73"/>
      <c r="G30" s="82"/>
      <c r="H30" s="45">
        <f>H28+H29</f>
        <v>2494753</v>
      </c>
      <c r="I30" s="45">
        <f>I28+I29</f>
        <v>2909668</v>
      </c>
    </row>
  </sheetData>
  <pageMargins left="0.25" right="0.26" top="0.6" bottom="0.4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I139"/>
  <sheetViews>
    <sheetView workbookViewId="0">
      <selection activeCell="M52" sqref="M52:N52"/>
    </sheetView>
  </sheetViews>
  <sheetFormatPr defaultRowHeight="15"/>
  <cols>
    <col min="9" max="9" width="23" customWidth="1"/>
  </cols>
  <sheetData>
    <row r="2" spans="1:9" ht="15.75" thickBot="1"/>
    <row r="3" spans="1:9">
      <c r="A3" s="12"/>
      <c r="B3" s="13"/>
      <c r="C3" s="13"/>
      <c r="D3" s="13"/>
      <c r="E3" s="13"/>
      <c r="F3" s="13"/>
      <c r="G3" s="13"/>
      <c r="H3" s="13"/>
      <c r="I3" s="14"/>
    </row>
    <row r="4" spans="1:9">
      <c r="A4" s="15"/>
      <c r="B4" s="9"/>
      <c r="C4" s="9"/>
      <c r="D4" s="9"/>
      <c r="E4" s="9"/>
      <c r="F4" s="9"/>
      <c r="G4" s="9"/>
      <c r="H4" s="9"/>
      <c r="I4" s="16"/>
    </row>
    <row r="5" spans="1:9" ht="18.75">
      <c r="A5" s="102"/>
      <c r="B5" s="5" t="s">
        <v>196</v>
      </c>
      <c r="C5" s="5"/>
      <c r="D5" s="5"/>
      <c r="E5" s="9"/>
      <c r="F5" s="9"/>
      <c r="G5" s="9"/>
      <c r="H5" s="9"/>
      <c r="I5" s="16"/>
    </row>
    <row r="6" spans="1:9">
      <c r="A6" s="15"/>
      <c r="B6" s="9"/>
      <c r="C6" s="9"/>
      <c r="D6" s="9"/>
      <c r="E6" s="9"/>
      <c r="F6" s="9"/>
      <c r="G6" s="9"/>
      <c r="H6" s="9"/>
      <c r="I6" s="16"/>
    </row>
    <row r="7" spans="1:9">
      <c r="A7" s="15"/>
      <c r="B7" s="9"/>
      <c r="C7" s="9"/>
      <c r="D7" s="9"/>
      <c r="E7" s="9"/>
      <c r="F7" s="9"/>
      <c r="G7" s="9"/>
      <c r="H7" s="9"/>
      <c r="I7" s="16"/>
    </row>
    <row r="8" spans="1:9">
      <c r="A8" s="15"/>
      <c r="B8" s="9"/>
      <c r="C8" s="9"/>
      <c r="D8" s="9"/>
      <c r="E8" s="9"/>
      <c r="F8" s="9"/>
      <c r="G8" s="9"/>
      <c r="H8" s="9"/>
      <c r="I8" s="16"/>
    </row>
    <row r="9" spans="1:9">
      <c r="A9" s="15"/>
      <c r="B9" s="9"/>
      <c r="C9" s="9"/>
      <c r="D9" s="9"/>
      <c r="E9" s="9"/>
      <c r="F9" s="9"/>
      <c r="G9" s="9"/>
      <c r="H9" s="9"/>
      <c r="I9" s="16"/>
    </row>
    <row r="10" spans="1:9">
      <c r="A10" s="15"/>
      <c r="B10" s="9"/>
      <c r="C10" s="9"/>
      <c r="D10" s="9"/>
      <c r="E10" s="9"/>
      <c r="F10" s="9"/>
      <c r="G10" s="9"/>
      <c r="H10" s="9"/>
      <c r="I10" s="16"/>
    </row>
    <row r="11" spans="1:9">
      <c r="A11" s="15"/>
      <c r="B11" s="9"/>
      <c r="C11" s="9"/>
      <c r="D11" s="9"/>
      <c r="E11" s="9"/>
      <c r="F11" s="9"/>
      <c r="G11" s="9"/>
      <c r="H11" s="9"/>
      <c r="I11" s="16"/>
    </row>
    <row r="12" spans="1:9">
      <c r="A12" s="15"/>
      <c r="B12" s="9"/>
      <c r="C12" s="9"/>
      <c r="D12" s="9"/>
      <c r="E12" s="9"/>
      <c r="F12" s="9"/>
      <c r="G12" s="9"/>
      <c r="H12" s="9"/>
      <c r="I12" s="16"/>
    </row>
    <row r="13" spans="1:9">
      <c r="A13" s="15"/>
      <c r="B13" s="9"/>
      <c r="C13" s="9"/>
      <c r="D13" s="9"/>
      <c r="E13" s="9"/>
      <c r="F13" s="9"/>
      <c r="G13" s="9"/>
      <c r="H13" s="9"/>
      <c r="I13" s="16"/>
    </row>
    <row r="14" spans="1:9">
      <c r="A14" s="15"/>
      <c r="B14" s="9"/>
      <c r="C14" s="9"/>
      <c r="D14" s="9"/>
      <c r="E14" s="9"/>
      <c r="F14" s="9"/>
      <c r="G14" s="9"/>
      <c r="H14" s="9"/>
      <c r="I14" s="16"/>
    </row>
    <row r="15" spans="1:9">
      <c r="A15" s="15"/>
      <c r="B15" s="9"/>
      <c r="C15" s="9"/>
      <c r="D15" s="9"/>
      <c r="E15" s="9"/>
      <c r="F15" s="9"/>
      <c r="G15" s="9"/>
      <c r="H15" s="9"/>
      <c r="I15" s="16"/>
    </row>
    <row r="16" spans="1:9">
      <c r="A16" s="15"/>
      <c r="B16" s="9"/>
      <c r="C16" s="9"/>
      <c r="D16" s="9"/>
      <c r="E16" s="9"/>
      <c r="F16" s="9"/>
      <c r="G16" s="9"/>
      <c r="H16" s="9"/>
      <c r="I16" s="16"/>
    </row>
    <row r="17" spans="1:9">
      <c r="A17" s="15"/>
      <c r="B17" s="9"/>
      <c r="C17" s="9"/>
      <c r="D17" s="9"/>
      <c r="E17" s="9"/>
      <c r="F17" s="9"/>
      <c r="G17" s="9"/>
      <c r="H17" s="9"/>
      <c r="I17" s="16"/>
    </row>
    <row r="18" spans="1:9">
      <c r="A18" s="15"/>
      <c r="B18" s="9"/>
      <c r="C18" s="9"/>
      <c r="D18" s="9"/>
      <c r="E18" s="9"/>
      <c r="F18" s="9"/>
      <c r="G18" s="9"/>
      <c r="H18" s="9"/>
      <c r="I18" s="16"/>
    </row>
    <row r="19" spans="1:9">
      <c r="A19" s="15"/>
      <c r="B19" s="9"/>
      <c r="C19" s="9"/>
      <c r="D19" s="9"/>
      <c r="E19" s="9"/>
      <c r="F19" s="9"/>
      <c r="G19" s="9"/>
      <c r="H19" s="9"/>
      <c r="I19" s="16"/>
    </row>
    <row r="20" spans="1:9">
      <c r="A20" s="15"/>
      <c r="B20" s="9"/>
      <c r="C20" s="9"/>
      <c r="D20" s="9"/>
      <c r="E20" s="9"/>
      <c r="F20" s="9"/>
      <c r="G20" s="9"/>
      <c r="H20" s="9"/>
      <c r="I20" s="16"/>
    </row>
    <row r="21" spans="1:9">
      <c r="A21" s="15"/>
      <c r="B21" s="9"/>
      <c r="C21" s="9"/>
      <c r="D21" s="9"/>
      <c r="E21" s="9"/>
      <c r="F21" s="9"/>
      <c r="G21" s="9"/>
      <c r="H21" s="9"/>
      <c r="I21" s="16"/>
    </row>
    <row r="22" spans="1:9">
      <c r="A22" s="15"/>
      <c r="B22" s="9"/>
      <c r="C22" s="9"/>
      <c r="D22" s="9"/>
      <c r="E22" s="9"/>
      <c r="F22" s="9"/>
      <c r="G22" s="9"/>
      <c r="H22" s="9"/>
      <c r="I22" s="16"/>
    </row>
    <row r="23" spans="1:9">
      <c r="A23" s="15"/>
      <c r="B23" s="9"/>
      <c r="C23" s="9"/>
      <c r="D23" s="9"/>
      <c r="E23" s="9"/>
      <c r="F23" s="9"/>
      <c r="G23" s="9"/>
      <c r="H23" s="9"/>
      <c r="I23" s="16"/>
    </row>
    <row r="24" spans="1:9">
      <c r="A24" s="15"/>
      <c r="B24" s="9"/>
      <c r="C24" s="9"/>
      <c r="D24" s="9"/>
      <c r="E24" s="9"/>
      <c r="F24" s="9"/>
      <c r="G24" s="9"/>
      <c r="H24" s="9"/>
      <c r="I24" s="16"/>
    </row>
    <row r="25" spans="1:9">
      <c r="A25" s="15"/>
      <c r="B25" s="9"/>
      <c r="C25" s="9"/>
      <c r="D25" s="9"/>
      <c r="E25" s="9"/>
      <c r="F25" s="9"/>
      <c r="G25" s="9"/>
      <c r="H25" s="9"/>
      <c r="I25" s="16"/>
    </row>
    <row r="26" spans="1:9">
      <c r="A26" s="15"/>
      <c r="B26" s="9"/>
      <c r="C26" s="9"/>
      <c r="D26" s="9"/>
      <c r="E26" s="9"/>
      <c r="F26" s="9"/>
      <c r="G26" s="9"/>
      <c r="H26" s="9"/>
      <c r="I26" s="16"/>
    </row>
    <row r="27" spans="1:9">
      <c r="A27" s="15"/>
      <c r="B27" s="9"/>
      <c r="C27" s="9"/>
      <c r="D27" s="9"/>
      <c r="E27" s="9"/>
      <c r="F27" s="9"/>
      <c r="G27" s="9"/>
      <c r="H27" s="9"/>
      <c r="I27" s="16"/>
    </row>
    <row r="28" spans="1:9">
      <c r="A28" s="15"/>
      <c r="B28" s="9"/>
      <c r="C28" s="9"/>
      <c r="D28" s="9"/>
      <c r="E28" s="9"/>
      <c r="F28" s="9"/>
      <c r="G28" s="9"/>
      <c r="H28" s="9"/>
      <c r="I28" s="16"/>
    </row>
    <row r="29" spans="1:9">
      <c r="A29" s="15"/>
      <c r="B29" s="9"/>
      <c r="C29" s="9"/>
      <c r="D29" s="9"/>
      <c r="E29" s="9"/>
      <c r="F29" s="9"/>
      <c r="G29" s="9"/>
      <c r="H29" s="9"/>
      <c r="I29" s="16"/>
    </row>
    <row r="30" spans="1:9">
      <c r="A30" s="15"/>
      <c r="B30" s="9"/>
      <c r="C30" s="9"/>
      <c r="D30" s="9"/>
      <c r="E30" s="9"/>
      <c r="F30" s="9"/>
      <c r="G30" s="9"/>
      <c r="H30" s="9"/>
      <c r="I30" s="16"/>
    </row>
    <row r="31" spans="1:9">
      <c r="A31" s="15"/>
      <c r="B31" s="9"/>
      <c r="C31" s="9"/>
      <c r="D31" s="9"/>
      <c r="E31" s="9"/>
      <c r="F31" s="9"/>
      <c r="G31" s="9"/>
      <c r="H31" s="9"/>
      <c r="I31" s="16"/>
    </row>
    <row r="32" spans="1:9">
      <c r="A32" s="15"/>
      <c r="B32" s="9"/>
      <c r="C32" s="9"/>
      <c r="D32" s="9"/>
      <c r="E32" s="9"/>
      <c r="F32" s="9"/>
      <c r="G32" s="9"/>
      <c r="H32" s="9"/>
      <c r="I32" s="16"/>
    </row>
    <row r="33" spans="1:9">
      <c r="A33" s="15"/>
      <c r="B33" s="9"/>
      <c r="C33" s="9"/>
      <c r="D33" s="9"/>
      <c r="E33" s="9"/>
      <c r="F33" s="9"/>
      <c r="G33" s="9"/>
      <c r="H33" s="9"/>
      <c r="I33" s="16"/>
    </row>
    <row r="34" spans="1:9">
      <c r="A34" s="15"/>
      <c r="B34" s="9"/>
      <c r="C34" s="9"/>
      <c r="D34" s="9"/>
      <c r="E34" s="9"/>
      <c r="F34" s="9"/>
      <c r="G34" s="9"/>
      <c r="H34" s="9"/>
      <c r="I34" s="16"/>
    </row>
    <row r="35" spans="1:9">
      <c r="A35" s="15"/>
      <c r="B35" s="9"/>
      <c r="C35" s="9"/>
      <c r="D35" s="9"/>
      <c r="E35" s="9"/>
      <c r="F35" s="9"/>
      <c r="G35" s="9"/>
      <c r="H35" s="9"/>
      <c r="I35" s="16"/>
    </row>
    <row r="36" spans="1:9">
      <c r="A36" s="15"/>
      <c r="B36" s="9"/>
      <c r="C36" s="9"/>
      <c r="D36" s="9"/>
      <c r="E36" s="9"/>
      <c r="F36" s="9"/>
      <c r="G36" s="9"/>
      <c r="H36" s="9"/>
      <c r="I36" s="16"/>
    </row>
    <row r="37" spans="1:9">
      <c r="A37" s="15"/>
      <c r="B37" s="9"/>
      <c r="C37" s="9"/>
      <c r="D37" s="9"/>
      <c r="E37" s="9"/>
      <c r="F37" s="9"/>
      <c r="G37" s="9"/>
      <c r="H37" s="9"/>
      <c r="I37" s="16"/>
    </row>
    <row r="38" spans="1:9">
      <c r="A38" s="15"/>
      <c r="B38" s="9"/>
      <c r="C38" s="9"/>
      <c r="D38" s="9"/>
      <c r="E38" s="9"/>
      <c r="F38" s="9"/>
      <c r="G38" s="9"/>
      <c r="H38" s="9"/>
      <c r="I38" s="16"/>
    </row>
    <row r="39" spans="1:9">
      <c r="A39" s="15"/>
      <c r="B39" s="9"/>
      <c r="C39" s="9"/>
      <c r="D39" s="9"/>
      <c r="E39" s="9"/>
      <c r="F39" s="9"/>
      <c r="G39" s="9"/>
      <c r="H39" s="9"/>
      <c r="I39" s="16"/>
    </row>
    <row r="40" spans="1:9">
      <c r="A40" s="15"/>
      <c r="B40" s="9"/>
      <c r="C40" s="9"/>
      <c r="D40" s="9"/>
      <c r="E40" s="9"/>
      <c r="F40" s="9"/>
      <c r="G40" s="9"/>
      <c r="H40" s="9"/>
      <c r="I40" s="16"/>
    </row>
    <row r="41" spans="1:9">
      <c r="A41" s="15"/>
      <c r="B41" s="9"/>
      <c r="C41" s="9"/>
      <c r="D41" s="9"/>
      <c r="E41" s="9"/>
      <c r="F41" s="9"/>
      <c r="G41" s="9"/>
      <c r="H41" s="9"/>
      <c r="I41" s="16"/>
    </row>
    <row r="42" spans="1:9" ht="18.75">
      <c r="A42" s="15"/>
      <c r="B42" s="11" t="s">
        <v>197</v>
      </c>
      <c r="C42" s="11"/>
      <c r="D42" s="11"/>
      <c r="E42" s="11"/>
      <c r="F42" s="11"/>
      <c r="G42" s="11"/>
      <c r="H42" s="11" t="s">
        <v>199</v>
      </c>
      <c r="I42" s="112"/>
    </row>
    <row r="43" spans="1:9" ht="18.75">
      <c r="A43" s="15"/>
      <c r="B43" s="11"/>
      <c r="C43" s="11"/>
      <c r="D43" s="11"/>
      <c r="E43" s="11"/>
      <c r="F43" s="11"/>
      <c r="G43" s="11"/>
      <c r="H43" s="11"/>
      <c r="I43" s="112"/>
    </row>
    <row r="44" spans="1:9" ht="18.75">
      <c r="A44" s="15"/>
      <c r="B44" s="11" t="s">
        <v>201</v>
      </c>
      <c r="C44" s="11"/>
      <c r="D44" s="11"/>
      <c r="E44" s="11"/>
      <c r="F44" s="11"/>
      <c r="G44" s="11"/>
      <c r="H44" s="11" t="s">
        <v>200</v>
      </c>
      <c r="I44" s="112"/>
    </row>
    <row r="45" spans="1:9">
      <c r="A45" s="15"/>
      <c r="B45" s="6"/>
      <c r="C45" s="6"/>
      <c r="D45" s="6"/>
      <c r="E45" s="9"/>
      <c r="F45" s="9"/>
      <c r="G45" s="9"/>
      <c r="H45" s="9"/>
      <c r="I45" s="16"/>
    </row>
    <row r="46" spans="1:9">
      <c r="A46" s="15"/>
      <c r="B46" s="9"/>
      <c r="C46" s="9"/>
      <c r="D46" s="9"/>
      <c r="E46" s="9"/>
      <c r="F46" s="9"/>
      <c r="G46" s="9"/>
      <c r="H46" s="9"/>
      <c r="I46" s="16"/>
    </row>
    <row r="47" spans="1:9">
      <c r="A47" s="15"/>
      <c r="B47" s="9"/>
      <c r="C47" s="9"/>
      <c r="D47" s="9"/>
      <c r="E47" s="9"/>
      <c r="F47" s="9"/>
      <c r="G47" s="9"/>
      <c r="H47" s="9"/>
      <c r="I47" s="16"/>
    </row>
    <row r="48" spans="1:9" ht="15.75" thickBot="1">
      <c r="A48" s="18"/>
      <c r="B48" s="19"/>
      <c r="C48" s="19"/>
      <c r="D48" s="19"/>
      <c r="E48" s="19"/>
      <c r="F48" s="19"/>
      <c r="G48" s="19"/>
      <c r="H48" s="19"/>
      <c r="I48" s="20"/>
    </row>
    <row r="49" spans="1:9">
      <c r="A49" s="15"/>
      <c r="B49" s="9"/>
      <c r="C49" s="9"/>
      <c r="D49" s="9"/>
      <c r="E49" s="9"/>
      <c r="F49" s="9"/>
      <c r="G49" s="9"/>
      <c r="H49" s="9"/>
      <c r="I49" s="16"/>
    </row>
    <row r="50" spans="1:9">
      <c r="A50" s="15"/>
      <c r="B50" s="9"/>
      <c r="C50" s="9"/>
      <c r="D50" s="9"/>
      <c r="E50" s="9"/>
      <c r="F50" s="9"/>
      <c r="G50" s="9"/>
      <c r="H50" s="9"/>
      <c r="I50" s="16"/>
    </row>
    <row r="51" spans="1:9">
      <c r="A51" s="15"/>
      <c r="B51" s="9"/>
      <c r="C51" s="9"/>
      <c r="D51" s="9"/>
      <c r="E51" s="9"/>
      <c r="F51" s="9"/>
      <c r="G51" s="9"/>
      <c r="H51" s="9"/>
      <c r="I51" s="16"/>
    </row>
    <row r="52" spans="1:9">
      <c r="A52" s="15"/>
      <c r="B52" s="9"/>
      <c r="C52" s="9"/>
      <c r="D52" s="9"/>
      <c r="E52" s="9"/>
      <c r="F52" s="9"/>
      <c r="G52" s="9"/>
      <c r="H52" s="9"/>
      <c r="I52" s="16"/>
    </row>
    <row r="53" spans="1:9">
      <c r="A53" s="15"/>
      <c r="B53" s="9"/>
      <c r="C53" s="9"/>
      <c r="D53" s="9"/>
      <c r="E53" s="9"/>
      <c r="F53" s="9"/>
      <c r="G53" s="9"/>
      <c r="H53" s="9"/>
      <c r="I53" s="16"/>
    </row>
    <row r="54" spans="1:9">
      <c r="A54" s="15"/>
      <c r="B54" s="9"/>
      <c r="C54" s="9"/>
      <c r="D54" s="9"/>
      <c r="E54" s="9"/>
      <c r="F54" s="9"/>
      <c r="G54" s="9"/>
      <c r="H54" s="9"/>
      <c r="I54" s="16"/>
    </row>
    <row r="55" spans="1:9">
      <c r="A55" s="15"/>
      <c r="B55" s="9"/>
      <c r="C55" s="9"/>
      <c r="D55" s="9"/>
      <c r="E55" s="9"/>
      <c r="F55" s="9"/>
      <c r="G55" s="9"/>
      <c r="H55" s="9"/>
      <c r="I55" s="16"/>
    </row>
    <row r="56" spans="1:9">
      <c r="A56" s="15"/>
      <c r="B56" s="9"/>
      <c r="C56" s="9"/>
      <c r="D56" s="9"/>
      <c r="E56" s="9"/>
      <c r="F56" s="9"/>
      <c r="G56" s="9"/>
      <c r="H56" s="9"/>
      <c r="I56" s="16"/>
    </row>
    <row r="57" spans="1:9">
      <c r="A57" s="15"/>
      <c r="B57" s="9"/>
      <c r="C57" s="9"/>
      <c r="D57" s="9"/>
      <c r="E57" s="9"/>
      <c r="F57" s="9"/>
      <c r="G57" s="9"/>
      <c r="H57" s="9"/>
      <c r="I57" s="16"/>
    </row>
    <row r="58" spans="1:9">
      <c r="A58" s="15"/>
      <c r="B58" s="9"/>
      <c r="C58" s="9"/>
      <c r="D58" s="9"/>
      <c r="E58" s="9"/>
      <c r="F58" s="9"/>
      <c r="G58" s="9"/>
      <c r="H58" s="9"/>
      <c r="I58" s="16"/>
    </row>
    <row r="59" spans="1:9">
      <c r="A59" s="15"/>
      <c r="B59" s="9"/>
      <c r="C59" s="9"/>
      <c r="D59" s="9"/>
      <c r="E59" s="9"/>
      <c r="F59" s="9"/>
      <c r="G59" s="9"/>
      <c r="H59" s="9"/>
      <c r="I59" s="16"/>
    </row>
    <row r="60" spans="1:9">
      <c r="A60" s="15"/>
      <c r="B60" s="9"/>
      <c r="C60" s="9"/>
      <c r="D60" s="9"/>
      <c r="E60" s="9"/>
      <c r="F60" s="9"/>
      <c r="G60" s="9"/>
      <c r="H60" s="9"/>
      <c r="I60" s="16"/>
    </row>
    <row r="61" spans="1:9">
      <c r="A61" s="15"/>
      <c r="B61" s="9"/>
      <c r="C61" s="9"/>
      <c r="D61" s="9"/>
      <c r="E61" s="9"/>
      <c r="F61" s="9"/>
      <c r="G61" s="9"/>
      <c r="H61" s="9"/>
      <c r="I61" s="16"/>
    </row>
    <row r="62" spans="1:9">
      <c r="A62" s="15"/>
      <c r="B62" s="9"/>
      <c r="C62" s="9"/>
      <c r="D62" s="9"/>
      <c r="E62" s="9"/>
      <c r="F62" s="9"/>
      <c r="G62" s="9"/>
      <c r="H62" s="9"/>
      <c r="I62" s="16"/>
    </row>
    <row r="63" spans="1:9">
      <c r="A63" s="15"/>
      <c r="B63" s="9"/>
      <c r="C63" s="9"/>
      <c r="D63" s="9"/>
      <c r="E63" s="9"/>
      <c r="F63" s="9"/>
      <c r="G63" s="9"/>
      <c r="H63" s="9"/>
      <c r="I63" s="16"/>
    </row>
    <row r="64" spans="1:9">
      <c r="A64" s="15"/>
      <c r="B64" s="9"/>
      <c r="C64" s="9"/>
      <c r="D64" s="9"/>
      <c r="E64" s="9"/>
      <c r="F64" s="9"/>
      <c r="G64" s="9"/>
      <c r="H64" s="9"/>
      <c r="I64" s="16"/>
    </row>
    <row r="65" spans="1:9">
      <c r="A65" s="15"/>
      <c r="B65" s="9"/>
      <c r="C65" s="9"/>
      <c r="D65" s="9"/>
      <c r="E65" s="9"/>
      <c r="F65" s="9"/>
      <c r="G65" s="9"/>
      <c r="H65" s="9"/>
      <c r="I65" s="16"/>
    </row>
    <row r="66" spans="1:9">
      <c r="A66" s="15"/>
      <c r="B66" s="9"/>
      <c r="C66" s="9"/>
      <c r="D66" s="9"/>
      <c r="E66" s="9"/>
      <c r="F66" s="9"/>
      <c r="G66" s="9"/>
      <c r="H66" s="9"/>
      <c r="I66" s="16"/>
    </row>
    <row r="67" spans="1:9">
      <c r="A67" s="15"/>
      <c r="B67" s="9"/>
      <c r="C67" s="9"/>
      <c r="D67" s="9"/>
      <c r="E67" s="9"/>
      <c r="F67" s="9"/>
      <c r="G67" s="9"/>
      <c r="H67" s="9"/>
      <c r="I67" s="16"/>
    </row>
    <row r="68" spans="1:9">
      <c r="A68" s="15"/>
      <c r="B68" s="9"/>
      <c r="C68" s="9"/>
      <c r="D68" s="9"/>
      <c r="E68" s="9"/>
      <c r="F68" s="9"/>
      <c r="G68" s="9"/>
      <c r="H68" s="9"/>
      <c r="I68" s="16"/>
    </row>
    <row r="69" spans="1:9">
      <c r="A69" s="15"/>
      <c r="B69" s="9"/>
      <c r="C69" s="9"/>
      <c r="D69" s="9"/>
      <c r="E69" s="9"/>
      <c r="F69" s="9"/>
      <c r="G69" s="9"/>
      <c r="H69" s="9"/>
      <c r="I69" s="16"/>
    </row>
    <row r="70" spans="1:9">
      <c r="A70" s="15"/>
      <c r="B70" s="9"/>
      <c r="C70" s="9"/>
      <c r="D70" s="9"/>
      <c r="E70" s="9"/>
      <c r="F70" s="9"/>
      <c r="G70" s="9"/>
      <c r="H70" s="9"/>
      <c r="I70" s="16"/>
    </row>
    <row r="71" spans="1:9">
      <c r="A71" s="15"/>
      <c r="B71" s="9"/>
      <c r="C71" s="9"/>
      <c r="D71" s="9"/>
      <c r="E71" s="9"/>
      <c r="F71" s="9"/>
      <c r="G71" s="9"/>
      <c r="H71" s="9"/>
      <c r="I71" s="16"/>
    </row>
    <row r="72" spans="1:9">
      <c r="A72" s="15"/>
      <c r="B72" s="9"/>
      <c r="C72" s="9"/>
      <c r="D72" s="9"/>
      <c r="E72" s="9"/>
      <c r="F72" s="9"/>
      <c r="G72" s="9"/>
      <c r="H72" s="9"/>
      <c r="I72" s="16"/>
    </row>
    <row r="73" spans="1:9">
      <c r="A73" s="15"/>
      <c r="B73" s="9"/>
      <c r="C73" s="9"/>
      <c r="D73" s="9"/>
      <c r="E73" s="9"/>
      <c r="F73" s="9"/>
      <c r="G73" s="9"/>
      <c r="H73" s="9"/>
      <c r="I73" s="16"/>
    </row>
    <row r="74" spans="1:9">
      <c r="A74" s="15"/>
      <c r="B74" s="9"/>
      <c r="C74" s="9"/>
      <c r="D74" s="9"/>
      <c r="E74" s="9"/>
      <c r="F74" s="9"/>
      <c r="G74" s="9"/>
      <c r="H74" s="9"/>
      <c r="I74" s="16"/>
    </row>
    <row r="75" spans="1:9">
      <c r="A75" s="15"/>
      <c r="B75" s="9"/>
      <c r="C75" s="9"/>
      <c r="D75" s="9"/>
      <c r="E75" s="9"/>
      <c r="F75" s="9"/>
      <c r="G75" s="9"/>
      <c r="H75" s="9"/>
      <c r="I75" s="16"/>
    </row>
    <row r="76" spans="1:9">
      <c r="A76" s="15"/>
      <c r="B76" s="9"/>
      <c r="C76" s="9"/>
      <c r="D76" s="9"/>
      <c r="E76" s="9"/>
      <c r="F76" s="9"/>
      <c r="G76" s="9"/>
      <c r="H76" s="9"/>
      <c r="I76" s="16"/>
    </row>
    <row r="77" spans="1:9">
      <c r="A77" s="15"/>
      <c r="B77" s="9"/>
      <c r="C77" s="9"/>
      <c r="D77" s="9"/>
      <c r="E77" s="9"/>
      <c r="F77" s="9"/>
      <c r="G77" s="9"/>
      <c r="H77" s="9"/>
      <c r="I77" s="16"/>
    </row>
    <row r="78" spans="1:9">
      <c r="A78" s="15"/>
      <c r="B78" s="9"/>
      <c r="C78" s="9"/>
      <c r="D78" s="9"/>
      <c r="E78" s="9"/>
      <c r="F78" s="9"/>
      <c r="G78" s="9"/>
      <c r="H78" s="9"/>
      <c r="I78" s="16"/>
    </row>
    <row r="79" spans="1:9">
      <c r="A79" s="15"/>
      <c r="B79" s="9"/>
      <c r="C79" s="9"/>
      <c r="D79" s="9"/>
      <c r="E79" s="9"/>
      <c r="F79" s="9"/>
      <c r="G79" s="9"/>
      <c r="H79" s="9"/>
      <c r="I79" s="16"/>
    </row>
    <row r="80" spans="1:9">
      <c r="A80" s="15"/>
      <c r="B80" s="9"/>
      <c r="C80" s="9"/>
      <c r="D80" s="9"/>
      <c r="E80" s="9"/>
      <c r="F80" s="9"/>
      <c r="G80" s="9"/>
      <c r="H80" s="9"/>
      <c r="I80" s="16"/>
    </row>
    <row r="81" spans="1:9">
      <c r="A81" s="15"/>
      <c r="B81" s="9"/>
      <c r="C81" s="9"/>
      <c r="D81" s="9"/>
      <c r="E81" s="9"/>
      <c r="F81" s="9"/>
      <c r="G81" s="9"/>
      <c r="H81" s="9"/>
      <c r="I81" s="16"/>
    </row>
    <row r="82" spans="1:9">
      <c r="A82" s="15"/>
      <c r="B82" s="9"/>
      <c r="C82" s="9"/>
      <c r="D82" s="9"/>
      <c r="E82" s="9"/>
      <c r="F82" s="9"/>
      <c r="G82" s="9"/>
      <c r="H82" s="9"/>
      <c r="I82" s="16"/>
    </row>
    <row r="83" spans="1:9">
      <c r="A83" s="15"/>
      <c r="B83" s="9"/>
      <c r="C83" s="9"/>
      <c r="D83" s="9"/>
      <c r="E83" s="9"/>
      <c r="F83" s="9"/>
      <c r="G83" s="9"/>
      <c r="H83" s="9"/>
      <c r="I83" s="16"/>
    </row>
    <row r="84" spans="1:9">
      <c r="A84" s="15"/>
      <c r="B84" s="9"/>
      <c r="C84" s="9"/>
      <c r="D84" s="9"/>
      <c r="E84" s="9"/>
      <c r="F84" s="9"/>
      <c r="G84" s="9"/>
      <c r="H84" s="9"/>
      <c r="I84" s="16"/>
    </row>
    <row r="85" spans="1:9">
      <c r="A85" s="15"/>
      <c r="B85" s="9"/>
      <c r="C85" s="9"/>
      <c r="D85" s="9"/>
      <c r="E85" s="9"/>
      <c r="F85" s="9"/>
      <c r="G85" s="9"/>
      <c r="H85" s="9"/>
      <c r="I85" s="16"/>
    </row>
    <row r="86" spans="1:9">
      <c r="A86" s="15"/>
      <c r="B86" s="9"/>
      <c r="C86" s="9"/>
      <c r="D86" s="9"/>
      <c r="E86" s="9"/>
      <c r="F86" s="9"/>
      <c r="G86" s="9"/>
      <c r="H86" s="9"/>
      <c r="I86" s="16"/>
    </row>
    <row r="87" spans="1:9">
      <c r="A87" s="15"/>
      <c r="B87" s="9"/>
      <c r="C87" s="9"/>
      <c r="D87" s="9"/>
      <c r="E87" s="9"/>
      <c r="F87" s="9"/>
      <c r="G87" s="9"/>
      <c r="H87" s="9"/>
      <c r="I87" s="16"/>
    </row>
    <row r="88" spans="1:9">
      <c r="A88" s="15"/>
      <c r="B88" s="9"/>
      <c r="C88" s="9"/>
      <c r="D88" s="9"/>
      <c r="E88" s="9"/>
      <c r="F88" s="9"/>
      <c r="G88" s="9"/>
      <c r="H88" s="9"/>
      <c r="I88" s="16"/>
    </row>
    <row r="89" spans="1:9">
      <c r="A89" s="15"/>
      <c r="B89" s="9"/>
      <c r="C89" s="9"/>
      <c r="D89" s="9"/>
      <c r="E89" s="9"/>
      <c r="F89" s="9"/>
      <c r="G89" s="9"/>
      <c r="H89" s="9"/>
      <c r="I89" s="16"/>
    </row>
    <row r="90" spans="1:9">
      <c r="A90" s="15"/>
      <c r="B90" s="9"/>
      <c r="C90" s="9"/>
      <c r="D90" s="9"/>
      <c r="E90" s="9"/>
      <c r="F90" s="9"/>
      <c r="G90" s="9"/>
      <c r="H90" s="9"/>
      <c r="I90" s="16"/>
    </row>
    <row r="91" spans="1:9">
      <c r="A91" s="15"/>
      <c r="B91" s="9"/>
      <c r="C91" s="9"/>
      <c r="D91" s="9"/>
      <c r="E91" s="9"/>
      <c r="F91" s="9"/>
      <c r="G91" s="9"/>
      <c r="H91" s="9"/>
      <c r="I91" s="16"/>
    </row>
    <row r="92" spans="1:9">
      <c r="A92" s="15"/>
      <c r="B92" s="9"/>
      <c r="C92" s="9"/>
      <c r="D92" s="9"/>
      <c r="E92" s="9"/>
      <c r="F92" s="9"/>
      <c r="G92" s="9"/>
      <c r="H92" s="9"/>
      <c r="I92" s="16"/>
    </row>
    <row r="93" spans="1:9">
      <c r="A93" s="15"/>
      <c r="B93" s="9"/>
      <c r="C93" s="9"/>
      <c r="D93" s="9"/>
      <c r="E93" s="9"/>
      <c r="F93" s="9"/>
      <c r="G93" s="9"/>
      <c r="H93" s="9"/>
      <c r="I93" s="16"/>
    </row>
    <row r="94" spans="1:9">
      <c r="A94" s="15"/>
      <c r="B94" s="9"/>
      <c r="C94" s="9"/>
      <c r="D94" s="9"/>
      <c r="E94" s="9"/>
      <c r="F94" s="9"/>
      <c r="G94" s="9"/>
      <c r="H94" s="9"/>
      <c r="I94" s="16"/>
    </row>
    <row r="95" spans="1:9">
      <c r="A95" s="15"/>
      <c r="B95" s="9"/>
      <c r="C95" s="9"/>
      <c r="D95" s="9"/>
      <c r="E95" s="9"/>
      <c r="F95" s="9"/>
      <c r="G95" s="9"/>
      <c r="H95" s="9"/>
      <c r="I95" s="16"/>
    </row>
    <row r="96" spans="1:9">
      <c r="A96" s="15"/>
      <c r="B96" s="9"/>
      <c r="C96" s="9"/>
      <c r="D96" s="9"/>
      <c r="E96" s="9"/>
      <c r="F96" s="9"/>
      <c r="G96" s="9"/>
      <c r="H96" s="9"/>
      <c r="I96" s="16"/>
    </row>
    <row r="97" spans="1:9">
      <c r="A97" s="15"/>
      <c r="B97" s="9"/>
      <c r="C97" s="9"/>
      <c r="D97" s="9"/>
      <c r="E97" s="9"/>
      <c r="F97" s="9"/>
      <c r="G97" s="9"/>
      <c r="H97" s="9"/>
      <c r="I97" s="16"/>
    </row>
    <row r="98" spans="1:9">
      <c r="A98" s="15"/>
      <c r="B98" s="9"/>
      <c r="C98" s="9"/>
      <c r="D98" s="9"/>
      <c r="E98" s="9"/>
      <c r="F98" s="9"/>
      <c r="G98" s="9"/>
      <c r="H98" s="9"/>
      <c r="I98" s="16"/>
    </row>
    <row r="99" spans="1:9">
      <c r="A99" s="15"/>
      <c r="B99" s="9"/>
      <c r="C99" s="9"/>
      <c r="D99" s="9"/>
      <c r="E99" s="9"/>
      <c r="F99" s="9"/>
      <c r="G99" s="9"/>
      <c r="H99" s="9"/>
      <c r="I99" s="16"/>
    </row>
    <row r="100" spans="1:9">
      <c r="A100" s="15"/>
      <c r="B100" s="9"/>
      <c r="C100" s="9"/>
      <c r="D100" s="9"/>
      <c r="E100" s="9"/>
      <c r="F100" s="9"/>
      <c r="G100" s="9"/>
      <c r="H100" s="9"/>
      <c r="I100" s="16"/>
    </row>
    <row r="101" spans="1:9">
      <c r="A101" s="15"/>
      <c r="B101" s="9"/>
      <c r="C101" s="9"/>
      <c r="D101" s="9"/>
      <c r="E101" s="9"/>
      <c r="F101" s="9"/>
      <c r="G101" s="9"/>
      <c r="H101" s="9"/>
      <c r="I101" s="16"/>
    </row>
    <row r="102" spans="1:9">
      <c r="A102" s="15"/>
      <c r="B102" s="9"/>
      <c r="C102" s="9"/>
      <c r="D102" s="9"/>
      <c r="E102" s="9"/>
      <c r="F102" s="9"/>
      <c r="G102" s="9"/>
      <c r="H102" s="9"/>
      <c r="I102" s="16"/>
    </row>
    <row r="103" spans="1:9">
      <c r="A103" s="15"/>
      <c r="B103" s="9"/>
      <c r="C103" s="9"/>
      <c r="D103" s="9"/>
      <c r="E103" s="9"/>
      <c r="F103" s="9"/>
      <c r="G103" s="9"/>
      <c r="H103" s="9"/>
      <c r="I103" s="16"/>
    </row>
    <row r="104" spans="1:9">
      <c r="A104" s="15"/>
      <c r="B104" s="9"/>
      <c r="C104" s="9"/>
      <c r="D104" s="9"/>
      <c r="E104" s="9"/>
      <c r="F104" s="9"/>
      <c r="G104" s="9"/>
      <c r="H104" s="9"/>
      <c r="I104" s="16"/>
    </row>
    <row r="105" spans="1:9">
      <c r="A105" s="15"/>
      <c r="B105" s="9"/>
      <c r="C105" s="9"/>
      <c r="D105" s="9"/>
      <c r="E105" s="9"/>
      <c r="F105" s="9"/>
      <c r="G105" s="9"/>
      <c r="H105" s="9"/>
      <c r="I105" s="16"/>
    </row>
    <row r="106" spans="1:9">
      <c r="A106" s="15"/>
      <c r="B106" s="9"/>
      <c r="C106" s="9"/>
      <c r="D106" s="9"/>
      <c r="E106" s="9"/>
      <c r="F106" s="9"/>
      <c r="G106" s="9"/>
      <c r="H106" s="9"/>
      <c r="I106" s="16"/>
    </row>
    <row r="107" spans="1:9">
      <c r="A107" s="15"/>
      <c r="B107" s="9"/>
      <c r="C107" s="9"/>
      <c r="D107" s="9"/>
      <c r="E107" s="9"/>
      <c r="F107" s="9"/>
      <c r="G107" s="9"/>
      <c r="H107" s="9"/>
      <c r="I107" s="16"/>
    </row>
    <row r="108" spans="1:9">
      <c r="A108" s="15"/>
      <c r="B108" s="9"/>
      <c r="C108" s="9"/>
      <c r="D108" s="9"/>
      <c r="E108" s="9"/>
      <c r="F108" s="9"/>
      <c r="G108" s="9"/>
      <c r="H108" s="9"/>
      <c r="I108" s="16"/>
    </row>
    <row r="109" spans="1:9">
      <c r="A109" s="15"/>
      <c r="B109" s="9"/>
      <c r="C109" s="9"/>
      <c r="D109" s="9"/>
      <c r="E109" s="9"/>
      <c r="F109" s="9"/>
      <c r="G109" s="9"/>
      <c r="H109" s="9"/>
      <c r="I109" s="16"/>
    </row>
    <row r="110" spans="1:9">
      <c r="A110" s="15"/>
      <c r="B110" s="9"/>
      <c r="C110" s="9"/>
      <c r="D110" s="9"/>
      <c r="E110" s="9"/>
      <c r="F110" s="9"/>
      <c r="G110" s="9"/>
      <c r="H110" s="9"/>
      <c r="I110" s="16"/>
    </row>
    <row r="111" spans="1:9">
      <c r="A111" s="15"/>
      <c r="B111" s="9"/>
      <c r="C111" s="9"/>
      <c r="D111" s="9"/>
      <c r="E111" s="9"/>
      <c r="F111" s="9"/>
      <c r="G111" s="9"/>
      <c r="H111" s="9"/>
      <c r="I111" s="16"/>
    </row>
    <row r="112" spans="1:9">
      <c r="A112" s="15"/>
      <c r="B112" s="9"/>
      <c r="C112" s="9"/>
      <c r="D112" s="9"/>
      <c r="E112" s="9"/>
      <c r="F112" s="9"/>
      <c r="G112" s="9"/>
      <c r="H112" s="9"/>
      <c r="I112" s="16"/>
    </row>
    <row r="113" spans="1:9">
      <c r="A113" s="15"/>
      <c r="B113" s="9"/>
      <c r="C113" s="9"/>
      <c r="D113" s="9"/>
      <c r="E113" s="9"/>
      <c r="F113" s="9"/>
      <c r="G113" s="9"/>
      <c r="H113" s="9"/>
      <c r="I113" s="16"/>
    </row>
    <row r="114" spans="1:9">
      <c r="A114" s="15"/>
      <c r="B114" s="9"/>
      <c r="C114" s="9"/>
      <c r="D114" s="9"/>
      <c r="E114" s="9"/>
      <c r="F114" s="9"/>
      <c r="G114" s="9"/>
      <c r="H114" s="9"/>
      <c r="I114" s="16"/>
    </row>
    <row r="115" spans="1:9">
      <c r="A115" s="15"/>
      <c r="B115" s="9"/>
      <c r="C115" s="9"/>
      <c r="D115" s="9"/>
      <c r="E115" s="9"/>
      <c r="F115" s="9"/>
      <c r="G115" s="9"/>
      <c r="H115" s="9"/>
      <c r="I115" s="16"/>
    </row>
    <row r="116" spans="1:9">
      <c r="A116" s="15"/>
      <c r="B116" s="9"/>
      <c r="C116" s="9"/>
      <c r="D116" s="9"/>
      <c r="E116" s="9"/>
      <c r="F116" s="9"/>
      <c r="G116" s="9"/>
      <c r="H116" s="9"/>
      <c r="I116" s="16"/>
    </row>
    <row r="117" spans="1:9">
      <c r="A117" s="15"/>
      <c r="B117" s="9"/>
      <c r="C117" s="9"/>
      <c r="D117" s="9"/>
      <c r="E117" s="9"/>
      <c r="F117" s="9"/>
      <c r="G117" s="9"/>
      <c r="H117" s="9"/>
      <c r="I117" s="16"/>
    </row>
    <row r="118" spans="1:9">
      <c r="A118" s="15"/>
      <c r="B118" s="9"/>
      <c r="C118" s="9"/>
      <c r="D118" s="9"/>
      <c r="E118" s="9"/>
      <c r="F118" s="9"/>
      <c r="G118" s="9"/>
      <c r="H118" s="9"/>
      <c r="I118" s="16"/>
    </row>
    <row r="119" spans="1:9">
      <c r="A119" s="15"/>
      <c r="B119" s="9"/>
      <c r="C119" s="9"/>
      <c r="D119" s="9"/>
      <c r="E119" s="9"/>
      <c r="F119" s="9"/>
      <c r="G119" s="9"/>
      <c r="H119" s="9"/>
      <c r="I119" s="16"/>
    </row>
    <row r="120" spans="1:9">
      <c r="A120" s="15"/>
      <c r="B120" s="9"/>
      <c r="C120" s="9"/>
      <c r="D120" s="9"/>
      <c r="E120" s="9"/>
      <c r="F120" s="9"/>
      <c r="G120" s="9"/>
      <c r="H120" s="9"/>
      <c r="I120" s="16"/>
    </row>
    <row r="121" spans="1:9">
      <c r="A121" s="15"/>
      <c r="B121" s="9"/>
      <c r="C121" s="9"/>
      <c r="D121" s="9"/>
      <c r="E121" s="9"/>
      <c r="F121" s="9"/>
      <c r="G121" s="9"/>
      <c r="H121" s="9"/>
      <c r="I121" s="16"/>
    </row>
    <row r="122" spans="1:9">
      <c r="A122" s="15"/>
      <c r="B122" s="9"/>
      <c r="C122" s="9"/>
      <c r="D122" s="9"/>
      <c r="E122" s="9"/>
      <c r="F122" s="9"/>
      <c r="G122" s="9"/>
      <c r="H122" s="9"/>
      <c r="I122" s="16"/>
    </row>
    <row r="123" spans="1:9">
      <c r="A123" s="15"/>
      <c r="B123" s="9"/>
      <c r="C123" s="9"/>
      <c r="D123" s="9"/>
      <c r="E123" s="9"/>
      <c r="F123" s="9"/>
      <c r="G123" s="9"/>
      <c r="H123" s="9"/>
      <c r="I123" s="16"/>
    </row>
    <row r="124" spans="1:9">
      <c r="A124" s="15"/>
      <c r="B124" s="9"/>
      <c r="C124" s="9"/>
      <c r="D124" s="9"/>
      <c r="E124" s="9"/>
      <c r="F124" s="9"/>
      <c r="G124" s="9"/>
      <c r="H124" s="9"/>
      <c r="I124" s="16"/>
    </row>
    <row r="125" spans="1:9">
      <c r="A125" s="15"/>
      <c r="B125" s="9"/>
      <c r="C125" s="9"/>
      <c r="D125" s="9"/>
      <c r="E125" s="9"/>
      <c r="F125" s="9"/>
      <c r="G125" s="9"/>
      <c r="H125" s="9"/>
      <c r="I125" s="16"/>
    </row>
    <row r="126" spans="1:9">
      <c r="A126" s="15"/>
      <c r="B126" s="9"/>
      <c r="C126" s="9"/>
      <c r="D126" s="9"/>
      <c r="E126" s="9"/>
      <c r="F126" s="9"/>
      <c r="G126" s="9"/>
      <c r="H126" s="9"/>
      <c r="I126" s="16"/>
    </row>
    <row r="127" spans="1:9">
      <c r="A127" s="15"/>
      <c r="B127" s="9"/>
      <c r="C127" s="9"/>
      <c r="D127" s="9"/>
      <c r="E127" s="9"/>
      <c r="F127" s="9"/>
      <c r="G127" s="9"/>
      <c r="H127" s="9"/>
      <c r="I127" s="16"/>
    </row>
    <row r="128" spans="1:9">
      <c r="A128" s="15"/>
      <c r="B128" s="9"/>
      <c r="C128" s="9"/>
      <c r="D128" s="9"/>
      <c r="E128" s="9"/>
      <c r="F128" s="9"/>
      <c r="G128" s="9"/>
      <c r="H128" s="9"/>
      <c r="I128" s="16"/>
    </row>
    <row r="129" spans="1:9">
      <c r="A129" s="15"/>
      <c r="B129" s="9"/>
      <c r="C129" s="9"/>
      <c r="D129" s="9"/>
      <c r="E129" s="9"/>
      <c r="F129" s="9"/>
      <c r="G129" s="9"/>
      <c r="H129" s="9"/>
      <c r="I129" s="16"/>
    </row>
    <row r="130" spans="1:9">
      <c r="A130" s="15"/>
      <c r="B130" s="9"/>
      <c r="C130" s="9"/>
      <c r="D130" s="9"/>
      <c r="E130" s="9"/>
      <c r="F130" s="9"/>
      <c r="G130" s="9"/>
      <c r="H130" s="9"/>
      <c r="I130" s="16"/>
    </row>
    <row r="131" spans="1:9">
      <c r="A131" s="15"/>
      <c r="B131" s="9"/>
      <c r="C131" s="9"/>
      <c r="D131" s="9"/>
      <c r="E131" s="9"/>
      <c r="F131" s="9"/>
      <c r="G131" s="9"/>
      <c r="H131" s="9"/>
      <c r="I131" s="16"/>
    </row>
    <row r="132" spans="1:9">
      <c r="A132" s="15"/>
      <c r="B132" s="9"/>
      <c r="C132" s="9"/>
      <c r="D132" s="9"/>
      <c r="E132" s="9"/>
      <c r="F132" s="9"/>
      <c r="G132" s="9"/>
      <c r="H132" s="9"/>
      <c r="I132" s="16"/>
    </row>
    <row r="133" spans="1:9">
      <c r="A133" s="15"/>
      <c r="B133" s="9"/>
      <c r="C133" s="9"/>
      <c r="D133" s="9"/>
      <c r="E133" s="9"/>
      <c r="F133" s="9"/>
      <c r="G133" s="9"/>
      <c r="H133" s="9"/>
      <c r="I133" s="16"/>
    </row>
    <row r="134" spans="1:9">
      <c r="A134" s="15"/>
      <c r="B134" s="9"/>
      <c r="C134" s="9"/>
      <c r="D134" s="9"/>
      <c r="E134" s="9"/>
      <c r="F134" s="9"/>
      <c r="G134" s="9"/>
      <c r="H134" s="9"/>
      <c r="I134" s="16"/>
    </row>
    <row r="135" spans="1:9">
      <c r="A135" s="15"/>
      <c r="B135" s="9"/>
      <c r="C135" s="9"/>
      <c r="D135" s="9"/>
      <c r="E135" s="9"/>
      <c r="F135" s="9"/>
      <c r="G135" s="9"/>
      <c r="H135" s="9"/>
      <c r="I135" s="16"/>
    </row>
    <row r="136" spans="1:9">
      <c r="A136" s="15"/>
      <c r="B136" s="9"/>
      <c r="C136" s="9"/>
      <c r="D136" s="9"/>
      <c r="E136" s="9"/>
      <c r="F136" s="9"/>
      <c r="G136" s="9"/>
      <c r="H136" s="9"/>
      <c r="I136" s="16"/>
    </row>
    <row r="137" spans="1:9">
      <c r="A137" s="15"/>
      <c r="B137" s="9"/>
      <c r="C137" s="9"/>
      <c r="D137" s="9"/>
      <c r="E137" s="9"/>
      <c r="F137" s="9"/>
      <c r="G137" s="9"/>
      <c r="H137" s="9"/>
      <c r="I137" s="16"/>
    </row>
    <row r="138" spans="1:9">
      <c r="A138" s="15"/>
      <c r="B138" s="9"/>
      <c r="C138" s="9"/>
      <c r="D138" s="9"/>
      <c r="E138" s="9"/>
      <c r="F138" s="9"/>
      <c r="G138" s="9"/>
      <c r="H138" s="9"/>
      <c r="I138" s="16"/>
    </row>
    <row r="139" spans="1:9" ht="15.75" thickBot="1">
      <c r="A139" s="18"/>
      <c r="B139" s="19"/>
      <c r="C139" s="19"/>
      <c r="D139" s="19"/>
      <c r="E139" s="19"/>
      <c r="F139" s="19"/>
      <c r="G139" s="19"/>
      <c r="H139" s="19"/>
      <c r="I139" s="20"/>
    </row>
  </sheetData>
  <pageMargins left="0.25" right="0.26" top="0.55000000000000004" bottom="0.43" header="0.3" footer="0.19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G119"/>
  <sheetViews>
    <sheetView workbookViewId="0">
      <selection activeCell="G4" sqref="G4"/>
    </sheetView>
  </sheetViews>
  <sheetFormatPr defaultRowHeight="15"/>
  <cols>
    <col min="1" max="1" width="9.140625" style="208"/>
    <col min="2" max="2" width="4.42578125" style="209" customWidth="1"/>
    <col min="3" max="3" width="40.140625" style="209" customWidth="1"/>
    <col min="4" max="4" width="8.85546875" style="208" customWidth="1"/>
    <col min="5" max="5" width="10.7109375" style="209" customWidth="1"/>
    <col min="6" max="6" width="11.85546875" style="209" customWidth="1"/>
    <col min="7" max="7" width="14.85546875" style="209" customWidth="1"/>
    <col min="8" max="16384" width="9.140625" style="209"/>
  </cols>
  <sheetData>
    <row r="2" spans="2:7" ht="15.75">
      <c r="C2" s="211" t="s">
        <v>277</v>
      </c>
    </row>
    <row r="3" spans="2:7" ht="15.75">
      <c r="B3" s="212"/>
      <c r="D3" s="213"/>
      <c r="E3" s="212"/>
      <c r="F3" s="212"/>
      <c r="G3" s="212"/>
    </row>
    <row r="4" spans="2:7" ht="15.75">
      <c r="B4" s="212"/>
      <c r="C4" s="214" t="s">
        <v>329</v>
      </c>
      <c r="D4" s="220"/>
      <c r="E4" s="212"/>
      <c r="F4" s="212"/>
      <c r="G4" s="212"/>
    </row>
    <row r="5" spans="2:7" ht="15.75">
      <c r="B5" s="213"/>
      <c r="C5" s="212"/>
      <c r="D5" s="213"/>
      <c r="E5" s="212"/>
      <c r="F5" s="212"/>
      <c r="G5" s="212"/>
    </row>
    <row r="6" spans="2:7" ht="18.75">
      <c r="B6" s="211"/>
      <c r="C6" s="215" t="s">
        <v>330</v>
      </c>
      <c r="D6" s="213"/>
      <c r="E6" s="212"/>
      <c r="F6" s="212"/>
      <c r="G6" s="212"/>
    </row>
    <row r="7" spans="2:7" ht="15.75">
      <c r="B7" s="216" t="s">
        <v>119</v>
      </c>
      <c r="C7" s="216" t="s">
        <v>272</v>
      </c>
      <c r="D7" s="216" t="s">
        <v>275</v>
      </c>
      <c r="E7" s="216" t="s">
        <v>274</v>
      </c>
      <c r="F7" s="216" t="s">
        <v>273</v>
      </c>
      <c r="G7" s="216" t="s">
        <v>276</v>
      </c>
    </row>
    <row r="8" spans="2:7" ht="15.75">
      <c r="B8" s="217">
        <v>1</v>
      </c>
      <c r="C8" s="218" t="s">
        <v>210</v>
      </c>
      <c r="D8" s="221" t="s">
        <v>211</v>
      </c>
      <c r="E8" s="222">
        <v>2750</v>
      </c>
      <c r="F8" s="222">
        <v>283.3</v>
      </c>
      <c r="G8" s="222">
        <f>E8*F8</f>
        <v>779075</v>
      </c>
    </row>
    <row r="9" spans="2:7" ht="15.75">
      <c r="B9" s="217">
        <v>2</v>
      </c>
      <c r="C9" s="218" t="s">
        <v>212</v>
      </c>
      <c r="D9" s="221" t="s">
        <v>211</v>
      </c>
      <c r="E9" s="222">
        <v>1650</v>
      </c>
      <c r="F9" s="223">
        <v>171.07</v>
      </c>
      <c r="G9" s="222">
        <f t="shared" ref="G9:G72" si="0">E9*F9</f>
        <v>282265.5</v>
      </c>
    </row>
    <row r="10" spans="2:7" ht="15.75">
      <c r="B10" s="219">
        <v>3</v>
      </c>
      <c r="C10" s="218" t="s">
        <v>213</v>
      </c>
      <c r="D10" s="221" t="s">
        <v>211</v>
      </c>
      <c r="E10" s="222">
        <v>950</v>
      </c>
      <c r="F10" s="223">
        <v>137.19999999999999</v>
      </c>
      <c r="G10" s="222">
        <f t="shared" si="0"/>
        <v>130339.99999999999</v>
      </c>
    </row>
    <row r="11" spans="2:7" ht="15.75">
      <c r="B11" s="217">
        <v>4</v>
      </c>
      <c r="C11" s="218" t="s">
        <v>214</v>
      </c>
      <c r="D11" s="221" t="s">
        <v>211</v>
      </c>
      <c r="E11" s="222">
        <v>2760</v>
      </c>
      <c r="F11" s="223">
        <v>160.19999999999999</v>
      </c>
      <c r="G11" s="222">
        <f t="shared" si="0"/>
        <v>442151.99999999994</v>
      </c>
    </row>
    <row r="12" spans="2:7" ht="15.75">
      <c r="B12" s="217">
        <v>5</v>
      </c>
      <c r="C12" s="218" t="s">
        <v>215</v>
      </c>
      <c r="D12" s="221" t="s">
        <v>211</v>
      </c>
      <c r="E12" s="222">
        <v>3340</v>
      </c>
      <c r="F12" s="222">
        <v>273.55</v>
      </c>
      <c r="G12" s="222">
        <f t="shared" si="0"/>
        <v>913657</v>
      </c>
    </row>
    <row r="13" spans="2:7" ht="15.75">
      <c r="B13" s="219">
        <v>6</v>
      </c>
      <c r="C13" s="218" t="s">
        <v>216</v>
      </c>
      <c r="D13" s="221" t="s">
        <v>211</v>
      </c>
      <c r="E13" s="222">
        <v>750</v>
      </c>
      <c r="F13" s="222">
        <v>101.67</v>
      </c>
      <c r="G13" s="222">
        <f t="shared" si="0"/>
        <v>76252.5</v>
      </c>
    </row>
    <row r="14" spans="2:7" ht="15.75">
      <c r="B14" s="217">
        <v>7</v>
      </c>
      <c r="C14" s="218" t="s">
        <v>217</v>
      </c>
      <c r="D14" s="221" t="s">
        <v>211</v>
      </c>
      <c r="E14" s="222">
        <v>1380</v>
      </c>
      <c r="F14" s="222">
        <v>155.25</v>
      </c>
      <c r="G14" s="222">
        <f t="shared" si="0"/>
        <v>214245</v>
      </c>
    </row>
    <row r="15" spans="2:7" ht="15.75">
      <c r="B15" s="217">
        <v>8</v>
      </c>
      <c r="C15" s="218" t="s">
        <v>218</v>
      </c>
      <c r="D15" s="221" t="s">
        <v>219</v>
      </c>
      <c r="E15" s="222">
        <v>5000</v>
      </c>
      <c r="F15" s="222">
        <v>40</v>
      </c>
      <c r="G15" s="222">
        <f t="shared" si="0"/>
        <v>200000</v>
      </c>
    </row>
    <row r="16" spans="2:7" ht="15.75">
      <c r="B16" s="219">
        <v>9</v>
      </c>
      <c r="C16" s="218" t="s">
        <v>220</v>
      </c>
      <c r="D16" s="221" t="s">
        <v>219</v>
      </c>
      <c r="E16" s="222">
        <v>1325</v>
      </c>
      <c r="F16" s="222">
        <v>44</v>
      </c>
      <c r="G16" s="222">
        <f t="shared" si="0"/>
        <v>58300</v>
      </c>
    </row>
    <row r="17" spans="2:7" ht="15.75">
      <c r="B17" s="217">
        <v>10</v>
      </c>
      <c r="C17" s="218" t="s">
        <v>221</v>
      </c>
      <c r="D17" s="221" t="s">
        <v>219</v>
      </c>
      <c r="E17" s="222">
        <v>7700</v>
      </c>
      <c r="F17" s="222">
        <v>72.790000000000006</v>
      </c>
      <c r="G17" s="222">
        <f t="shared" si="0"/>
        <v>560483</v>
      </c>
    </row>
    <row r="18" spans="2:7" ht="15.75">
      <c r="B18" s="217">
        <v>11</v>
      </c>
      <c r="C18" s="225" t="s">
        <v>222</v>
      </c>
      <c r="D18" s="221" t="s">
        <v>219</v>
      </c>
      <c r="E18" s="222">
        <v>500</v>
      </c>
      <c r="F18" s="222">
        <v>1686</v>
      </c>
      <c r="G18" s="222">
        <f t="shared" si="0"/>
        <v>843000</v>
      </c>
    </row>
    <row r="19" spans="2:7" ht="15.75">
      <c r="B19" s="219">
        <v>12</v>
      </c>
      <c r="C19" s="218" t="s">
        <v>223</v>
      </c>
      <c r="D19" s="221" t="s">
        <v>224</v>
      </c>
      <c r="E19" s="222">
        <v>250</v>
      </c>
      <c r="F19" s="222">
        <v>2100</v>
      </c>
      <c r="G19" s="222">
        <f t="shared" si="0"/>
        <v>525000</v>
      </c>
    </row>
    <row r="20" spans="2:7" ht="15.75">
      <c r="B20" s="217">
        <v>13</v>
      </c>
      <c r="C20" s="218" t="s">
        <v>225</v>
      </c>
      <c r="D20" s="221" t="s">
        <v>224</v>
      </c>
      <c r="E20" s="222">
        <v>200</v>
      </c>
      <c r="F20" s="222">
        <v>310</v>
      </c>
      <c r="G20" s="222">
        <f t="shared" si="0"/>
        <v>62000</v>
      </c>
    </row>
    <row r="21" spans="2:7" ht="15.75">
      <c r="B21" s="217">
        <v>14</v>
      </c>
      <c r="C21" s="218" t="s">
        <v>226</v>
      </c>
      <c r="D21" s="221" t="s">
        <v>224</v>
      </c>
      <c r="E21" s="222">
        <v>160</v>
      </c>
      <c r="F21" s="222">
        <v>980</v>
      </c>
      <c r="G21" s="222">
        <f t="shared" si="0"/>
        <v>156800</v>
      </c>
    </row>
    <row r="22" spans="2:7" ht="15.75">
      <c r="B22" s="217">
        <v>15</v>
      </c>
      <c r="C22" s="218" t="s">
        <v>227</v>
      </c>
      <c r="D22" s="221" t="s">
        <v>219</v>
      </c>
      <c r="E22" s="222">
        <v>3381</v>
      </c>
      <c r="F22" s="222">
        <v>228.9</v>
      </c>
      <c r="G22" s="222">
        <f t="shared" si="0"/>
        <v>773910.9</v>
      </c>
    </row>
    <row r="23" spans="2:7" ht="15.75">
      <c r="B23" s="217">
        <v>16</v>
      </c>
      <c r="C23" s="218" t="s">
        <v>228</v>
      </c>
      <c r="D23" s="221" t="s">
        <v>219</v>
      </c>
      <c r="E23" s="222">
        <v>5500</v>
      </c>
      <c r="F23" s="222">
        <v>85</v>
      </c>
      <c r="G23" s="222">
        <f t="shared" si="0"/>
        <v>467500</v>
      </c>
    </row>
    <row r="24" spans="2:7" ht="15.75">
      <c r="B24" s="217">
        <v>17</v>
      </c>
      <c r="C24" s="218" t="s">
        <v>229</v>
      </c>
      <c r="D24" s="221" t="s">
        <v>219</v>
      </c>
      <c r="E24" s="222">
        <v>3538</v>
      </c>
      <c r="F24" s="222">
        <v>140.80000000000001</v>
      </c>
      <c r="G24" s="222">
        <f t="shared" si="0"/>
        <v>498150.40000000002</v>
      </c>
    </row>
    <row r="25" spans="2:7" ht="15.75">
      <c r="B25" s="217">
        <v>18</v>
      </c>
      <c r="C25" s="218" t="s">
        <v>230</v>
      </c>
      <c r="D25" s="221" t="s">
        <v>211</v>
      </c>
      <c r="E25" s="222">
        <v>250</v>
      </c>
      <c r="F25" s="222">
        <v>158</v>
      </c>
      <c r="G25" s="222">
        <f t="shared" si="0"/>
        <v>39500</v>
      </c>
    </row>
    <row r="26" spans="2:7" ht="15.75">
      <c r="B26" s="217">
        <v>19</v>
      </c>
      <c r="C26" s="218" t="s">
        <v>231</v>
      </c>
      <c r="D26" s="221" t="s">
        <v>211</v>
      </c>
      <c r="E26" s="222">
        <v>150</v>
      </c>
      <c r="F26" s="222">
        <v>250</v>
      </c>
      <c r="G26" s="222">
        <f t="shared" si="0"/>
        <v>37500</v>
      </c>
    </row>
    <row r="27" spans="2:7" ht="15.75">
      <c r="B27" s="217">
        <v>20</v>
      </c>
      <c r="C27" s="218" t="s">
        <v>232</v>
      </c>
      <c r="D27" s="221" t="s">
        <v>219</v>
      </c>
      <c r="E27" s="222">
        <v>4297</v>
      </c>
      <c r="F27" s="222">
        <v>156.53</v>
      </c>
      <c r="G27" s="222">
        <f t="shared" si="0"/>
        <v>672609.41</v>
      </c>
    </row>
    <row r="28" spans="2:7" ht="15.75">
      <c r="B28" s="217">
        <v>21</v>
      </c>
      <c r="C28" s="218" t="s">
        <v>233</v>
      </c>
      <c r="D28" s="221" t="s">
        <v>219</v>
      </c>
      <c r="E28" s="222">
        <v>2060</v>
      </c>
      <c r="F28" s="222">
        <v>15</v>
      </c>
      <c r="G28" s="222">
        <f t="shared" si="0"/>
        <v>30900</v>
      </c>
    </row>
    <row r="29" spans="2:7" ht="15.75">
      <c r="B29" s="217">
        <v>22</v>
      </c>
      <c r="C29" s="218" t="s">
        <v>234</v>
      </c>
      <c r="D29" s="221" t="s">
        <v>219</v>
      </c>
      <c r="E29" s="222">
        <v>1000</v>
      </c>
      <c r="F29" s="222">
        <v>2</v>
      </c>
      <c r="G29" s="222">
        <f t="shared" si="0"/>
        <v>2000</v>
      </c>
    </row>
    <row r="30" spans="2:7" ht="15.75">
      <c r="B30" s="217">
        <v>23</v>
      </c>
      <c r="C30" s="218" t="s">
        <v>235</v>
      </c>
      <c r="D30" s="221" t="s">
        <v>219</v>
      </c>
      <c r="E30" s="222">
        <v>1000</v>
      </c>
      <c r="F30" s="222">
        <v>4</v>
      </c>
      <c r="G30" s="222">
        <f t="shared" si="0"/>
        <v>4000</v>
      </c>
    </row>
    <row r="31" spans="2:7" ht="15.75">
      <c r="B31" s="217">
        <v>24</v>
      </c>
      <c r="C31" s="218" t="s">
        <v>236</v>
      </c>
      <c r="D31" s="221" t="s">
        <v>211</v>
      </c>
      <c r="E31" s="222">
        <v>400</v>
      </c>
      <c r="F31" s="222">
        <v>36</v>
      </c>
      <c r="G31" s="222">
        <f t="shared" si="0"/>
        <v>14400</v>
      </c>
    </row>
    <row r="32" spans="2:7" ht="15.75">
      <c r="B32" s="217">
        <v>25</v>
      </c>
      <c r="C32" s="218" t="s">
        <v>237</v>
      </c>
      <c r="D32" s="221" t="s">
        <v>224</v>
      </c>
      <c r="E32" s="222">
        <v>3997</v>
      </c>
      <c r="F32" s="222">
        <v>2.5</v>
      </c>
      <c r="G32" s="222">
        <f t="shared" si="0"/>
        <v>9992.5</v>
      </c>
    </row>
    <row r="33" spans="2:7" ht="15.75">
      <c r="B33" s="217">
        <v>26</v>
      </c>
      <c r="C33" s="218" t="s">
        <v>238</v>
      </c>
      <c r="D33" s="221" t="s">
        <v>211</v>
      </c>
      <c r="E33" s="222">
        <v>1100</v>
      </c>
      <c r="F33" s="222">
        <v>122.3</v>
      </c>
      <c r="G33" s="222">
        <f t="shared" si="0"/>
        <v>134530</v>
      </c>
    </row>
    <row r="34" spans="2:7" ht="15.75">
      <c r="B34" s="217">
        <v>27</v>
      </c>
      <c r="C34" s="218" t="s">
        <v>239</v>
      </c>
      <c r="D34" s="221" t="s">
        <v>211</v>
      </c>
      <c r="E34" s="222">
        <v>460</v>
      </c>
      <c r="F34" s="222">
        <v>716.2</v>
      </c>
      <c r="G34" s="222">
        <f t="shared" si="0"/>
        <v>329452</v>
      </c>
    </row>
    <row r="35" spans="2:7" ht="15.75">
      <c r="B35" s="217">
        <v>28</v>
      </c>
      <c r="C35" s="226" t="s">
        <v>282</v>
      </c>
      <c r="D35" s="219" t="s">
        <v>219</v>
      </c>
      <c r="E35" s="224">
        <v>2200</v>
      </c>
      <c r="F35" s="224">
        <v>42.8</v>
      </c>
      <c r="G35" s="222">
        <f t="shared" si="0"/>
        <v>94160</v>
      </c>
    </row>
    <row r="36" spans="2:7" ht="15.75">
      <c r="B36" s="217">
        <v>29</v>
      </c>
      <c r="C36" s="226" t="s">
        <v>283</v>
      </c>
      <c r="D36" s="219" t="s">
        <v>219</v>
      </c>
      <c r="E36" s="224">
        <v>300</v>
      </c>
      <c r="F36" s="224">
        <v>52</v>
      </c>
      <c r="G36" s="222">
        <f t="shared" si="0"/>
        <v>15600</v>
      </c>
    </row>
    <row r="37" spans="2:7" ht="15.75">
      <c r="B37" s="217">
        <v>30</v>
      </c>
      <c r="C37" s="226" t="s">
        <v>284</v>
      </c>
      <c r="D37" s="219" t="s">
        <v>219</v>
      </c>
      <c r="E37" s="224">
        <v>8010</v>
      </c>
      <c r="F37" s="224">
        <v>28</v>
      </c>
      <c r="G37" s="222">
        <f t="shared" si="0"/>
        <v>224280</v>
      </c>
    </row>
    <row r="38" spans="2:7" ht="15.75">
      <c r="B38" s="217">
        <v>31</v>
      </c>
      <c r="C38" s="226" t="s">
        <v>285</v>
      </c>
      <c r="D38" s="219" t="s">
        <v>219</v>
      </c>
      <c r="E38" s="224">
        <v>820</v>
      </c>
      <c r="F38" s="224">
        <v>184</v>
      </c>
      <c r="G38" s="222">
        <f t="shared" si="0"/>
        <v>150880</v>
      </c>
    </row>
    <row r="39" spans="2:7" ht="15.75">
      <c r="B39" s="217">
        <v>32</v>
      </c>
      <c r="C39" s="226" t="s">
        <v>286</v>
      </c>
      <c r="D39" s="219" t="s">
        <v>219</v>
      </c>
      <c r="E39" s="224">
        <v>680</v>
      </c>
      <c r="F39" s="224">
        <v>227.5</v>
      </c>
      <c r="G39" s="222">
        <f t="shared" si="0"/>
        <v>154700</v>
      </c>
    </row>
    <row r="40" spans="2:7" ht="15.75">
      <c r="B40" s="217">
        <v>33</v>
      </c>
      <c r="C40" s="226" t="s">
        <v>237</v>
      </c>
      <c r="D40" s="219" t="s">
        <v>224</v>
      </c>
      <c r="E40" s="224">
        <v>750</v>
      </c>
      <c r="F40" s="224">
        <v>535</v>
      </c>
      <c r="G40" s="222">
        <f t="shared" si="0"/>
        <v>401250</v>
      </c>
    </row>
    <row r="41" spans="2:7" ht="15.75">
      <c r="B41" s="217">
        <v>34</v>
      </c>
      <c r="C41" s="226" t="s">
        <v>287</v>
      </c>
      <c r="D41" s="219" t="s">
        <v>219</v>
      </c>
      <c r="E41" s="224">
        <v>40</v>
      </c>
      <c r="F41" s="224">
        <v>4350</v>
      </c>
      <c r="G41" s="222">
        <f t="shared" si="0"/>
        <v>174000</v>
      </c>
    </row>
    <row r="42" spans="2:7" ht="15.75">
      <c r="B42" s="217">
        <v>35</v>
      </c>
      <c r="C42" s="226" t="s">
        <v>288</v>
      </c>
      <c r="D42" s="219" t="s">
        <v>224</v>
      </c>
      <c r="E42" s="224">
        <v>200</v>
      </c>
      <c r="F42" s="224">
        <v>950</v>
      </c>
      <c r="G42" s="222">
        <f t="shared" si="0"/>
        <v>190000</v>
      </c>
    </row>
    <row r="43" spans="2:7" ht="15.75">
      <c r="B43" s="217">
        <v>36</v>
      </c>
      <c r="C43" s="226" t="s">
        <v>289</v>
      </c>
      <c r="D43" s="219" t="s">
        <v>219</v>
      </c>
      <c r="E43" s="224">
        <v>400</v>
      </c>
      <c r="F43" s="224">
        <v>1175</v>
      </c>
      <c r="G43" s="222">
        <f t="shared" si="0"/>
        <v>470000</v>
      </c>
    </row>
    <row r="44" spans="2:7" ht="15.75">
      <c r="B44" s="217">
        <v>37</v>
      </c>
      <c r="C44" s="226" t="s">
        <v>290</v>
      </c>
      <c r="D44" s="219" t="s">
        <v>224</v>
      </c>
      <c r="E44" s="224">
        <v>50</v>
      </c>
      <c r="F44" s="224">
        <v>6800</v>
      </c>
      <c r="G44" s="222">
        <f t="shared" si="0"/>
        <v>340000</v>
      </c>
    </row>
    <row r="45" spans="2:7" ht="15.75">
      <c r="B45" s="217">
        <v>38</v>
      </c>
      <c r="C45" s="226" t="s">
        <v>291</v>
      </c>
      <c r="D45" s="219" t="s">
        <v>224</v>
      </c>
      <c r="E45" s="226">
        <v>700</v>
      </c>
      <c r="F45" s="226">
        <v>190</v>
      </c>
      <c r="G45" s="222">
        <f t="shared" si="0"/>
        <v>133000</v>
      </c>
    </row>
    <row r="46" spans="2:7" ht="15.75">
      <c r="B46" s="217">
        <v>39</v>
      </c>
      <c r="C46" s="226" t="s">
        <v>292</v>
      </c>
      <c r="D46" s="219" t="s">
        <v>224</v>
      </c>
      <c r="E46" s="226">
        <v>300</v>
      </c>
      <c r="F46" s="226">
        <v>325</v>
      </c>
      <c r="G46" s="222">
        <f t="shared" si="0"/>
        <v>97500</v>
      </c>
    </row>
    <row r="47" spans="2:7" ht="15.75">
      <c r="B47" s="217">
        <v>40</v>
      </c>
      <c r="C47" s="226" t="s">
        <v>293</v>
      </c>
      <c r="D47" s="219" t="s">
        <v>219</v>
      </c>
      <c r="E47" s="226">
        <v>200</v>
      </c>
      <c r="F47" s="226">
        <v>200</v>
      </c>
      <c r="G47" s="222">
        <f t="shared" si="0"/>
        <v>40000</v>
      </c>
    </row>
    <row r="48" spans="2:7" ht="15.75">
      <c r="B48" s="217">
        <v>41</v>
      </c>
      <c r="C48" s="226" t="s">
        <v>294</v>
      </c>
      <c r="D48" s="219" t="s">
        <v>219</v>
      </c>
      <c r="E48" s="226">
        <v>5000</v>
      </c>
      <c r="F48" s="226">
        <v>42</v>
      </c>
      <c r="G48" s="222">
        <f t="shared" si="0"/>
        <v>210000</v>
      </c>
    </row>
    <row r="49" spans="2:7" ht="15.75">
      <c r="B49" s="217">
        <v>42</v>
      </c>
      <c r="C49" s="226" t="s">
        <v>229</v>
      </c>
      <c r="D49" s="219" t="s">
        <v>219</v>
      </c>
      <c r="E49" s="226">
        <v>300</v>
      </c>
      <c r="F49" s="226">
        <v>168</v>
      </c>
      <c r="G49" s="222">
        <f t="shared" si="0"/>
        <v>50400</v>
      </c>
    </row>
    <row r="50" spans="2:7" ht="15.75">
      <c r="B50" s="217">
        <v>43</v>
      </c>
      <c r="C50" s="226" t="s">
        <v>295</v>
      </c>
      <c r="D50" s="219" t="s">
        <v>219</v>
      </c>
      <c r="E50" s="226">
        <v>8960</v>
      </c>
      <c r="F50" s="226">
        <v>140</v>
      </c>
      <c r="G50" s="222">
        <f t="shared" si="0"/>
        <v>1254400</v>
      </c>
    </row>
    <row r="51" spans="2:7" ht="15.75">
      <c r="B51" s="217">
        <v>44</v>
      </c>
      <c r="C51" s="226" t="s">
        <v>296</v>
      </c>
      <c r="D51" s="219" t="s">
        <v>219</v>
      </c>
      <c r="E51" s="226">
        <v>250</v>
      </c>
      <c r="F51" s="226">
        <v>900</v>
      </c>
      <c r="G51" s="222">
        <f t="shared" si="0"/>
        <v>225000</v>
      </c>
    </row>
    <row r="52" spans="2:7" ht="15.75">
      <c r="B52" s="217">
        <v>45</v>
      </c>
      <c r="C52" s="226" t="s">
        <v>297</v>
      </c>
      <c r="D52" s="219" t="s">
        <v>211</v>
      </c>
      <c r="E52" s="226">
        <v>400</v>
      </c>
      <c r="F52" s="226">
        <v>50</v>
      </c>
      <c r="G52" s="222">
        <f t="shared" si="0"/>
        <v>20000</v>
      </c>
    </row>
    <row r="53" spans="2:7" ht="15.75">
      <c r="B53" s="217">
        <v>46</v>
      </c>
      <c r="C53" s="226" t="s">
        <v>298</v>
      </c>
      <c r="D53" s="219" t="s">
        <v>219</v>
      </c>
      <c r="E53" s="226">
        <v>16000</v>
      </c>
      <c r="F53" s="226">
        <v>2.2000000000000002</v>
      </c>
      <c r="G53" s="222">
        <f t="shared" si="0"/>
        <v>35200</v>
      </c>
    </row>
    <row r="54" spans="2:7" ht="15.75">
      <c r="B54" s="217">
        <v>47</v>
      </c>
      <c r="C54" s="226" t="s">
        <v>299</v>
      </c>
      <c r="D54" s="219" t="s">
        <v>219</v>
      </c>
      <c r="E54" s="226">
        <v>12038</v>
      </c>
      <c r="F54" s="226">
        <v>72.25</v>
      </c>
      <c r="G54" s="222">
        <f t="shared" si="0"/>
        <v>869745.5</v>
      </c>
    </row>
    <row r="55" spans="2:7" ht="15.75">
      <c r="B55" s="217">
        <v>48</v>
      </c>
      <c r="C55" s="226" t="s">
        <v>300</v>
      </c>
      <c r="D55" s="219" t="s">
        <v>219</v>
      </c>
      <c r="E55" s="226">
        <v>35</v>
      </c>
      <c r="F55" s="226">
        <v>6250</v>
      </c>
      <c r="G55" s="222">
        <f t="shared" si="0"/>
        <v>218750</v>
      </c>
    </row>
    <row r="56" spans="2:7" ht="15.75">
      <c r="B56" s="217">
        <v>49</v>
      </c>
      <c r="C56" s="226" t="s">
        <v>307</v>
      </c>
      <c r="D56" s="219" t="s">
        <v>306</v>
      </c>
      <c r="E56" s="226">
        <v>500</v>
      </c>
      <c r="F56" s="226">
        <v>800</v>
      </c>
      <c r="G56" s="222">
        <f t="shared" si="0"/>
        <v>400000</v>
      </c>
    </row>
    <row r="57" spans="2:7" ht="15.75">
      <c r="B57" s="217">
        <v>50</v>
      </c>
      <c r="C57" s="226" t="s">
        <v>301</v>
      </c>
      <c r="D57" s="219" t="s">
        <v>306</v>
      </c>
      <c r="E57" s="226">
        <v>60</v>
      </c>
      <c r="F57" s="226">
        <v>830</v>
      </c>
      <c r="G57" s="222">
        <f t="shared" si="0"/>
        <v>49800</v>
      </c>
    </row>
    <row r="58" spans="2:7" ht="15.75">
      <c r="B58" s="217">
        <v>51</v>
      </c>
      <c r="C58" s="226" t="s">
        <v>302</v>
      </c>
      <c r="D58" s="219" t="s">
        <v>219</v>
      </c>
      <c r="E58" s="226">
        <v>3500</v>
      </c>
      <c r="F58" s="226">
        <v>210</v>
      </c>
      <c r="G58" s="222">
        <f t="shared" si="0"/>
        <v>735000</v>
      </c>
    </row>
    <row r="59" spans="2:7" ht="15.75">
      <c r="B59" s="217">
        <v>52</v>
      </c>
      <c r="C59" s="226" t="s">
        <v>303</v>
      </c>
      <c r="D59" s="219" t="s">
        <v>308</v>
      </c>
      <c r="E59" s="226">
        <v>2200</v>
      </c>
      <c r="F59" s="226">
        <v>129</v>
      </c>
      <c r="G59" s="222">
        <f t="shared" si="0"/>
        <v>283800</v>
      </c>
    </row>
    <row r="60" spans="2:7" ht="15.75">
      <c r="B60" s="217">
        <v>53</v>
      </c>
      <c r="C60" s="226" t="s">
        <v>304</v>
      </c>
      <c r="D60" s="219" t="s">
        <v>219</v>
      </c>
      <c r="E60" s="226">
        <v>100</v>
      </c>
      <c r="F60" s="226">
        <v>320</v>
      </c>
      <c r="G60" s="222">
        <f t="shared" si="0"/>
        <v>32000</v>
      </c>
    </row>
    <row r="61" spans="2:7" ht="15.75">
      <c r="B61" s="217">
        <v>54</v>
      </c>
      <c r="C61" s="226" t="s">
        <v>305</v>
      </c>
      <c r="D61" s="219" t="s">
        <v>308</v>
      </c>
      <c r="E61" s="226">
        <v>12</v>
      </c>
      <c r="F61" s="226">
        <v>3500</v>
      </c>
      <c r="G61" s="222">
        <f t="shared" si="0"/>
        <v>42000</v>
      </c>
    </row>
    <row r="62" spans="2:7" ht="15.75">
      <c r="B62" s="217">
        <v>55</v>
      </c>
      <c r="C62" s="226" t="s">
        <v>265</v>
      </c>
      <c r="D62" s="219" t="s">
        <v>219</v>
      </c>
      <c r="E62" s="226">
        <v>17</v>
      </c>
      <c r="F62" s="226">
        <v>1156</v>
      </c>
      <c r="G62" s="222">
        <f t="shared" si="0"/>
        <v>19652</v>
      </c>
    </row>
    <row r="63" spans="2:7" ht="15.75">
      <c r="B63" s="217">
        <v>56</v>
      </c>
      <c r="C63" s="226" t="s">
        <v>309</v>
      </c>
      <c r="D63" s="219" t="s">
        <v>308</v>
      </c>
      <c r="E63" s="226">
        <v>366</v>
      </c>
      <c r="F63" s="226">
        <v>170</v>
      </c>
      <c r="G63" s="222">
        <f t="shared" si="0"/>
        <v>62220</v>
      </c>
    </row>
    <row r="64" spans="2:7" ht="15.75">
      <c r="B64" s="217">
        <v>57</v>
      </c>
      <c r="C64" s="226" t="s">
        <v>310</v>
      </c>
      <c r="D64" s="219" t="s">
        <v>308</v>
      </c>
      <c r="E64" s="226">
        <v>198</v>
      </c>
      <c r="F64" s="226">
        <v>800</v>
      </c>
      <c r="G64" s="222">
        <f t="shared" si="0"/>
        <v>158400</v>
      </c>
    </row>
    <row r="65" spans="1:7" ht="15.75">
      <c r="B65" s="217">
        <v>58</v>
      </c>
      <c r="C65" s="226" t="s">
        <v>311</v>
      </c>
      <c r="D65" s="219" t="s">
        <v>308</v>
      </c>
      <c r="E65" s="226">
        <v>366</v>
      </c>
      <c r="F65" s="226">
        <v>230</v>
      </c>
      <c r="G65" s="222">
        <f t="shared" si="0"/>
        <v>84180</v>
      </c>
    </row>
    <row r="66" spans="1:7" ht="15.75">
      <c r="B66" s="217">
        <v>59</v>
      </c>
      <c r="C66" s="226" t="s">
        <v>312</v>
      </c>
      <c r="D66" s="219" t="s">
        <v>308</v>
      </c>
      <c r="E66" s="226">
        <v>198</v>
      </c>
      <c r="F66" s="226">
        <v>133</v>
      </c>
      <c r="G66" s="222">
        <f t="shared" si="0"/>
        <v>26334</v>
      </c>
    </row>
    <row r="67" spans="1:7" ht="15.75">
      <c r="B67" s="217">
        <v>60</v>
      </c>
      <c r="C67" s="226" t="s">
        <v>313</v>
      </c>
      <c r="D67" s="219" t="s">
        <v>261</v>
      </c>
      <c r="E67" s="226">
        <v>130</v>
      </c>
      <c r="F67" s="226">
        <v>380</v>
      </c>
      <c r="G67" s="222">
        <f t="shared" si="0"/>
        <v>49400</v>
      </c>
    </row>
    <row r="68" spans="1:7" ht="15.75">
      <c r="B68" s="217">
        <v>61</v>
      </c>
      <c r="C68" s="218" t="s">
        <v>210</v>
      </c>
      <c r="D68" s="221" t="s">
        <v>211</v>
      </c>
      <c r="E68" s="222">
        <v>700</v>
      </c>
      <c r="F68" s="222">
        <v>25</v>
      </c>
      <c r="G68" s="222">
        <f t="shared" si="0"/>
        <v>17500</v>
      </c>
    </row>
    <row r="69" spans="1:7" ht="15.75">
      <c r="B69" s="217">
        <v>62</v>
      </c>
      <c r="C69" s="218" t="s">
        <v>212</v>
      </c>
      <c r="D69" s="221" t="s">
        <v>211</v>
      </c>
      <c r="E69" s="222">
        <v>300</v>
      </c>
      <c r="F69" s="222">
        <v>169</v>
      </c>
      <c r="G69" s="222">
        <f t="shared" si="0"/>
        <v>50700</v>
      </c>
    </row>
    <row r="70" spans="1:7" ht="15.75">
      <c r="B70" s="217">
        <v>63</v>
      </c>
      <c r="C70" s="226" t="s">
        <v>317</v>
      </c>
      <c r="D70" s="219" t="s">
        <v>211</v>
      </c>
      <c r="E70" s="226">
        <v>2</v>
      </c>
      <c r="F70" s="226">
        <v>13618</v>
      </c>
      <c r="G70" s="222">
        <f t="shared" si="0"/>
        <v>27236</v>
      </c>
    </row>
    <row r="71" spans="1:7" ht="15.75">
      <c r="B71" s="217">
        <v>64</v>
      </c>
      <c r="C71" s="226" t="s">
        <v>318</v>
      </c>
      <c r="D71" s="219" t="s">
        <v>211</v>
      </c>
      <c r="E71" s="226">
        <v>2</v>
      </c>
      <c r="F71" s="226">
        <v>16378.5</v>
      </c>
      <c r="G71" s="222">
        <f t="shared" si="0"/>
        <v>32757</v>
      </c>
    </row>
    <row r="72" spans="1:7" ht="15.75">
      <c r="B72" s="217">
        <v>65</v>
      </c>
      <c r="C72" s="226" t="s">
        <v>319</v>
      </c>
      <c r="D72" s="219" t="s">
        <v>211</v>
      </c>
      <c r="E72" s="226">
        <v>3</v>
      </c>
      <c r="F72" s="226">
        <v>1284</v>
      </c>
      <c r="G72" s="222">
        <f t="shared" si="0"/>
        <v>3852</v>
      </c>
    </row>
    <row r="73" spans="1:7" ht="15.75">
      <c r="B73" s="217">
        <v>66</v>
      </c>
      <c r="C73" s="226" t="s">
        <v>320</v>
      </c>
      <c r="D73" s="219" t="s">
        <v>211</v>
      </c>
      <c r="E73" s="226">
        <v>3</v>
      </c>
      <c r="F73" s="226">
        <v>26081</v>
      </c>
      <c r="G73" s="222">
        <f t="shared" ref="G73:G79" si="1">E73*F73</f>
        <v>78243</v>
      </c>
    </row>
    <row r="74" spans="1:7" ht="15.75">
      <c r="B74" s="217">
        <v>67</v>
      </c>
      <c r="C74" s="226" t="s">
        <v>321</v>
      </c>
      <c r="D74" s="219" t="s">
        <v>211</v>
      </c>
      <c r="E74" s="226">
        <v>2</v>
      </c>
      <c r="F74" s="226">
        <v>980</v>
      </c>
      <c r="G74" s="222">
        <f t="shared" si="1"/>
        <v>1960</v>
      </c>
    </row>
    <row r="75" spans="1:7" ht="15.75">
      <c r="B75" s="217">
        <v>68</v>
      </c>
      <c r="C75" s="226" t="s">
        <v>322</v>
      </c>
      <c r="D75" s="219" t="s">
        <v>211</v>
      </c>
      <c r="E75" s="226">
        <v>4</v>
      </c>
      <c r="F75" s="226">
        <v>742</v>
      </c>
      <c r="G75" s="222">
        <f t="shared" si="1"/>
        <v>2968</v>
      </c>
    </row>
    <row r="76" spans="1:7" ht="15.75">
      <c r="A76" s="210"/>
      <c r="B76" s="217">
        <v>69</v>
      </c>
      <c r="C76" s="226" t="s">
        <v>323</v>
      </c>
      <c r="D76" s="219" t="s">
        <v>211</v>
      </c>
      <c r="E76" s="226">
        <v>2</v>
      </c>
      <c r="F76" s="226">
        <v>560</v>
      </c>
      <c r="G76" s="222">
        <f t="shared" si="1"/>
        <v>1120</v>
      </c>
    </row>
    <row r="77" spans="1:7" ht="15.75">
      <c r="B77" s="217">
        <v>70</v>
      </c>
      <c r="C77" s="226" t="s">
        <v>325</v>
      </c>
      <c r="D77" s="219" t="s">
        <v>211</v>
      </c>
      <c r="E77" s="226">
        <v>2</v>
      </c>
      <c r="F77" s="226">
        <v>20932</v>
      </c>
      <c r="G77" s="222">
        <f t="shared" si="1"/>
        <v>41864</v>
      </c>
    </row>
    <row r="78" spans="1:7" ht="15.75">
      <c r="B78" s="217">
        <v>71</v>
      </c>
      <c r="C78" s="226" t="s">
        <v>326</v>
      </c>
      <c r="D78" s="219" t="s">
        <v>327</v>
      </c>
      <c r="E78" s="226">
        <v>100</v>
      </c>
      <c r="F78" s="226">
        <v>75</v>
      </c>
      <c r="G78" s="222">
        <f t="shared" si="1"/>
        <v>7500</v>
      </c>
    </row>
    <row r="79" spans="1:7" ht="15.75">
      <c r="B79" s="217">
        <v>72</v>
      </c>
      <c r="C79" s="226" t="s">
        <v>328</v>
      </c>
      <c r="D79" s="219" t="s">
        <v>211</v>
      </c>
      <c r="E79" s="226">
        <v>2</v>
      </c>
      <c r="F79" s="226">
        <v>22136</v>
      </c>
      <c r="G79" s="222">
        <f t="shared" si="1"/>
        <v>44272</v>
      </c>
    </row>
    <row r="80" spans="1:7" ht="24" customHeight="1">
      <c r="B80" s="226"/>
      <c r="C80" s="226" t="s">
        <v>278</v>
      </c>
      <c r="D80" s="219"/>
      <c r="E80" s="226"/>
      <c r="F80" s="226"/>
      <c r="G80" s="227">
        <v>15879639</v>
      </c>
    </row>
    <row r="81" spans="2:7">
      <c r="G81" s="231"/>
    </row>
    <row r="83" spans="2:7" ht="18.75">
      <c r="B83" s="213"/>
      <c r="C83" s="215" t="s">
        <v>279</v>
      </c>
      <c r="D83" s="213"/>
      <c r="E83" s="212"/>
      <c r="F83" s="212"/>
      <c r="G83" s="212"/>
    </row>
    <row r="84" spans="2:7" ht="15.75">
      <c r="B84" s="216" t="s">
        <v>119</v>
      </c>
      <c r="C84" s="216" t="s">
        <v>272</v>
      </c>
      <c r="D84" s="216" t="s">
        <v>275</v>
      </c>
      <c r="E84" s="216" t="s">
        <v>274</v>
      </c>
      <c r="F84" s="216" t="s">
        <v>273</v>
      </c>
      <c r="G84" s="216" t="s">
        <v>276</v>
      </c>
    </row>
    <row r="85" spans="2:7" ht="15.75">
      <c r="B85" s="217">
        <v>1</v>
      </c>
      <c r="C85" s="218" t="s">
        <v>240</v>
      </c>
      <c r="D85" s="221" t="s">
        <v>211</v>
      </c>
      <c r="E85" s="222">
        <v>30</v>
      </c>
      <c r="F85" s="222">
        <v>30000</v>
      </c>
      <c r="G85" s="222">
        <f>E85*F85</f>
        <v>900000</v>
      </c>
    </row>
    <row r="86" spans="2:7" ht="15.75">
      <c r="B86" s="217">
        <v>2</v>
      </c>
      <c r="C86" s="218" t="s">
        <v>241</v>
      </c>
      <c r="D86" s="221" t="s">
        <v>211</v>
      </c>
      <c r="E86" s="222">
        <v>90</v>
      </c>
      <c r="F86" s="222">
        <v>16000</v>
      </c>
      <c r="G86" s="222">
        <f t="shared" ref="G86:G118" si="2">E86*F86</f>
        <v>1440000</v>
      </c>
    </row>
    <row r="87" spans="2:7" ht="15.75">
      <c r="B87" s="217">
        <v>3</v>
      </c>
      <c r="C87" s="218" t="s">
        <v>242</v>
      </c>
      <c r="D87" s="221" t="s">
        <v>211</v>
      </c>
      <c r="E87" s="222">
        <v>184</v>
      </c>
      <c r="F87" s="222">
        <v>5000</v>
      </c>
      <c r="G87" s="222">
        <f t="shared" si="2"/>
        <v>920000</v>
      </c>
    </row>
    <row r="88" spans="2:7" ht="15.75">
      <c r="B88" s="217">
        <v>4</v>
      </c>
      <c r="C88" s="218" t="s">
        <v>243</v>
      </c>
      <c r="D88" s="221" t="s">
        <v>211</v>
      </c>
      <c r="E88" s="222">
        <v>100</v>
      </c>
      <c r="F88" s="222">
        <v>20000</v>
      </c>
      <c r="G88" s="222">
        <f t="shared" si="2"/>
        <v>2000000</v>
      </c>
    </row>
    <row r="89" spans="2:7" ht="15.75">
      <c r="B89" s="217">
        <v>5</v>
      </c>
      <c r="C89" s="218" t="s">
        <v>244</v>
      </c>
      <c r="D89" s="221" t="s">
        <v>211</v>
      </c>
      <c r="E89" s="222">
        <v>20</v>
      </c>
      <c r="F89" s="222">
        <v>30000</v>
      </c>
      <c r="G89" s="222">
        <f t="shared" si="2"/>
        <v>600000</v>
      </c>
    </row>
    <row r="90" spans="2:7" ht="15.75">
      <c r="B90" s="217">
        <v>6</v>
      </c>
      <c r="C90" s="218" t="s">
        <v>245</v>
      </c>
      <c r="D90" s="221" t="s">
        <v>211</v>
      </c>
      <c r="E90" s="222">
        <v>200</v>
      </c>
      <c r="F90" s="222">
        <v>5000</v>
      </c>
      <c r="G90" s="222">
        <f t="shared" si="2"/>
        <v>1000000</v>
      </c>
    </row>
    <row r="91" spans="2:7" ht="15.75">
      <c r="B91" s="217">
        <v>7</v>
      </c>
      <c r="C91" s="218" t="s">
        <v>246</v>
      </c>
      <c r="D91" s="221" t="s">
        <v>211</v>
      </c>
      <c r="E91" s="223">
        <v>28</v>
      </c>
      <c r="F91" s="222">
        <v>10000</v>
      </c>
      <c r="G91" s="222">
        <f t="shared" si="2"/>
        <v>280000</v>
      </c>
    </row>
    <row r="92" spans="2:7" ht="15.75">
      <c r="B92" s="217">
        <v>8</v>
      </c>
      <c r="C92" s="218" t="s">
        <v>247</v>
      </c>
      <c r="D92" s="221" t="s">
        <v>211</v>
      </c>
      <c r="E92" s="222">
        <v>100</v>
      </c>
      <c r="F92" s="222">
        <v>6000</v>
      </c>
      <c r="G92" s="222">
        <f t="shared" si="2"/>
        <v>600000</v>
      </c>
    </row>
    <row r="93" spans="2:7" ht="18.75" customHeight="1">
      <c r="B93" s="217">
        <v>9</v>
      </c>
      <c r="C93" s="218" t="s">
        <v>248</v>
      </c>
      <c r="D93" s="221" t="s">
        <v>211</v>
      </c>
      <c r="E93" s="222">
        <v>0</v>
      </c>
      <c r="F93" s="222">
        <v>0</v>
      </c>
      <c r="G93" s="222">
        <f t="shared" si="2"/>
        <v>0</v>
      </c>
    </row>
    <row r="94" spans="2:7" ht="15.75">
      <c r="B94" s="217">
        <v>10</v>
      </c>
      <c r="C94" s="218" t="s">
        <v>249</v>
      </c>
      <c r="D94" s="221" t="s">
        <v>211</v>
      </c>
      <c r="E94" s="222">
        <v>0</v>
      </c>
      <c r="F94" s="222">
        <v>0</v>
      </c>
      <c r="G94" s="222">
        <f t="shared" si="2"/>
        <v>0</v>
      </c>
    </row>
    <row r="95" spans="2:7" ht="15.75">
      <c r="B95" s="217">
        <v>11</v>
      </c>
      <c r="C95" s="218" t="s">
        <v>250</v>
      </c>
      <c r="D95" s="221" t="s">
        <v>211</v>
      </c>
      <c r="E95" s="222">
        <v>50</v>
      </c>
      <c r="F95" s="222">
        <v>7000</v>
      </c>
      <c r="G95" s="222">
        <f t="shared" si="2"/>
        <v>350000</v>
      </c>
    </row>
    <row r="96" spans="2:7" ht="15.75">
      <c r="B96" s="217">
        <v>12</v>
      </c>
      <c r="C96" s="218" t="s">
        <v>251</v>
      </c>
      <c r="D96" s="221" t="s">
        <v>211</v>
      </c>
      <c r="E96" s="222">
        <v>0</v>
      </c>
      <c r="F96" s="222">
        <v>0</v>
      </c>
      <c r="G96" s="222">
        <f t="shared" si="2"/>
        <v>0</v>
      </c>
    </row>
    <row r="97" spans="2:7" ht="15.75">
      <c r="B97" s="217">
        <v>13</v>
      </c>
      <c r="C97" s="218" t="s">
        <v>252</v>
      </c>
      <c r="D97" s="221" t="s">
        <v>211</v>
      </c>
      <c r="E97" s="222">
        <v>0</v>
      </c>
      <c r="F97" s="222">
        <v>0</v>
      </c>
      <c r="G97" s="222">
        <f t="shared" si="2"/>
        <v>0</v>
      </c>
    </row>
    <row r="98" spans="2:7" ht="15.75">
      <c r="B98" s="217">
        <v>14</v>
      </c>
      <c r="C98" s="218" t="s">
        <v>253</v>
      </c>
      <c r="D98" s="221" t="s">
        <v>211</v>
      </c>
      <c r="E98" s="222">
        <v>30</v>
      </c>
      <c r="F98" s="222">
        <v>60000</v>
      </c>
      <c r="G98" s="222">
        <f t="shared" si="2"/>
        <v>1800000</v>
      </c>
    </row>
    <row r="99" spans="2:7" ht="15.75">
      <c r="B99" s="217">
        <v>15</v>
      </c>
      <c r="C99" s="218" t="s">
        <v>254</v>
      </c>
      <c r="D99" s="221" t="s">
        <v>211</v>
      </c>
      <c r="E99" s="222">
        <v>2486</v>
      </c>
      <c r="F99" s="222">
        <v>301</v>
      </c>
      <c r="G99" s="222">
        <f t="shared" si="2"/>
        <v>748286</v>
      </c>
    </row>
    <row r="100" spans="2:7" ht="15.75">
      <c r="B100" s="217">
        <v>16</v>
      </c>
      <c r="C100" s="218" t="s">
        <v>255</v>
      </c>
      <c r="D100" s="221" t="s">
        <v>211</v>
      </c>
      <c r="E100" s="222">
        <v>740</v>
      </c>
      <c r="F100" s="222">
        <v>100</v>
      </c>
      <c r="G100" s="222">
        <f t="shared" si="2"/>
        <v>74000</v>
      </c>
    </row>
    <row r="101" spans="2:7" ht="15.75">
      <c r="B101" s="217">
        <v>17</v>
      </c>
      <c r="C101" s="218" t="s">
        <v>256</v>
      </c>
      <c r="D101" s="221" t="s">
        <v>211</v>
      </c>
      <c r="E101" s="222">
        <v>19660</v>
      </c>
      <c r="F101" s="222">
        <v>80</v>
      </c>
      <c r="G101" s="222">
        <f t="shared" si="2"/>
        <v>1572800</v>
      </c>
    </row>
    <row r="102" spans="2:7" ht="15.75">
      <c r="B102" s="217">
        <v>18</v>
      </c>
      <c r="C102" s="218" t="s">
        <v>257</v>
      </c>
      <c r="D102" s="221" t="s">
        <v>211</v>
      </c>
      <c r="E102" s="222">
        <v>13061</v>
      </c>
      <c r="F102" s="222">
        <v>150</v>
      </c>
      <c r="G102" s="222">
        <f t="shared" si="2"/>
        <v>1959150</v>
      </c>
    </row>
    <row r="103" spans="2:7" ht="15.75">
      <c r="B103" s="217">
        <v>19</v>
      </c>
      <c r="C103" s="218" t="s">
        <v>258</v>
      </c>
      <c r="D103" s="221" t="s">
        <v>259</v>
      </c>
      <c r="E103" s="222">
        <v>783</v>
      </c>
      <c r="F103" s="222">
        <v>1800</v>
      </c>
      <c r="G103" s="222">
        <f t="shared" si="2"/>
        <v>1409400</v>
      </c>
    </row>
    <row r="104" spans="2:7" ht="15.75">
      <c r="B104" s="217">
        <v>20</v>
      </c>
      <c r="C104" s="218" t="s">
        <v>260</v>
      </c>
      <c r="D104" s="221" t="s">
        <v>261</v>
      </c>
      <c r="E104" s="222">
        <v>429</v>
      </c>
      <c r="F104" s="222">
        <v>500</v>
      </c>
      <c r="G104" s="222">
        <f t="shared" si="2"/>
        <v>214500</v>
      </c>
    </row>
    <row r="105" spans="2:7" ht="15.75">
      <c r="B105" s="217">
        <v>21</v>
      </c>
      <c r="C105" s="218" t="s">
        <v>262</v>
      </c>
      <c r="D105" s="221" t="s">
        <v>219</v>
      </c>
      <c r="E105" s="222">
        <v>7</v>
      </c>
      <c r="F105" s="222">
        <v>7000</v>
      </c>
      <c r="G105" s="222">
        <f t="shared" si="2"/>
        <v>49000</v>
      </c>
    </row>
    <row r="106" spans="2:7" ht="15.75">
      <c r="B106" s="217">
        <v>22</v>
      </c>
      <c r="C106" s="218" t="s">
        <v>263</v>
      </c>
      <c r="D106" s="221" t="s">
        <v>219</v>
      </c>
      <c r="E106" s="222">
        <v>1000</v>
      </c>
      <c r="F106" s="222">
        <v>10</v>
      </c>
      <c r="G106" s="222">
        <f t="shared" si="2"/>
        <v>10000</v>
      </c>
    </row>
    <row r="107" spans="2:7" ht="15.75">
      <c r="B107" s="217">
        <v>23</v>
      </c>
      <c r="C107" s="218" t="s">
        <v>264</v>
      </c>
      <c r="D107" s="221" t="s">
        <v>219</v>
      </c>
      <c r="E107" s="222">
        <v>12.5</v>
      </c>
      <c r="F107" s="222">
        <v>1500</v>
      </c>
      <c r="G107" s="222">
        <f t="shared" si="2"/>
        <v>18750</v>
      </c>
    </row>
    <row r="108" spans="2:7" ht="15.75">
      <c r="B108" s="217">
        <v>24</v>
      </c>
      <c r="C108" s="218" t="s">
        <v>265</v>
      </c>
      <c r="D108" s="221" t="s">
        <v>219</v>
      </c>
      <c r="E108" s="222">
        <v>5</v>
      </c>
      <c r="F108" s="222">
        <v>1400</v>
      </c>
      <c r="G108" s="222">
        <f t="shared" si="2"/>
        <v>7000</v>
      </c>
    </row>
    <row r="109" spans="2:7" ht="15.75">
      <c r="B109" s="217">
        <v>25</v>
      </c>
      <c r="C109" s="218" t="s">
        <v>266</v>
      </c>
      <c r="D109" s="221" t="s">
        <v>211</v>
      </c>
      <c r="E109" s="222">
        <v>46</v>
      </c>
      <c r="F109" s="222">
        <v>800</v>
      </c>
      <c r="G109" s="222">
        <f t="shared" si="2"/>
        <v>36800</v>
      </c>
    </row>
    <row r="110" spans="2:7" ht="15.75">
      <c r="B110" s="217">
        <v>26</v>
      </c>
      <c r="C110" s="218" t="s">
        <v>267</v>
      </c>
      <c r="D110" s="221" t="s">
        <v>211</v>
      </c>
      <c r="E110" s="222">
        <v>19</v>
      </c>
      <c r="F110" s="222">
        <v>20000</v>
      </c>
      <c r="G110" s="222">
        <f t="shared" si="2"/>
        <v>380000</v>
      </c>
    </row>
    <row r="111" spans="2:7" ht="15.75">
      <c r="B111" s="217">
        <v>27</v>
      </c>
      <c r="C111" s="218" t="s">
        <v>268</v>
      </c>
      <c r="D111" s="221" t="s">
        <v>211</v>
      </c>
      <c r="E111" s="222">
        <v>500</v>
      </c>
      <c r="F111" s="222">
        <v>42</v>
      </c>
      <c r="G111" s="222">
        <f t="shared" si="2"/>
        <v>21000</v>
      </c>
    </row>
    <row r="112" spans="2:7" ht="15.75">
      <c r="B112" s="217">
        <v>28</v>
      </c>
      <c r="C112" s="218" t="s">
        <v>269</v>
      </c>
      <c r="D112" s="221" t="s">
        <v>219</v>
      </c>
      <c r="E112" s="222">
        <v>50</v>
      </c>
      <c r="F112" s="222">
        <v>70</v>
      </c>
      <c r="G112" s="222">
        <f t="shared" si="2"/>
        <v>3500</v>
      </c>
    </row>
    <row r="113" spans="2:7" ht="15.75">
      <c r="B113" s="217">
        <v>29</v>
      </c>
      <c r="C113" s="218" t="s">
        <v>270</v>
      </c>
      <c r="D113" s="221" t="s">
        <v>211</v>
      </c>
      <c r="E113" s="222">
        <v>4</v>
      </c>
      <c r="F113" s="222">
        <v>6000</v>
      </c>
      <c r="G113" s="222">
        <f t="shared" si="2"/>
        <v>24000</v>
      </c>
    </row>
    <row r="114" spans="2:7" ht="15.75">
      <c r="B114" s="217">
        <v>30</v>
      </c>
      <c r="C114" s="218" t="s">
        <v>271</v>
      </c>
      <c r="D114" s="221" t="s">
        <v>211</v>
      </c>
      <c r="E114" s="222">
        <v>7</v>
      </c>
      <c r="F114" s="222">
        <v>3000</v>
      </c>
      <c r="G114" s="222">
        <f t="shared" si="2"/>
        <v>21000</v>
      </c>
    </row>
    <row r="115" spans="2:7" ht="15.75">
      <c r="B115" s="217">
        <v>31</v>
      </c>
      <c r="C115" s="218" t="s">
        <v>324</v>
      </c>
      <c r="D115" s="221" t="s">
        <v>211</v>
      </c>
      <c r="E115" s="222">
        <v>5</v>
      </c>
      <c r="F115" s="222">
        <v>22000</v>
      </c>
      <c r="G115" s="222">
        <f t="shared" si="2"/>
        <v>110000</v>
      </c>
    </row>
    <row r="116" spans="2:7" ht="15.75">
      <c r="B116" s="217">
        <v>32</v>
      </c>
      <c r="C116" s="218" t="s">
        <v>314</v>
      </c>
      <c r="D116" s="221" t="s">
        <v>211</v>
      </c>
      <c r="E116" s="222">
        <v>600</v>
      </c>
      <c r="F116" s="222">
        <v>1675</v>
      </c>
      <c r="G116" s="222">
        <f t="shared" si="2"/>
        <v>1005000</v>
      </c>
    </row>
    <row r="117" spans="2:7" ht="15.75">
      <c r="B117" s="217">
        <v>33</v>
      </c>
      <c r="C117" s="218" t="s">
        <v>315</v>
      </c>
      <c r="D117" s="221" t="s">
        <v>211</v>
      </c>
      <c r="E117" s="222">
        <v>50</v>
      </c>
      <c r="F117" s="222">
        <v>1677</v>
      </c>
      <c r="G117" s="222">
        <f t="shared" si="2"/>
        <v>83850</v>
      </c>
    </row>
    <row r="118" spans="2:7" ht="15.75">
      <c r="B118" s="217">
        <v>34</v>
      </c>
      <c r="C118" s="218" t="s">
        <v>316</v>
      </c>
      <c r="D118" s="221" t="s">
        <v>211</v>
      </c>
      <c r="E118" s="222">
        <v>21</v>
      </c>
      <c r="F118" s="222">
        <v>6270</v>
      </c>
      <c r="G118" s="222">
        <f t="shared" si="2"/>
        <v>131670</v>
      </c>
    </row>
    <row r="119" spans="2:7" ht="18.75">
      <c r="B119" s="228"/>
      <c r="C119" s="228" t="s">
        <v>278</v>
      </c>
      <c r="D119" s="229"/>
      <c r="E119" s="228"/>
      <c r="F119" s="228"/>
      <c r="G119" s="230">
        <f>SUM(G85:G118)</f>
        <v>17769706</v>
      </c>
    </row>
  </sheetData>
  <pageMargins left="0.25" right="0.25" top="0.32" bottom="0.41" header="0.25" footer="0.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Kopertina</vt:lpstr>
      <vt:lpstr>Aktivi</vt:lpstr>
      <vt:lpstr>Pasivi</vt:lpstr>
      <vt:lpstr>PASH</vt:lpstr>
      <vt:lpstr>Pasqyra e Kapitalit</vt:lpstr>
      <vt:lpstr>Cash-Flow</vt:lpstr>
      <vt:lpstr>shenimet shpjeg</vt:lpstr>
      <vt:lpstr>Inventari ne fund</vt:lpstr>
    </vt:vector>
  </TitlesOfParts>
  <Company>onlife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titi</dc:creator>
  <cp:lastModifiedBy>SATURN</cp:lastModifiedBy>
  <cp:lastPrinted>2014-03-30T10:32:54Z</cp:lastPrinted>
  <dcterms:created xsi:type="dcterms:W3CDTF">2010-03-29T21:02:06Z</dcterms:created>
  <dcterms:modified xsi:type="dcterms:W3CDTF">2014-07-20T15:45:49Z</dcterms:modified>
</cp:coreProperties>
</file>