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0730" windowHeight="11760" activeTab="3"/>
  </bookViews>
  <sheets>
    <sheet name="Kapaku " sheetId="1" r:id="rId1"/>
    <sheet name="Shen.Spjeg.faqa 1" sheetId="9" r:id="rId2"/>
    <sheet name="BILANCI  KONTABEL (SKK)" sheetId="2" r:id="rId3"/>
    <sheet name="ARDH. &amp; SHPENZ.(1)" sheetId="3" r:id="rId4"/>
    <sheet name="PASQYRA E NDRYSHIMIT TE KAPIT" sheetId="4" r:id="rId5"/>
    <sheet name="PASQYRA E FLUKSEVE MONETARE " sheetId="5" r:id="rId6"/>
    <sheet name="AAM" sheetId="12" r:id="rId7"/>
  </sheets>
  <externalReferences>
    <externalReference r:id="rId8"/>
    <externalReference r:id="rId9"/>
    <externalReference r:id="rId10"/>
  </externalReferences>
  <definedNames>
    <definedName name="AS2DocOpenMode" hidden="1">"AS2DocumentEdit"</definedName>
    <definedName name="_xlnm.Criteria">#REF!</definedName>
    <definedName name="_xlnm.Database">#REF!</definedName>
    <definedName name="_xlnm.Extract">#REF!</definedName>
    <definedName name="k">[3]Parameters!$F$28</definedName>
    <definedName name="_xlnm.Print_Area" localSheetId="2">'BILANCI  KONTABEL (SKK)'!$A$2:$G$383</definedName>
    <definedName name="xe110soc">#REF!</definedName>
    <definedName name="xe180soc">#REF!</definedName>
  </definedNames>
  <calcPr calcId="145621"/>
</workbook>
</file>

<file path=xl/calcChain.xml><?xml version="1.0" encoding="utf-8"?>
<calcChain xmlns="http://schemas.openxmlformats.org/spreadsheetml/2006/main">
  <c r="H22" i="4"/>
  <c r="I22"/>
  <c r="K22"/>
  <c r="D29" i="5"/>
  <c r="C29"/>
  <c r="H22"/>
  <c r="G22"/>
  <c r="H23"/>
  <c r="D22"/>
  <c r="C22"/>
  <c r="G21"/>
  <c r="D14"/>
  <c r="D33"/>
  <c r="C32"/>
  <c r="C10"/>
  <c r="C14"/>
  <c r="C33"/>
  <c r="C9"/>
  <c r="J25" i="4"/>
  <c r="F25"/>
  <c r="K24"/>
  <c r="I24"/>
  <c r="K23"/>
  <c r="I23"/>
  <c r="H21"/>
  <c r="I21"/>
  <c r="K21"/>
  <c r="I20"/>
  <c r="K20"/>
  <c r="I17"/>
  <c r="K17"/>
  <c r="J15"/>
  <c r="H15"/>
  <c r="G15"/>
  <c r="G25"/>
  <c r="F15"/>
  <c r="E15"/>
  <c r="E25"/>
  <c r="D15"/>
  <c r="D25"/>
  <c r="C15"/>
  <c r="C25"/>
  <c r="K14"/>
  <c r="I14"/>
  <c r="K13"/>
  <c r="I13"/>
  <c r="K12"/>
  <c r="I12"/>
  <c r="K11"/>
  <c r="I11"/>
  <c r="K10"/>
  <c r="I10"/>
  <c r="K9"/>
  <c r="I9"/>
  <c r="K8"/>
  <c r="I8"/>
  <c r="K7"/>
  <c r="K15"/>
  <c r="I7"/>
  <c r="I15"/>
  <c r="F33" i="3"/>
  <c r="F29"/>
  <c r="F30"/>
  <c r="F28"/>
  <c r="F27"/>
  <c r="F24"/>
  <c r="F20"/>
  <c r="F19"/>
  <c r="F18"/>
  <c r="F17"/>
  <c r="F16"/>
  <c r="F12"/>
  <c r="D6"/>
  <c r="F21"/>
  <c r="F22"/>
  <c r="F31"/>
  <c r="F34"/>
  <c r="H25" i="4"/>
  <c r="I25"/>
  <c r="K25"/>
</calcChain>
</file>

<file path=xl/sharedStrings.xml><?xml version="1.0" encoding="utf-8"?>
<sst xmlns="http://schemas.openxmlformats.org/spreadsheetml/2006/main" count="672" uniqueCount="542">
  <si>
    <t>Emertimi dhe Forma ligjore</t>
  </si>
  <si>
    <t xml:space="preserve">TRANSALBANIA   Shpk </t>
  </si>
  <si>
    <t>NIPT -i</t>
  </si>
  <si>
    <t>J61824038Q</t>
  </si>
  <si>
    <t>Adresa e Selise</t>
  </si>
  <si>
    <t xml:space="preserve">Bulevardi "Zogu I",  Pallati 57/a, </t>
  </si>
  <si>
    <t>TIRANE</t>
  </si>
  <si>
    <t>Data e krijimit</t>
  </si>
  <si>
    <t>16/05/1994</t>
  </si>
  <si>
    <t>Nr. i  Regjistrit  Tregetar</t>
  </si>
  <si>
    <t>Veprimtaria  Kryesore</t>
  </si>
  <si>
    <t xml:space="preserve">Transport mallrash me toke, det, ajer , spedicion </t>
  </si>
  <si>
    <t>agjensi detare , agjensi doganore</t>
  </si>
  <si>
    <t>P A S Q Y R A T     F I N A N C I A R E</t>
  </si>
  <si>
    <t xml:space="preserve">(  Ne zbarim te Standartit Kombetar te Kontabilitetit Nr.2 dhe </t>
  </si>
  <si>
    <t>Ligjit Nr. 9228 Date 29.04.2004     Per Kontabilitetin dhe Pasqyrat Financiare  )</t>
  </si>
  <si>
    <t>Viti   2011</t>
  </si>
  <si>
    <t>Pasqyra Financiare jane individuale</t>
  </si>
  <si>
    <t>Pasqyra Financiare jane te konsoliduara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</si>
  <si>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</si>
  <si>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</si>
  <si>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</si>
  <si>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</si>
  <si>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</si>
  <si>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01.01.2011</t>
  </si>
  <si>
    <t>Deri</t>
  </si>
  <si>
    <t>31.12.2011</t>
  </si>
  <si>
    <t xml:space="preserve">  Data  e  mbylljes se Pasqyrave Financiare</t>
  </si>
  <si>
    <t>31/03/2012</t>
  </si>
  <si>
    <t xml:space="preserve">SUBJEKTI  </t>
  </si>
  <si>
    <t>TRANSALBANIA Shpk</t>
  </si>
  <si>
    <r>
      <t xml:space="preserve">NIPT                        </t>
    </r>
    <r>
      <rPr>
        <b/>
        <u/>
        <sz val="14"/>
        <color indexed="8"/>
        <rFont val="Times New Roman"/>
        <family val="1"/>
      </rPr>
      <t>J61824038Q</t>
    </r>
  </si>
  <si>
    <t>BILANCI   KONTABEL</t>
  </si>
  <si>
    <t>Periudha :01/01/2011  - 31/12/2011</t>
  </si>
  <si>
    <t>Monedha:</t>
  </si>
  <si>
    <t>AKTIVET</t>
  </si>
  <si>
    <t>Shenime</t>
  </si>
  <si>
    <t>Acon</t>
  </si>
  <si>
    <t>LEK</t>
  </si>
  <si>
    <t>I</t>
  </si>
  <si>
    <t>Aktivet Afatshkurtra</t>
  </si>
  <si>
    <t>Mjete monetare</t>
  </si>
  <si>
    <t>(i)</t>
  </si>
  <si>
    <t xml:space="preserve">Letra me vlere </t>
  </si>
  <si>
    <t xml:space="preserve"> - letra me vlere te pjesemarrjes </t>
  </si>
  <si>
    <t xml:space="preserve"> - letra me vlere te huave </t>
  </si>
  <si>
    <t>(ii)</t>
  </si>
  <si>
    <t xml:space="preserve">Banka dhe institucione te tjera financiare </t>
  </si>
  <si>
    <r>
      <t xml:space="preserve">    A</t>
    </r>
    <r>
      <rPr>
        <sz val="8"/>
        <rFont val="Arial"/>
        <family val="2"/>
      </rPr>
      <t xml:space="preserve">) Vlera monetare ne tranzit </t>
    </r>
  </si>
  <si>
    <t xml:space="preserve">                - Vlera monetare ne tranzit ne leke </t>
  </si>
  <si>
    <t xml:space="preserve">                - Vlera monetare ne tranzit  ne monedhe te huaj</t>
  </si>
  <si>
    <r>
      <t xml:space="preserve">    B)</t>
    </r>
    <r>
      <rPr>
        <sz val="8"/>
        <rFont val="Arial"/>
        <family val="2"/>
      </rPr>
      <t xml:space="preserve"> Vlera monetare ne banke</t>
    </r>
  </si>
  <si>
    <t xml:space="preserve">                - Vlera monetare  ne leke </t>
  </si>
  <si>
    <t xml:space="preserve">                - Vlera monetare  ne monedhe te huaj</t>
  </si>
  <si>
    <t>(iii)</t>
  </si>
  <si>
    <t xml:space="preserve">Vlera ne arke </t>
  </si>
  <si>
    <r>
      <t xml:space="preserve">     A)</t>
    </r>
    <r>
      <rPr>
        <sz val="8"/>
        <rFont val="Arial"/>
        <family val="2"/>
      </rPr>
      <t xml:space="preserve"> Vlera monetare ne  arke </t>
    </r>
  </si>
  <si>
    <r>
      <t xml:space="preserve">     </t>
    </r>
    <r>
      <rPr>
        <b/>
        <sz val="8"/>
        <rFont val="Arial"/>
        <family val="2"/>
      </rPr>
      <t>B)</t>
    </r>
    <r>
      <rPr>
        <sz val="8"/>
        <rFont val="Arial"/>
        <family val="2"/>
      </rPr>
      <t xml:space="preserve"> Vlera te tjera ne  arke </t>
    </r>
  </si>
  <si>
    <t xml:space="preserve">                - Pulla tatimore </t>
  </si>
  <si>
    <t xml:space="preserve">                - Bileta </t>
  </si>
  <si>
    <t xml:space="preserve">                - Vlera te tjera </t>
  </si>
  <si>
    <t>(iv)</t>
  </si>
  <si>
    <t xml:space="preserve">Hua dhe letra me vlere te borxhit deri ne tre muaj </t>
  </si>
  <si>
    <r>
      <t xml:space="preserve"> </t>
    </r>
    <r>
      <rPr>
        <b/>
        <sz val="8"/>
        <rFont val="Arial"/>
        <family val="2"/>
      </rPr>
      <t xml:space="preserve">   A</t>
    </r>
    <r>
      <rPr>
        <sz val="8"/>
        <rFont val="Arial"/>
        <family val="2"/>
      </rPr>
      <t xml:space="preserve">) Hua te dhena </t>
    </r>
  </si>
  <si>
    <t xml:space="preserve">                - Hua ne leke </t>
  </si>
  <si>
    <t xml:space="preserve">                - Hua ne monedha te huaja </t>
  </si>
  <si>
    <r>
      <t xml:space="preserve"> </t>
    </r>
    <r>
      <rPr>
        <b/>
        <sz val="8"/>
        <rFont val="Arial"/>
        <family val="2"/>
      </rPr>
      <t xml:space="preserve">  B)</t>
    </r>
    <r>
      <rPr>
        <sz val="8"/>
        <rFont val="Arial"/>
        <family val="2"/>
      </rPr>
      <t xml:space="preserve"> Letra me vlere te blera (te mbajtura deri ne  maturim)</t>
    </r>
  </si>
  <si>
    <t xml:space="preserve">                - Letra me vlere te blera , ne leke </t>
  </si>
  <si>
    <t xml:space="preserve">                - Letra me vlere te blera , ne monedha te huaja </t>
  </si>
  <si>
    <r>
      <t xml:space="preserve"> </t>
    </r>
    <r>
      <rPr>
        <b/>
        <sz val="8"/>
        <rFont val="Arial"/>
        <family val="2"/>
      </rPr>
      <t xml:space="preserve">  B)</t>
    </r>
    <r>
      <rPr>
        <sz val="8"/>
        <rFont val="Arial"/>
        <family val="2"/>
      </rPr>
      <t xml:space="preserve"> Zhvleresimi I letrave me vlere </t>
    </r>
  </si>
  <si>
    <t xml:space="preserve">                - Aksionet </t>
  </si>
  <si>
    <t xml:space="preserve">                - Obligacionet</t>
  </si>
  <si>
    <t xml:space="preserve">                - Zhvleresime te tjera per aktivet financiare </t>
  </si>
  <si>
    <t>Shuma I.1</t>
  </si>
  <si>
    <t>Derivative dhe aktive financiare te mbajtura per tregtim</t>
  </si>
  <si>
    <t>i</t>
  </si>
  <si>
    <t>Derivativet</t>
  </si>
  <si>
    <t xml:space="preserve">      Derivatet dhe instrumentat financiare </t>
  </si>
  <si>
    <r>
      <t xml:space="preserve"> </t>
    </r>
    <r>
      <rPr>
        <b/>
        <sz val="8"/>
        <rFont val="Arial"/>
        <family val="2"/>
      </rPr>
      <t xml:space="preserve">  A)</t>
    </r>
    <r>
      <rPr>
        <sz val="8"/>
        <rFont val="Arial"/>
        <family val="2"/>
      </rPr>
      <t xml:space="preserve"> Derivatet </t>
    </r>
  </si>
  <si>
    <t xml:space="preserve">                - Vlera pozitive (aktive)</t>
  </si>
  <si>
    <t>ii</t>
  </si>
  <si>
    <t>Aktivet e mbajtura per tregtim</t>
  </si>
  <si>
    <r>
      <t xml:space="preserve">   A)</t>
    </r>
    <r>
      <rPr>
        <sz val="8"/>
        <rFont val="Arial"/>
        <family val="2"/>
      </rPr>
      <t xml:space="preserve"> Instrumenta financiare primare per tregtim </t>
    </r>
  </si>
  <si>
    <r>
      <t xml:space="preserve"> </t>
    </r>
    <r>
      <rPr>
        <b/>
        <sz val="8"/>
        <rFont val="Arial"/>
        <family val="2"/>
      </rPr>
      <t xml:space="preserve">  B)</t>
    </r>
    <r>
      <rPr>
        <sz val="8"/>
        <rFont val="Arial"/>
        <family val="2"/>
      </rPr>
      <t xml:space="preserve"> Aktive te tjera fianciare per tregtim </t>
    </r>
  </si>
  <si>
    <r>
      <t xml:space="preserve"> </t>
    </r>
    <r>
      <rPr>
        <b/>
        <sz val="8"/>
        <rFont val="Arial"/>
        <family val="2"/>
      </rPr>
      <t xml:space="preserve">  D)</t>
    </r>
    <r>
      <rPr>
        <sz val="8"/>
        <rFont val="Arial"/>
        <family val="2"/>
      </rPr>
      <t xml:space="preserve"> Zhvleresimi te tjera per aktivet financiare (teprica 541 e 543 )</t>
    </r>
  </si>
  <si>
    <t>Shuma I.2</t>
  </si>
  <si>
    <t>Aktive te tjera afatshkurtra financiare</t>
  </si>
  <si>
    <t>Llogari/Kerkesa te arketueshme</t>
  </si>
  <si>
    <t xml:space="preserve">                 -  Kliente per mallra , prdukte e sherbime </t>
  </si>
  <si>
    <r>
      <t xml:space="preserve">                 -  Premtime pagesa te arketueshme  </t>
    </r>
    <r>
      <rPr>
        <i/>
        <sz val="8"/>
        <rFont val="Arial"/>
        <family val="2"/>
      </rPr>
      <t>(kur behen shitje me leshim premtim pages</t>
    </r>
    <r>
      <rPr>
        <sz val="8"/>
        <rFont val="Arial"/>
        <family val="2"/>
      </rPr>
      <t>e)</t>
    </r>
  </si>
  <si>
    <t xml:space="preserve">                 -  Kliente per aktive afatgjata </t>
  </si>
  <si>
    <t xml:space="preserve">                 - Zhvleresimi i te drejtave dhe detyrimeve   ( PROVIZIONE)</t>
  </si>
  <si>
    <t>Llogari/Kerkesa te tjera te arketueshme</t>
  </si>
  <si>
    <t xml:space="preserve">                - Te drejta per tu arketuar nga proceset gjyqesore </t>
  </si>
  <si>
    <t xml:space="preserve">                - Parapagime te dhena </t>
  </si>
  <si>
    <t xml:space="preserve">                - Debitore te tjere , kreditore te tjere </t>
  </si>
  <si>
    <t xml:space="preserve">                - Te drejta per tu arketuar nga shitja e letrave me vlere </t>
  </si>
  <si>
    <t xml:space="preserve">                - Tatimi mbi fitimin (tep. debitore )</t>
  </si>
  <si>
    <t xml:space="preserve">                - Tatimi mbi ardhurat personale  (tep. debitore )</t>
  </si>
  <si>
    <t xml:space="preserve">                - Tatimi te tjera te punonjesve    (tep. debitore )</t>
  </si>
  <si>
    <t xml:space="preserve">                - Tatimi ne burim    (tep. debitore )</t>
  </si>
  <si>
    <t xml:space="preserve">                - Shteti   -TVSH  per tu marre    (tep. debitore )</t>
  </si>
  <si>
    <t xml:space="preserve">                - Te  tjera tatime per tu paguar dhe per tu kthyer  (tep. debitore )</t>
  </si>
  <si>
    <t xml:space="preserve">                -Tatime te shtyra   (tep. debitore )</t>
  </si>
  <si>
    <t xml:space="preserve">                -Te drejta dhe detyrime ndaj pjesetareve te tjere te grupit   (tep. debitore )</t>
  </si>
  <si>
    <t xml:space="preserve">                -Te drejta dhe detyrime ndaj ortakeve dhe aksionerve   (tep. debitore )</t>
  </si>
  <si>
    <t xml:space="preserve">                -Te drejta  ndaj pronareve per kapitalin e nenshkruar  (tep. debitore )</t>
  </si>
  <si>
    <t xml:space="preserve">                -Te drejta per tu arketuar nga  shitja e  letrave me vlere   (tep. debitore )</t>
  </si>
  <si>
    <t xml:space="preserve">                -Huadhenie afatshkurter    (tep. debitore )</t>
  </si>
  <si>
    <t xml:space="preserve">                -Furnitore per mallra ,produkte e sherbime     (tep. debitore )</t>
  </si>
  <si>
    <t xml:space="preserve">                -Furnitore per aktive afatgjata      (tep. debitore )</t>
  </si>
  <si>
    <t xml:space="preserve">                -Zhvleresim I te drejtave dhe detyrimeve (detajuar sipas llog analitike perkatese )</t>
  </si>
  <si>
    <t>iii</t>
  </si>
  <si>
    <t>Instrumente te tjera borxhi</t>
  </si>
  <si>
    <t>iv</t>
  </si>
  <si>
    <t>Investime te tjera financiare</t>
  </si>
  <si>
    <t xml:space="preserve">                -Qera financiare   (kur eshte afatshkurter dhe ka teprice debitore )</t>
  </si>
  <si>
    <t xml:space="preserve">                 dhe te gjitha nenllogariite  e kesaj  llogarie </t>
  </si>
  <si>
    <t>Shuma I.3</t>
  </si>
  <si>
    <t>Inventari</t>
  </si>
  <si>
    <t>Lendet e para</t>
  </si>
  <si>
    <r>
      <t xml:space="preserve">   A)</t>
    </r>
    <r>
      <rPr>
        <sz val="8"/>
        <rFont val="Arial"/>
        <family val="2"/>
      </rPr>
      <t xml:space="preserve"> Materiale </t>
    </r>
  </si>
  <si>
    <r>
      <t xml:space="preserve"> </t>
    </r>
    <r>
      <rPr>
        <b/>
        <sz val="8"/>
        <rFont val="Arial"/>
        <family val="2"/>
      </rPr>
      <t xml:space="preserve">  B)</t>
    </r>
    <r>
      <rPr>
        <sz val="8"/>
        <rFont val="Arial"/>
        <family val="2"/>
      </rPr>
      <t xml:space="preserve"> Materiale te para </t>
    </r>
  </si>
  <si>
    <r>
      <t xml:space="preserve"> </t>
    </r>
    <r>
      <rPr>
        <b/>
        <sz val="8"/>
        <rFont val="Arial"/>
        <family val="2"/>
      </rPr>
      <t xml:space="preserve">  C)</t>
    </r>
    <r>
      <rPr>
        <sz val="8"/>
        <rFont val="Arial"/>
        <family val="2"/>
      </rPr>
      <t xml:space="preserve"> Materiale te tjera </t>
    </r>
  </si>
  <si>
    <t xml:space="preserve">                - Materiale ndihmese</t>
  </si>
  <si>
    <t xml:space="preserve">                - Lende djegese </t>
  </si>
  <si>
    <t xml:space="preserve">                - Pjese nderrimi </t>
  </si>
  <si>
    <t xml:space="preserve">                - Materiale ambalazhimi </t>
  </si>
  <si>
    <t xml:space="preserve">                - Materiale te  tjera </t>
  </si>
  <si>
    <r>
      <t xml:space="preserve"> </t>
    </r>
    <r>
      <rPr>
        <b/>
        <sz val="8"/>
        <rFont val="Arial"/>
        <family val="2"/>
      </rPr>
      <t xml:space="preserve">  C)</t>
    </r>
    <r>
      <rPr>
        <sz val="8"/>
        <rFont val="Arial"/>
        <family val="2"/>
      </rPr>
      <t xml:space="preserve"> inventar imet dhe ambalazhet</t>
    </r>
  </si>
  <si>
    <t>Prodhim ne proces</t>
  </si>
  <si>
    <t xml:space="preserve">                - Prodhimi  ne proces </t>
  </si>
  <si>
    <t xml:space="preserve">                - Punime ne proces </t>
  </si>
  <si>
    <t xml:space="preserve">                - Sherbime ne proces </t>
  </si>
  <si>
    <t xml:space="preserve">                - Zhvleresime I prodhimi   ne porces </t>
  </si>
  <si>
    <t>Produkte te gatshme</t>
  </si>
  <si>
    <t xml:space="preserve">                - Produkte te ndermjetem</t>
  </si>
  <si>
    <t xml:space="preserve">                - Produkte te gatshme </t>
  </si>
  <si>
    <t xml:space="preserve">                - Nenprodukte dhe produkte mbeturine </t>
  </si>
  <si>
    <t xml:space="preserve">                - Zhvleresime I produkteve te gatshme </t>
  </si>
  <si>
    <t>Mallra per rishitje</t>
  </si>
  <si>
    <t xml:space="preserve">                - Mallra </t>
  </si>
  <si>
    <t xml:space="preserve">                - Zhvleresime I mallrave dhe  produkteveper shitje  </t>
  </si>
  <si>
    <t>v</t>
  </si>
  <si>
    <t>Parapagesat per furnizime</t>
  </si>
  <si>
    <t xml:space="preserve">                - Materiale te para  ( tep . Debitore)</t>
  </si>
  <si>
    <t xml:space="preserve">                - Materiale te tjera  ( tep . Debitore)</t>
  </si>
  <si>
    <t xml:space="preserve">                - Produkte te gatshme   ( tep . Debitore)</t>
  </si>
  <si>
    <t xml:space="preserve">                - Mallra (dhe produkte) per shitje    ( tep . Debitore)</t>
  </si>
  <si>
    <t xml:space="preserve">                - Gje e galle   ( tep . Debitore)</t>
  </si>
  <si>
    <t>Shuma I.4</t>
  </si>
  <si>
    <t>Aktivet biologjike afatshkurtra</t>
  </si>
  <si>
    <t xml:space="preserve">                - Aktive biologjike afatshkurter  ( tep . Debitore)</t>
  </si>
  <si>
    <t>Aktivet afatshkurtra te mbajtura per shitje</t>
  </si>
  <si>
    <t>Parapagimet dhe shpenzimet e shtyra</t>
  </si>
  <si>
    <t xml:space="preserve">                - Shpenzime te periudhave te ardhme  ( tep . Debitore)</t>
  </si>
  <si>
    <t xml:space="preserve">                - Shpenzime te llogaritura  ( tep . Debitore)</t>
  </si>
  <si>
    <t xml:space="preserve">                - Interesa aktive te llogaritura  ( tep . Debitore)</t>
  </si>
  <si>
    <t xml:space="preserve">                - Te ardhura  te llogaritura  ( tep . Debitore)</t>
  </si>
  <si>
    <t xml:space="preserve"> Totali i  Aktivet Afatshkurtra  (I)</t>
  </si>
  <si>
    <t>II</t>
  </si>
  <si>
    <t>Aktivet Afatgjata</t>
  </si>
  <si>
    <t>Investimet financiare afatgjata</t>
  </si>
  <si>
    <t>Aksione dhe pjesemarrje te tjera ne njesi te kontrolluara</t>
  </si>
  <si>
    <r>
      <t xml:space="preserve"> </t>
    </r>
    <r>
      <rPr>
        <b/>
        <sz val="8"/>
        <rFont val="Arial"/>
        <family val="2"/>
      </rPr>
      <t xml:space="preserve">   A)</t>
    </r>
    <r>
      <rPr>
        <sz val="8"/>
        <rFont val="Arial"/>
        <family val="2"/>
      </rPr>
      <t xml:space="preserve"> Aksione te shoqerive te kontrolluara </t>
    </r>
  </si>
  <si>
    <t xml:space="preserve">                - Zhvleresimi I Aksioneve te shoqerive te kontrolluara </t>
  </si>
  <si>
    <t>Aksione dhe investime te tjera ne pjesmarrje</t>
  </si>
  <si>
    <r>
      <t xml:space="preserve"> </t>
    </r>
    <r>
      <rPr>
        <b/>
        <sz val="8"/>
        <rFont val="Arial"/>
        <family val="2"/>
      </rPr>
      <t xml:space="preserve">   A)</t>
    </r>
    <r>
      <rPr>
        <sz val="8"/>
        <rFont val="Arial"/>
        <family val="2"/>
      </rPr>
      <t xml:space="preserve"> Aksione te shoqerive te lidhura </t>
    </r>
  </si>
  <si>
    <t xml:space="preserve">                - Zhvleresimi per aksione te shoqerive te lidhura </t>
  </si>
  <si>
    <t>Aksione dhe letra te tjera me vlere</t>
  </si>
  <si>
    <r>
      <t xml:space="preserve"> </t>
    </r>
    <r>
      <rPr>
        <b/>
        <sz val="8"/>
        <rFont val="Arial"/>
        <family val="2"/>
      </rPr>
      <t xml:space="preserve">   A)</t>
    </r>
    <r>
      <rPr>
        <sz val="8"/>
        <rFont val="Arial"/>
        <family val="2"/>
      </rPr>
      <t xml:space="preserve"> Aksione te tjera dhe letra me vlere </t>
    </r>
  </si>
  <si>
    <t xml:space="preserve">                - Zhvleresimi per te tjera aksione ose letra me vlere </t>
  </si>
  <si>
    <t>Llogari/Kerkesa te arketueshme afatgjata</t>
  </si>
  <si>
    <t xml:space="preserve">                - Huadhenie afatgjate  </t>
  </si>
  <si>
    <t xml:space="preserve">                - Te drejta te tjera  afatgjate  </t>
  </si>
  <si>
    <t xml:space="preserve">                - Zhvleresimi per Huadhenie afatgjate </t>
  </si>
  <si>
    <t xml:space="preserve">                - Zhvleresimi per te drejta te tjera afatgjate </t>
  </si>
  <si>
    <t xml:space="preserve">                -Te drejta dhe detyrime ndaj paleve te lidhura</t>
  </si>
  <si>
    <t xml:space="preserve">                -Te drejta dhe detyrime ndaj pjesetareve te tjere te grupit </t>
  </si>
  <si>
    <t xml:space="preserve">                -Te drejta dhe detyrime ndaj ortakeve dhe aksionerve  </t>
  </si>
  <si>
    <t xml:space="preserve">                - Dividente per tu paguar </t>
  </si>
  <si>
    <t xml:space="preserve">                - Tatimi mbi ardhurat personale   (tep. debitore )</t>
  </si>
  <si>
    <t xml:space="preserve">                - Tatimi te tjera te punonjesve  (tep. debitore )</t>
  </si>
  <si>
    <t xml:space="preserve">                - Shteti   -TVSH  per tu marre   </t>
  </si>
  <si>
    <t xml:space="preserve">                - Te  tjera tatime per tu paguar dhe per tu kthyer   (tep. debitore )</t>
  </si>
  <si>
    <t xml:space="preserve">                -Te drejta  ndaj pronareve per kapitalin e nenshkruar  </t>
  </si>
  <si>
    <t xml:space="preserve">                -Te drejta per tu arketuar nga  shitja e  letrave me vlere   </t>
  </si>
  <si>
    <t xml:space="preserve">                -Huadhenie afatgjate</t>
  </si>
  <si>
    <t xml:space="preserve">                -Zhvleresim I te drejtave dhe detyrimeve (tep kreditore )</t>
  </si>
  <si>
    <t>Shuma II.1</t>
  </si>
  <si>
    <t>Aktive afatgjata materiale</t>
  </si>
  <si>
    <t>Toka</t>
  </si>
  <si>
    <t xml:space="preserve">                -Toka </t>
  </si>
  <si>
    <t xml:space="preserve">                -Zhvleresimi per tokat </t>
  </si>
  <si>
    <t>Ndertesa</t>
  </si>
  <si>
    <t xml:space="preserve">                -Ndertesa - konteniere </t>
  </si>
  <si>
    <t xml:space="preserve">                -Zhvleresimi per ndertesat </t>
  </si>
  <si>
    <t xml:space="preserve">                -Amortizimi  per ndertesat </t>
  </si>
  <si>
    <t>Makineri dhe pajisje</t>
  </si>
  <si>
    <t xml:space="preserve">                -Instalime teknike ,makineri ,pajisje ,instr. e vegla pune </t>
  </si>
  <si>
    <t>1044/1046</t>
  </si>
  <si>
    <t xml:space="preserve">                -Mjete transporti </t>
  </si>
  <si>
    <t xml:space="preserve">                -Zhvleresimi per Instal. Teknike ,makinerite ,pajisjet , instr.</t>
  </si>
  <si>
    <t xml:space="preserve">                -Zhvleresimi per  Mjetet e transportit </t>
  </si>
  <si>
    <t xml:space="preserve">                -Amortizimi  per Instal. Teknike ,makinerite ,pajisjet , instr.</t>
  </si>
  <si>
    <t>1144/1146</t>
  </si>
  <si>
    <t xml:space="preserve">                -Amortizimi  per Metet e Transportit </t>
  </si>
  <si>
    <t>Aktive te tjera afatgjata materiale(vl kontabel)</t>
  </si>
  <si>
    <r>
      <t xml:space="preserve">   A)</t>
    </r>
    <r>
      <rPr>
        <sz val="8"/>
        <rFont val="Arial"/>
        <family val="2"/>
      </rPr>
      <t xml:space="preserve"> Te Tjera AA materiale </t>
    </r>
  </si>
  <si>
    <t xml:space="preserve">                -Mobilje dhe pajisje zyre </t>
  </si>
  <si>
    <t>1080/1082</t>
  </si>
  <si>
    <t xml:space="preserve">                -Pajisje infomatike </t>
  </si>
  <si>
    <t xml:space="preserve">                -Te  tjera </t>
  </si>
  <si>
    <t xml:space="preserve">                -Zhvleresimi Per te  tjera AA </t>
  </si>
  <si>
    <t xml:space="preserve">                -Per te  tjera AA  materiale  </t>
  </si>
  <si>
    <t>1170/1180/1182</t>
  </si>
  <si>
    <t>Shuma II.2</t>
  </si>
  <si>
    <t>Aktivet biologjike afatgjata</t>
  </si>
  <si>
    <t xml:space="preserve">                -AA  biologjike </t>
  </si>
  <si>
    <t xml:space="preserve">                -Amortizimi  i AA  biologjike </t>
  </si>
  <si>
    <t xml:space="preserve">                -Zhvleresimi  per  AA ne proces </t>
  </si>
  <si>
    <t>Aktivet afatgjata jomateriale</t>
  </si>
  <si>
    <t>Emri i mire</t>
  </si>
  <si>
    <t xml:space="preserve">                -Emri I mire </t>
  </si>
  <si>
    <t xml:space="preserve">                -Amortizimi  Per Emrin e mire </t>
  </si>
  <si>
    <t xml:space="preserve">                -Zhvleresimi  Per Emrin e mire </t>
  </si>
  <si>
    <t>Shpenzimet e zhvillimit</t>
  </si>
  <si>
    <t xml:space="preserve">                -Shpenzime te zhvillimit </t>
  </si>
  <si>
    <t xml:space="preserve">                -Amortizimi  Per shpenzime e  zhvillimit </t>
  </si>
  <si>
    <t xml:space="preserve">                -Zhvleresimi  Per shpenzime e zhvillimit </t>
  </si>
  <si>
    <t>Aktive te tjera afatgjata jomateriale</t>
  </si>
  <si>
    <r>
      <t xml:space="preserve">   A)</t>
    </r>
    <r>
      <rPr>
        <sz val="8"/>
        <rFont val="Arial"/>
        <family val="2"/>
      </rPr>
      <t xml:space="preserve"> Koncesione ,te drejta te ngjashme ,licensa dhe te ngjashme </t>
    </r>
  </si>
  <si>
    <t xml:space="preserve">                -Amortizimi  Per koncesione ,te drejta te ngjashme ,licensa dhe te ngjashme </t>
  </si>
  <si>
    <t xml:space="preserve">                -Zhvleresimi  Per koncesione ,te drejta te ngjashme ,licensa dhe te ngjashme </t>
  </si>
  <si>
    <r>
      <t xml:space="preserve">   B)</t>
    </r>
    <r>
      <rPr>
        <sz val="8"/>
        <rFont val="Arial"/>
        <family val="2"/>
      </rPr>
      <t xml:space="preserve"> Te tjera AA jomateriale </t>
    </r>
  </si>
  <si>
    <t xml:space="preserve">                -Amortizimi  Per te tjera AA jomateriale </t>
  </si>
  <si>
    <t xml:space="preserve">                -Zhvleresimi Per te tjera AA jomateriale </t>
  </si>
  <si>
    <t>Shuma II.4</t>
  </si>
  <si>
    <t>Kapital aksionar i papaguar</t>
  </si>
  <si>
    <r>
      <t xml:space="preserve">  A)</t>
    </r>
    <r>
      <rPr>
        <sz val="8"/>
        <rFont val="Arial"/>
        <family val="2"/>
      </rPr>
      <t xml:space="preserve"> Te drejta ndaj pronareve per kapitalin e nenshkruar ,(tep debitore )</t>
    </r>
  </si>
  <si>
    <t>Aktive te tjera afatgjata (ne proces)</t>
  </si>
  <si>
    <r>
      <t xml:space="preserve">  A)</t>
    </r>
    <r>
      <rPr>
        <sz val="8"/>
        <rFont val="Arial"/>
        <family val="2"/>
      </rPr>
      <t xml:space="preserve"> AA te mbajtura per shitje </t>
    </r>
  </si>
  <si>
    <t xml:space="preserve"> Totali  i   Aktivet    Afatgjata  (II)</t>
  </si>
  <si>
    <t>Totali i Aktiveve</t>
  </si>
  <si>
    <t xml:space="preserve">Administratori </t>
  </si>
  <si>
    <t>Hartuesi ; Dep.Finances</t>
  </si>
  <si>
    <t xml:space="preserve">Fatos  Bitincka </t>
  </si>
  <si>
    <t xml:space="preserve">      Alma  Maloku</t>
  </si>
  <si>
    <t>BILANCI KONTABEL</t>
  </si>
  <si>
    <t>Periudha :01/01/2011- 31/12/2011</t>
  </si>
  <si>
    <t xml:space="preserve">DETYRIMET  DHE KAPITALI </t>
  </si>
  <si>
    <t xml:space="preserve">DETYRIMET  </t>
  </si>
  <si>
    <t>Detyrimet Afatshkurtra</t>
  </si>
  <si>
    <t>Derivativet (vlera negative)</t>
  </si>
  <si>
    <r>
      <t xml:space="preserve">   </t>
    </r>
    <r>
      <rPr>
        <sz val="8"/>
        <rFont val="Arial"/>
        <family val="2"/>
      </rPr>
      <t xml:space="preserve">Derivatet dhe instrumentat financiare </t>
    </r>
  </si>
  <si>
    <t xml:space="preserve">                -Derivatet </t>
  </si>
  <si>
    <t xml:space="preserve">                -Vlera negative (detyrime)</t>
  </si>
  <si>
    <t>Huamarrjet</t>
  </si>
  <si>
    <t>Huat dhe obligacionet afatshkurtra</t>
  </si>
  <si>
    <r>
      <t xml:space="preserve"> </t>
    </r>
    <r>
      <rPr>
        <b/>
        <sz val="8"/>
        <rFont val="Arial"/>
        <family val="2"/>
      </rPr>
      <t xml:space="preserve">   A)</t>
    </r>
    <r>
      <rPr>
        <sz val="8"/>
        <rFont val="Arial"/>
        <family val="2"/>
      </rPr>
      <t xml:space="preserve"> Llogari bankare te zbuluara (overdrafte bankare)</t>
    </r>
  </si>
  <si>
    <r>
      <t xml:space="preserve"> </t>
    </r>
    <r>
      <rPr>
        <b/>
        <sz val="8"/>
        <rFont val="Arial"/>
        <family val="2"/>
      </rPr>
      <t xml:space="preserve">   B)</t>
    </r>
    <r>
      <rPr>
        <sz val="8"/>
        <rFont val="Arial"/>
        <family val="2"/>
      </rPr>
      <t xml:space="preserve"> Hua te marra  </t>
    </r>
  </si>
  <si>
    <t xml:space="preserve">                - Hua ne monedhe te huaja </t>
  </si>
  <si>
    <r>
      <t xml:space="preserve">    </t>
    </r>
    <r>
      <rPr>
        <b/>
        <sz val="8"/>
        <rFont val="Arial"/>
        <family val="2"/>
      </rPr>
      <t>C)</t>
    </r>
    <r>
      <rPr>
        <sz val="8"/>
        <rFont val="Arial"/>
        <family val="2"/>
      </rPr>
      <t xml:space="preserve"> Letra me vlere borxhi ,te emetuara </t>
    </r>
  </si>
  <si>
    <t xml:space="preserve">                - Letra me vlere ,te emetuara , ne leke </t>
  </si>
  <si>
    <t xml:space="preserve">                - Letra me vlere ,te emetuara , ne monedhe te huaj </t>
  </si>
  <si>
    <r>
      <t xml:space="preserve">    </t>
    </r>
    <r>
      <rPr>
        <b/>
        <sz val="8"/>
        <rFont val="Arial"/>
        <family val="2"/>
      </rPr>
      <t>D)</t>
    </r>
    <r>
      <rPr>
        <sz val="8"/>
        <rFont val="Arial"/>
        <family val="2"/>
      </rPr>
      <t xml:space="preserve"> Letra me vlere borxhi ,te emetuara </t>
    </r>
  </si>
  <si>
    <t xml:space="preserve">                - Bankat </t>
  </si>
  <si>
    <t xml:space="preserve">                - Te tjere  tituj </t>
  </si>
  <si>
    <t>Kthimet/ripagesat e huave afatgjata</t>
  </si>
  <si>
    <t>Bono te konvertueshme</t>
  </si>
  <si>
    <t xml:space="preserve"> Shuma I.2</t>
  </si>
  <si>
    <t>Detyrimet tregetare</t>
  </si>
  <si>
    <t>Te pagueshme ndaj furnitoreve</t>
  </si>
  <si>
    <t xml:space="preserve">                - Furnitore per mallra , produkte e sherbime </t>
  </si>
  <si>
    <t xml:space="preserve">                - Premtim pagesa te pagueshme </t>
  </si>
  <si>
    <t xml:space="preserve">                - Furnitore per aktive afatgjate </t>
  </si>
  <si>
    <t>auto</t>
  </si>
  <si>
    <t>Te pagueshme ndaj punonjesve</t>
  </si>
  <si>
    <t xml:space="preserve">                - Paga dhe shperblime </t>
  </si>
  <si>
    <t xml:space="preserve">                - Paradhenie per  punonjesit </t>
  </si>
  <si>
    <t>Detyrimet tatimore</t>
  </si>
  <si>
    <r>
      <t xml:space="preserve">    </t>
    </r>
    <r>
      <rPr>
        <b/>
        <sz val="10"/>
        <rFont val="Arial"/>
        <family val="2"/>
      </rPr>
      <t>A)</t>
    </r>
    <r>
      <rPr>
        <sz val="10"/>
        <rFont val="Arial"/>
        <family val="2"/>
      </rPr>
      <t xml:space="preserve"> Detyrime per sigurimet shoqerore dhe shendesore </t>
    </r>
  </si>
  <si>
    <t xml:space="preserve">                - Sigurime shoqerore  dhe shendesore </t>
  </si>
  <si>
    <t xml:space="preserve">                - Organizma te tjera shoqerore </t>
  </si>
  <si>
    <t xml:space="preserve">                - Detyrime te tjera </t>
  </si>
  <si>
    <r>
      <t xml:space="preserve">    </t>
    </r>
    <r>
      <rPr>
        <b/>
        <sz val="10"/>
        <rFont val="Arial"/>
        <family val="2"/>
      </rPr>
      <t>B)</t>
    </r>
    <r>
      <rPr>
        <sz val="10"/>
        <rFont val="Arial"/>
        <family val="2"/>
      </rPr>
      <t xml:space="preserve"> Shteti per tatime dhe taksa </t>
    </r>
  </si>
  <si>
    <t xml:space="preserve">                - Akciza </t>
  </si>
  <si>
    <t xml:space="preserve">                - Tatim  mbi te ardhurat  personale </t>
  </si>
  <si>
    <t>2620 003</t>
  </si>
  <si>
    <t xml:space="preserve">                - Tatim  te tjera  per punonjesit </t>
  </si>
  <si>
    <t xml:space="preserve">                - Tatim mbi fitimin </t>
  </si>
  <si>
    <t xml:space="preserve">                - Shteti  - TVSH   per tu paguar  </t>
  </si>
  <si>
    <t xml:space="preserve">                - Te tjera  tatime per tu paguar dhe per tu kthyer </t>
  </si>
  <si>
    <t xml:space="preserve">                - Tatime te shtyra (tep kreditore)</t>
  </si>
  <si>
    <t>2630 028</t>
  </si>
  <si>
    <t xml:space="preserve">                - Tatime ne burim </t>
  </si>
  <si>
    <t>2620 011</t>
  </si>
  <si>
    <t>Detyrime  te tjera</t>
  </si>
  <si>
    <t xml:space="preserve">                - Te drejta  dhe detyrime ndaj pjestareve te tjere te grupit</t>
  </si>
  <si>
    <t xml:space="preserve">                - Te drejta  dhe detyrime ndaj ortakeve  dhe aksionereve </t>
  </si>
  <si>
    <t xml:space="preserve">                - Te drejta  dhe detyrime ndaj pronareve per kapitalin e nenshkruar </t>
  </si>
  <si>
    <t xml:space="preserve">                - Qera  financiare afatshkurter </t>
  </si>
  <si>
    <t xml:space="preserve">                - Detyrime per blerjen e letrave me vlere </t>
  </si>
  <si>
    <t xml:space="preserve">                - Debitore te tjere ,kreditore te tjere  (tep kreditore )</t>
  </si>
  <si>
    <t>Parapagimet e arkëtuara</t>
  </si>
  <si>
    <t xml:space="preserve">                - Parapagime  te marra </t>
  </si>
  <si>
    <t xml:space="preserve"> Shuma I.3</t>
  </si>
  <si>
    <t>Grantet dhe te ardhurat e shtyra</t>
  </si>
  <si>
    <t xml:space="preserve">                - Grante  afatshkutra </t>
  </si>
  <si>
    <t xml:space="preserve">                - Interesa pasive te llogaritura </t>
  </si>
  <si>
    <t xml:space="preserve">                - Te  ardhura te periudhave te ardhme </t>
  </si>
  <si>
    <t>Provizionet afatshkurtra</t>
  </si>
  <si>
    <t xml:space="preserve">                - Provizione  afatshkutra </t>
  </si>
  <si>
    <t>2911/2920</t>
  </si>
  <si>
    <t>Totali per  Detyrimet Afatshkurtra</t>
  </si>
  <si>
    <t>Detyrimet Afatgjata</t>
  </si>
  <si>
    <t>Huat afatgjata</t>
  </si>
  <si>
    <t>Hua, bono dhe detyrime nga qiraja financiare</t>
  </si>
  <si>
    <t xml:space="preserve">                - Huamarrjet afatgjate </t>
  </si>
  <si>
    <t xml:space="preserve">                - Obligacionet </t>
  </si>
  <si>
    <t xml:space="preserve">                                -  Primi I obligacionit </t>
  </si>
  <si>
    <t xml:space="preserve">                                -  Zbritja e  obligacionit </t>
  </si>
  <si>
    <t xml:space="preserve">                - Qera  financiare afatgjate </t>
  </si>
  <si>
    <t>Bonot e konvertueshme</t>
  </si>
  <si>
    <t xml:space="preserve">                - Huamarrjet  afatgjata </t>
  </si>
  <si>
    <t xml:space="preserve">                - Te tjere  tituj - bono te konvertueshme </t>
  </si>
  <si>
    <t xml:space="preserve">                                -  Primi I bonove </t>
  </si>
  <si>
    <t>4683/01</t>
  </si>
  <si>
    <t xml:space="preserve">                                -  Zbritja e  bonove </t>
  </si>
  <si>
    <t>4683/02</t>
  </si>
  <si>
    <t xml:space="preserve">                - Kapitali aksioner preferencial konvertueshem me aksione </t>
  </si>
  <si>
    <t>101/01</t>
  </si>
  <si>
    <t xml:space="preserve">  Shuma II.1</t>
  </si>
  <si>
    <t>Te tjera detyrime afatgjate</t>
  </si>
  <si>
    <t>1311-c</t>
  </si>
  <si>
    <t>Provizione afatgjate</t>
  </si>
  <si>
    <t xml:space="preserve">                - Provizione  afatgjate      </t>
  </si>
  <si>
    <t>Long - Term Grants and Revenue received in advance</t>
  </si>
  <si>
    <t xml:space="preserve">                - Grante  afatgjate </t>
  </si>
  <si>
    <t>Total i detyrimeve afatgjate</t>
  </si>
  <si>
    <t>Total i detyrimeve</t>
  </si>
  <si>
    <t>KAPITALI</t>
  </si>
  <si>
    <t>Kapitali</t>
  </si>
  <si>
    <t>Aksionet e pakices</t>
  </si>
  <si>
    <t>Kapitali qe i perket aksionareve te shoqerise meme</t>
  </si>
  <si>
    <t>Kapitali aksionar</t>
  </si>
  <si>
    <t xml:space="preserve">                - Kapitali  I paguar </t>
  </si>
  <si>
    <t xml:space="preserve">                - Kapitali  I nenshkruar  I  papaguar </t>
  </si>
  <si>
    <t>Primi i aksionit</t>
  </si>
  <si>
    <t xml:space="preserve">                - Prime te lidhura me kapitalin </t>
  </si>
  <si>
    <t xml:space="preserve">                - zbritje  te lidhura me kapitalin </t>
  </si>
  <si>
    <t>Njesite ose aksionet e thesarit</t>
  </si>
  <si>
    <t xml:space="preserve">                - Aksione te thesarit </t>
  </si>
  <si>
    <t>Rezerva</t>
  </si>
  <si>
    <t>Rezerva ligjore</t>
  </si>
  <si>
    <t xml:space="preserve">                - Rezerva ligjore </t>
  </si>
  <si>
    <t>Rezerva te tjera</t>
  </si>
  <si>
    <t>2060/2900108</t>
  </si>
  <si>
    <t xml:space="preserve">                - Rezerva nga rivleresimi </t>
  </si>
  <si>
    <t xml:space="preserve">                - Rezerva te tjera </t>
  </si>
  <si>
    <t>Rezerva statuore</t>
  </si>
  <si>
    <t xml:space="preserve">                - Rezerva statutore </t>
  </si>
  <si>
    <t xml:space="preserve"> </t>
  </si>
  <si>
    <t>ShumaI.6</t>
  </si>
  <si>
    <t>Fitimet e pashperndara</t>
  </si>
  <si>
    <t xml:space="preserve">                - Fitimi / Humbja e pashperndare </t>
  </si>
  <si>
    <t>Fitimi/Humbja e vitit financiar</t>
  </si>
  <si>
    <t xml:space="preserve">                - Fitimi / Humbja  Rezultati I Ushtrimi </t>
  </si>
  <si>
    <t xml:space="preserve"> Totali  per    Kapitalin</t>
  </si>
  <si>
    <t>Totali i Detyrimeve dhe i Kapitalit</t>
  </si>
  <si>
    <t xml:space="preserve">SUBJEKTI </t>
  </si>
  <si>
    <r>
      <t xml:space="preserve">NIPT :                         </t>
    </r>
    <r>
      <rPr>
        <b/>
        <u/>
        <sz val="14"/>
        <color indexed="8"/>
        <rFont val="Times New Roman"/>
        <family val="1"/>
      </rPr>
      <t>J61824038Q</t>
    </r>
  </si>
  <si>
    <t>TE ARDHURAT E SHPENZIMET     (formati 1)</t>
  </si>
  <si>
    <t xml:space="preserve">Pershkrimi </t>
  </si>
  <si>
    <t>Te adhurat nga  -sherbim transport /spedicion ( Neto )</t>
  </si>
  <si>
    <t>701, 705</t>
  </si>
  <si>
    <t>Te ardhura te tjera nga veprimtarite e shfrytezimit</t>
  </si>
  <si>
    <t>702-708X</t>
  </si>
  <si>
    <t>Ndryshime ne inventarin e produkteve te gatshem e ne proces</t>
  </si>
  <si>
    <t>Materialet e konsumuara</t>
  </si>
  <si>
    <t>601-608X</t>
  </si>
  <si>
    <t>Kosto e punes ( shpenzime  transporti )</t>
  </si>
  <si>
    <t>641- 648</t>
  </si>
  <si>
    <t xml:space="preserve">       a</t>
  </si>
  <si>
    <t xml:space="preserve">     Paga e personelit</t>
  </si>
  <si>
    <t xml:space="preserve">       b</t>
  </si>
  <si>
    <t xml:space="preserve">     Sigurimet shoqerore e shendetesore</t>
  </si>
  <si>
    <t>Amortizimi dhe zhvleresimet</t>
  </si>
  <si>
    <t>68X</t>
  </si>
  <si>
    <t>Shpenzime te tjera  (furnitura ;taksa; provizione ; gjoba-det.TAT ) )</t>
  </si>
  <si>
    <t>61-63</t>
  </si>
  <si>
    <t>Totali i shpenzimeve   shuma   (4-7)</t>
  </si>
  <si>
    <t>Fitimi apo humbja nga veprimtaria kryesore    shuma  (1+2+/-3-8)</t>
  </si>
  <si>
    <t>Te ardhurat dhe shpenzimet financiare nga njesite e kontrolluara</t>
  </si>
  <si>
    <t>761, 661</t>
  </si>
  <si>
    <t>Te ardhurat dhe shpenzimet financiare nga pjesemarrjet</t>
  </si>
  <si>
    <t>762; 662</t>
  </si>
  <si>
    <t>Te ardhurat dhe shpenzimet financiare nga:</t>
  </si>
  <si>
    <t xml:space="preserve">     investime te tjera financiare afatgjata</t>
  </si>
  <si>
    <t>763, 764;765; 664,665</t>
  </si>
  <si>
    <t xml:space="preserve">     interesa</t>
  </si>
  <si>
    <t>767; 667</t>
  </si>
  <si>
    <t xml:space="preserve">       c</t>
  </si>
  <si>
    <t xml:space="preserve">     fitimet (humbjet) nga kursi i kembimit</t>
  </si>
  <si>
    <t>769; 669</t>
  </si>
  <si>
    <t xml:space="preserve">       d</t>
  </si>
  <si>
    <r>
      <t xml:space="preserve">     te tjera financiare   </t>
    </r>
    <r>
      <rPr>
        <sz val="9.9499999999999993"/>
        <color indexed="56"/>
        <rFont val="Arial"/>
        <family val="2"/>
      </rPr>
      <t>(  provizion )</t>
    </r>
  </si>
  <si>
    <t>768; 668</t>
  </si>
  <si>
    <t>Totali (a÷d)</t>
  </si>
  <si>
    <t>Totali i te ardhurave dhe shpenzimeve financiare         shuma  (12.1+/-12.2+/-12.3+/-12.4)</t>
  </si>
  <si>
    <t>Fitimi (Humbja) para tatimit    (9+/-13)</t>
  </si>
  <si>
    <t>Shpenzimet e tatimit mbi fitimin</t>
  </si>
  <si>
    <t>Fitimi (humbja) neto e vitit financiar    (14-15)</t>
  </si>
  <si>
    <t xml:space="preserve">  Elemente te pasqyrave te konsoliduara</t>
  </si>
  <si>
    <r>
      <t>SUBJEKTI  :</t>
    </r>
    <r>
      <rPr>
        <b/>
        <u/>
        <sz val="16"/>
        <color indexed="8"/>
        <rFont val="Times New Roman"/>
        <family val="1"/>
      </rPr>
      <t xml:space="preserve"> TRANSALBANIA Shpk</t>
    </r>
  </si>
  <si>
    <r>
      <t xml:space="preserve">NIPT :    </t>
    </r>
    <r>
      <rPr>
        <b/>
        <u/>
        <sz val="16"/>
        <color indexed="8"/>
        <rFont val="Times New Roman"/>
        <family val="1"/>
      </rPr>
      <t xml:space="preserve"> J61824038Q</t>
    </r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</si>
  <si>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</si>
  <si>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</si>
  <si>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</si>
  <si>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</si>
  <si>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</si>
  <si>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</si>
  <si>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Totali</t>
  </si>
  <si>
    <t>Zotërimet e aksionarëve të pakicës</t>
  </si>
  <si>
    <t>Pozicioni më 31 dhjetor 2009</t>
  </si>
  <si>
    <t>Efekti i ndryshimeve në politikat  kontabël</t>
  </si>
  <si>
    <t>Pozicioni i rregulluar</t>
  </si>
  <si>
    <t>Efektet e ndryshimit të kurseve të këmbimit gjatë konsolidimit</t>
  </si>
  <si>
    <t>Totali i të ardhurave 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</si>
  <si>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</si>
  <si>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</si>
  <si>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</si>
  <si>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</si>
  <si>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Pozicioni më 31 dhjetor 2010</t>
  </si>
  <si>
    <t>Efekte të ndryshime të kurseve të këmbimit gjatë konsolidimit</t>
  </si>
  <si>
    <t>Totali i të ardhurave apo  shpenzimeve, që nuk janë njohur  në pasqyrën e të ardhurave dhe  shpenzimeve</t>
  </si>
  <si>
    <t>Fitimi neto për periudhën kontabël</t>
  </si>
  <si>
    <t>Emetim i kapitalit aksionar</t>
  </si>
  <si>
    <t>Aksione të thesarit të riblera</t>
  </si>
  <si>
    <t>Pozicioni më 31 dhjetor 2011</t>
  </si>
  <si>
    <t>Hartuesi / Dep.Finances</t>
  </si>
  <si>
    <r>
      <t xml:space="preserve">NIPT :     </t>
    </r>
    <r>
      <rPr>
        <b/>
        <u/>
        <sz val="16"/>
        <color indexed="8"/>
        <rFont val="Times New Roman"/>
        <family val="1"/>
      </rPr>
      <t xml:space="preserve"> J61824038Q</t>
    </r>
  </si>
  <si>
    <t xml:space="preserve">Pasqyra e fluksit monetar -- Metoda direkte </t>
  </si>
  <si>
    <t>Fluksi monetar nga veprimtaritë e shfrytëzimit</t>
  </si>
  <si>
    <t>Mjetet monetare (MM) të arkëtuara nga klientët</t>
  </si>
  <si>
    <t>MM të paguara ndaj furnitorëve dhe punonjësve</t>
  </si>
  <si>
    <t>MM të ardhura nga veprimtaritë</t>
  </si>
  <si>
    <t>Interesi i paguar</t>
  </si>
  <si>
    <t>Tatim mbi fitimin i paguar</t>
  </si>
  <si>
    <t>MM neto nga veprimtaritë e shfrytëzimit</t>
  </si>
  <si>
    <t>Fluksi monetar nga veprimtaritë investuese</t>
  </si>
  <si>
    <t>Blerja e njësisë së kontrolluar X minus paratë e Arkëtuara</t>
  </si>
  <si>
    <t>Blerja e aktiveve afatgjata materiale</t>
  </si>
  <si>
    <t>Të ardhurat nga shitja e pajisjeve</t>
  </si>
  <si>
    <t>Interesi i arkëtuar</t>
  </si>
  <si>
    <t>Dividendët e arkëtuar</t>
  </si>
  <si>
    <t>MM neto të përdorura në veprimtaritë investuese</t>
  </si>
  <si>
    <t>Fluksi monetar nga aktivitetet financiare</t>
  </si>
  <si>
    <t>Të ardhura nga emetimi i kapitalit aksionar</t>
  </si>
  <si>
    <t>Të ardhura nga huamarrje afatgjata</t>
  </si>
  <si>
    <t>Pagesat e detyrimeve të qirasë financiare</t>
  </si>
  <si>
    <t>Dividendë të paguar</t>
  </si>
  <si>
    <t>MM neto e përdorur në veprimtaritë financiare</t>
  </si>
  <si>
    <t>Rritja/rënia neto e mjeteve monetare</t>
  </si>
  <si>
    <t>Mjetet monetare në fillim të periudhës kontabël</t>
  </si>
  <si>
    <t>Mjetet monetare në fund të periudhës kontabël</t>
  </si>
  <si>
    <t>S H E N I M E T          S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</si>
  <si>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</si>
  <si>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</si>
  <si>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</si>
  <si>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</si>
  <si>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</si>
  <si>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</si>
  <si>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</si>
  <si>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</si>
  <si>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</si>
  <si>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</si>
  <si>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Standartet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</si>
  <si>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</si>
  <si>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</si>
  <si>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</si>
  <si>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</si>
  <si>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</si>
  <si>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</si>
  <si>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</si>
  <si>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</si>
  <si>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</si>
  <si>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kuptueshme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</si>
  <si>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</si>
  <si>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</si>
  <si>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</si>
  <si>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</si>
  <si>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</si>
  <si>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</si>
  <si>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</si>
  <si>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</si>
  <si>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</si>
  <si>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</si>
  <si>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</si>
  <si>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</si>
  <si>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</si>
  <si>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</si>
  <si>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</si>
  <si>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</si>
  <si>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</si>
  <si>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</si>
  <si>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</si>
  <si>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</si>
  <si>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</si>
  <si>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</si>
  <si>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</si>
  <si>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</si>
  <si>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</si>
  <si>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</si>
  <si>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</si>
  <si>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me 5 % te vleres se mbetur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</si>
  <si>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</si>
  <si>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</si>
  <si>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</si>
  <si>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</si>
  <si>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Nr</t>
  </si>
  <si>
    <t>Emertimi</t>
  </si>
  <si>
    <t>Sasia</t>
  </si>
  <si>
    <t>Gjendje</t>
  </si>
  <si>
    <t>Shtesa</t>
  </si>
  <si>
    <t>Pakesime</t>
  </si>
  <si>
    <t xml:space="preserve">             TOTALI</t>
  </si>
  <si>
    <t>Shoqeria :  TRANSALBANIA SHPK</t>
  </si>
  <si>
    <t>NIPTI : J61824038Q</t>
  </si>
  <si>
    <t>Aktivet Afatgjata Materiale  me vlere fillestare   2011</t>
  </si>
  <si>
    <t>Ndertime</t>
  </si>
  <si>
    <t>Makineri,paisje</t>
  </si>
  <si>
    <t>Mjete transporti</t>
  </si>
  <si>
    <t>pajisje kompjuterike</t>
  </si>
  <si>
    <t>pajisje zyre</t>
  </si>
  <si>
    <t>Amortizimi A.A.Materiale   2011</t>
  </si>
  <si>
    <t>Makineri,paisje,vegla</t>
  </si>
  <si>
    <t>Vlera Kontabel Neto e A.A.Materiale  2011</t>
  </si>
  <si>
    <t>Administratori</t>
  </si>
  <si>
    <t>Dep.Finances</t>
  </si>
  <si>
    <t>Fatos Bitincka</t>
  </si>
  <si>
    <t>Alma Maloku</t>
  </si>
</sst>
</file>

<file path=xl/styles.xml><?xml version="1.0" encoding="utf-8"?>
<styleSheet xmlns="http://schemas.openxmlformats.org/spreadsheetml/2006/main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#,##0.00&quot;Lek&quot;;\-#,##0.00&quot;Lek&quot;"/>
    <numFmt numFmtId="171" formatCode="_-* #,##0.00_L_e_k_-;\-* #,##0.00_L_e_k_-;_-* &quot;-&quot;??_L_e_k_-;_-@_-"/>
    <numFmt numFmtId="172" formatCode="_-* #,##0.00_-;\-* #,##0.00_-;_-* &quot;-&quot;??_-;_-@_-"/>
    <numFmt numFmtId="175" formatCode="#,##0.00_);\-#,##0.00"/>
    <numFmt numFmtId="177" formatCode="[$-409]mmm\-yy;@"/>
    <numFmt numFmtId="178" formatCode="0.0%"/>
    <numFmt numFmtId="179" formatCode="_(* #,##0_);_(* \(#,##0\);_(* &quot;-&quot;??_);_(@_)"/>
    <numFmt numFmtId="180" formatCode="_-* #,##0.00\ &quot;€&quot;_-;\-* #,##0.00\ &quot;€&quot;_-;_-* &quot;-&quot;??\ &quot;€&quot;_-;_-@_-"/>
    <numFmt numFmtId="181" formatCode="_(* #,##0.0_);_(* \(#,##0.0\);_(* &quot;-&quot;??_);_(@_)"/>
  </numFmts>
  <fonts count="159">
    <font>
      <sz val="10"/>
      <name val="Arial"/>
      <family val="2"/>
      <charset val="238"/>
    </font>
    <font>
      <sz val="10"/>
      <color indexed="8"/>
      <name val="MS Sans Serif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u/>
      <sz val="9"/>
      <name val="Arial"/>
      <family val="2"/>
    </font>
    <font>
      <sz val="8.5"/>
      <color indexed="8"/>
      <name val="Arial"/>
      <family val="2"/>
    </font>
    <font>
      <sz val="8.5"/>
      <color indexed="10"/>
      <name val="Arial"/>
      <family val="2"/>
    </font>
    <font>
      <sz val="9"/>
      <color indexed="8"/>
      <name val="MS Sans Serif"/>
      <family val="2"/>
    </font>
    <font>
      <sz val="8.5"/>
      <color indexed="8"/>
      <name val="MS Sans Serif"/>
      <family val="2"/>
    </font>
    <font>
      <b/>
      <sz val="11"/>
      <color indexed="8"/>
      <name val="Times New Roman"/>
      <family val="1"/>
    </font>
    <font>
      <sz val="18"/>
      <name val="Algerian"/>
      <family val="5"/>
    </font>
    <font>
      <sz val="14"/>
      <color indexed="8"/>
      <name val="Arial"/>
      <family val="2"/>
    </font>
    <font>
      <sz val="14"/>
      <color indexed="10"/>
      <name val="Arial"/>
      <family val="2"/>
    </font>
    <font>
      <sz val="14"/>
      <color indexed="8"/>
      <name val="MS Sans Serif"/>
      <family val="2"/>
    </font>
    <font>
      <b/>
      <sz val="14"/>
      <color indexed="8"/>
      <name val="Times New Roman"/>
      <family val="1"/>
    </font>
    <font>
      <b/>
      <u/>
      <sz val="14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20"/>
      <color indexed="8"/>
      <name val="Times New Roman"/>
      <family val="1"/>
    </font>
    <font>
      <b/>
      <sz val="16"/>
      <color indexed="8"/>
      <name val="Times New Roman"/>
      <family val="1"/>
    </font>
    <font>
      <sz val="12"/>
      <color indexed="8"/>
      <name val="MS Sans Serif"/>
      <family val="2"/>
    </font>
    <font>
      <sz val="12"/>
      <color indexed="8"/>
      <name val="Arial"/>
      <family val="2"/>
    </font>
    <font>
      <sz val="12"/>
      <color indexed="10"/>
      <name val="Arial"/>
      <family val="2"/>
    </font>
    <font>
      <b/>
      <sz val="12"/>
      <color indexed="8"/>
      <name val="MS Sans Serif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8.5"/>
      <color indexed="10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Times New Roman"/>
      <family val="1"/>
    </font>
    <font>
      <b/>
      <sz val="9.9499999999999993"/>
      <color indexed="8"/>
      <name val="ARIAL(Western)"/>
      <charset val="1"/>
    </font>
    <font>
      <b/>
      <i/>
      <u/>
      <sz val="11"/>
      <color indexed="8"/>
      <name val="ARIAL(Western)"/>
    </font>
    <font>
      <b/>
      <sz val="9.9499999999999993"/>
      <color indexed="8"/>
      <name val="Arial"/>
      <family val="2"/>
    </font>
    <font>
      <b/>
      <sz val="9"/>
      <color indexed="12"/>
      <name val="MS Sans Serif"/>
      <family val="2"/>
    </font>
    <font>
      <sz val="8.5"/>
      <name val="Tahoma"/>
      <family val="2"/>
    </font>
    <font>
      <i/>
      <sz val="10"/>
      <name val="Arial"/>
      <family val="2"/>
    </font>
    <font>
      <b/>
      <sz val="8.5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8.5"/>
      <color indexed="12"/>
      <name val="Tahoma"/>
      <family val="2"/>
    </font>
    <font>
      <sz val="9"/>
      <color indexed="21"/>
      <name val="MS Sans Serif"/>
      <family val="2"/>
    </font>
    <font>
      <b/>
      <sz val="8"/>
      <name val="Arial"/>
      <family val="2"/>
    </font>
    <font>
      <b/>
      <sz val="9"/>
      <color indexed="21"/>
      <name val="MS Sans Serif"/>
      <family val="2"/>
    </font>
    <font>
      <sz val="9"/>
      <color indexed="12"/>
      <name val="MS Sans Serif"/>
      <family val="2"/>
    </font>
    <font>
      <sz val="9.9499999999999993"/>
      <color indexed="8"/>
      <name val="Arial"/>
      <family val="2"/>
    </font>
    <font>
      <i/>
      <sz val="9.9499999999999993"/>
      <color indexed="8"/>
      <name val="ARIAL(Western)"/>
    </font>
    <font>
      <b/>
      <sz val="9"/>
      <color indexed="8"/>
      <name val="MS Sans Serif"/>
      <family val="2"/>
    </font>
    <font>
      <i/>
      <sz val="8"/>
      <name val="Arial"/>
      <family val="2"/>
    </font>
    <font>
      <sz val="9"/>
      <name val="Arial"/>
      <family val="2"/>
      <charset val="238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i/>
      <sz val="8.5"/>
      <name val="Arial"/>
      <family val="2"/>
    </font>
    <font>
      <i/>
      <sz val="8.5"/>
      <color indexed="10"/>
      <name val="Arial"/>
      <family val="2"/>
    </font>
    <font>
      <sz val="9"/>
      <name val="MS Sans Serif"/>
      <family val="2"/>
    </font>
    <font>
      <b/>
      <sz val="9.9499999999999993"/>
      <name val="Arial"/>
      <family val="2"/>
    </font>
    <font>
      <sz val="8"/>
      <color indexed="10"/>
      <name val="Arial"/>
      <family val="2"/>
    </font>
    <font>
      <b/>
      <sz val="16"/>
      <name val="Arial"/>
      <family val="2"/>
    </font>
    <font>
      <b/>
      <sz val="11.05"/>
      <color indexed="8"/>
      <name val="Arial"/>
      <family val="2"/>
    </font>
    <font>
      <b/>
      <sz val="7.5"/>
      <color indexed="8"/>
      <name val="MS Sans Serif"/>
      <family val="2"/>
    </font>
    <font>
      <sz val="14"/>
      <name val="Arial"/>
      <family val="2"/>
    </font>
    <font>
      <u/>
      <sz val="10"/>
      <color indexed="8"/>
      <name val="MS Sans Serif"/>
      <family val="2"/>
    </font>
    <font>
      <b/>
      <sz val="8.5"/>
      <color indexed="8"/>
      <name val="Arial"/>
      <family val="2"/>
    </font>
    <font>
      <sz val="9.85"/>
      <color indexed="8"/>
      <name val="Times New Roman"/>
      <family val="1"/>
    </font>
    <font>
      <b/>
      <i/>
      <u/>
      <sz val="9.9499999999999993"/>
      <color indexed="8"/>
      <name val="Arial"/>
      <family val="2"/>
    </font>
    <font>
      <b/>
      <i/>
      <u/>
      <sz val="9.9499999999999993"/>
      <color indexed="8"/>
      <name val="ARIAL(Western)"/>
    </font>
    <font>
      <i/>
      <sz val="9.9499999999999993"/>
      <color indexed="8"/>
      <name val="ARIAL(Western)"/>
      <charset val="1"/>
    </font>
    <font>
      <sz val="9"/>
      <color indexed="20"/>
      <name val="MS Sans Serif"/>
      <family val="2"/>
    </font>
    <font>
      <b/>
      <sz val="9"/>
      <name val="MS Sans Serif"/>
      <family val="2"/>
    </font>
    <font>
      <b/>
      <sz val="14"/>
      <name val="Arial"/>
      <family val="2"/>
    </font>
    <font>
      <b/>
      <sz val="13"/>
      <name val="Arial"/>
      <family val="2"/>
    </font>
    <font>
      <sz val="10"/>
      <color indexed="8"/>
      <name val="Arial"/>
      <family val="2"/>
    </font>
    <font>
      <sz val="11"/>
      <name val="Calibri"/>
      <family val="2"/>
      <charset val="238"/>
    </font>
    <font>
      <sz val="11"/>
      <color indexed="9"/>
      <name val="Calibri"/>
      <family val="2"/>
    </font>
    <font>
      <sz val="10"/>
      <color indexed="10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1"/>
      <color indexed="8"/>
      <name val="Calibri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0"/>
      <color indexed="17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56"/>
      <name val="Arial"/>
      <family val="2"/>
    </font>
    <font>
      <sz val="8"/>
      <color indexed="8"/>
      <name val="MS Sans Serif"/>
      <family val="2"/>
    </font>
    <font>
      <sz val="10"/>
      <name val="MS Sans Serif"/>
      <family val="2"/>
    </font>
    <font>
      <b/>
      <sz val="12"/>
      <color indexed="8"/>
      <name val="Times New Roman"/>
      <family val="1"/>
    </font>
    <font>
      <b/>
      <u/>
      <sz val="18"/>
      <color indexed="8"/>
      <name val="Marigold"/>
      <family val="4"/>
    </font>
    <font>
      <b/>
      <sz val="10"/>
      <color indexed="8"/>
      <name val="MS Sans Serif"/>
      <family val="2"/>
    </font>
    <font>
      <b/>
      <u/>
      <sz val="16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4.05"/>
      <color indexed="8"/>
      <name val="Times New Roman"/>
      <family val="1"/>
    </font>
    <font>
      <b/>
      <sz val="14.05"/>
      <name val="Times New Roman"/>
      <family val="1"/>
    </font>
    <font>
      <b/>
      <sz val="8"/>
      <color indexed="8"/>
      <name val="Tahoma"/>
      <family val="2"/>
    </font>
    <font>
      <b/>
      <sz val="12"/>
      <name val="MS Sans Serif"/>
      <family val="2"/>
    </font>
    <font>
      <b/>
      <sz val="8.5"/>
      <color indexed="8"/>
      <name val="MS Sans Serif"/>
      <family val="2"/>
    </font>
    <font>
      <b/>
      <sz val="10"/>
      <name val="MS Sans Serif"/>
      <family val="2"/>
    </font>
    <font>
      <b/>
      <sz val="9.9499999999999993"/>
      <color indexed="8"/>
      <name val="ARIAL(Western)"/>
    </font>
    <font>
      <sz val="9.9499999999999993"/>
      <color indexed="8"/>
      <name val="ARIAL(Western)"/>
    </font>
    <font>
      <sz val="8"/>
      <color indexed="8"/>
      <name val="ARIAL(Western)"/>
      <charset val="1"/>
    </font>
    <font>
      <sz val="9.9499999999999993"/>
      <color indexed="8"/>
      <name val="ARIAL(Western)"/>
      <charset val="1"/>
    </font>
    <font>
      <sz val="8"/>
      <color indexed="8"/>
      <name val="Arial"/>
      <family val="2"/>
    </font>
    <font>
      <sz val="9.9499999999999993"/>
      <color indexed="56"/>
      <name val="Arial"/>
      <family val="2"/>
    </font>
    <font>
      <sz val="10"/>
      <color indexed="56"/>
      <name val="MS Sans Serif"/>
      <family val="2"/>
    </font>
    <font>
      <b/>
      <sz val="10"/>
      <color indexed="21"/>
      <name val="MS Sans Serif"/>
      <family val="2"/>
    </font>
    <font>
      <sz val="9.9499999999999993"/>
      <color indexed="21"/>
      <name val="ARIAL(Western)"/>
    </font>
    <font>
      <sz val="8"/>
      <color indexed="21"/>
      <name val="ARIAL(Western)"/>
      <charset val="1"/>
    </font>
    <font>
      <sz val="10"/>
      <color indexed="21"/>
      <name val="MS Sans Serif"/>
      <family val="2"/>
    </font>
    <font>
      <sz val="16"/>
      <color indexed="8"/>
      <name val="MS Sans Serif"/>
      <family val="2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u/>
      <sz val="10"/>
      <color indexed="8"/>
      <name val="MS Sans Serif"/>
      <family val="2"/>
    </font>
    <font>
      <b/>
      <sz val="12"/>
      <name val="Arial"/>
      <family val="2"/>
      <charset val="238"/>
    </font>
    <font>
      <sz val="7"/>
      <color indexed="8"/>
      <name val="MS Sans Serif"/>
      <family val="2"/>
    </font>
    <font>
      <u/>
      <sz val="7"/>
      <color indexed="8"/>
      <name val="MS Sans Serif"/>
      <family val="2"/>
    </font>
    <font>
      <i/>
      <sz val="10"/>
      <color indexed="8"/>
      <name val="MS Sans Serif"/>
      <family val="2"/>
    </font>
    <font>
      <b/>
      <u/>
      <sz val="14"/>
      <name val="Arial"/>
      <family val="2"/>
    </font>
    <font>
      <u/>
      <sz val="10"/>
      <name val="Arial"/>
      <family val="2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i/>
      <u/>
      <sz val="14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color theme="0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7F7F7F"/>
      <name val="Calibri"/>
      <family val="2"/>
      <charset val="238"/>
    </font>
    <font>
      <sz val="11"/>
      <color rgb="FF006100"/>
      <name val="Calibri"/>
      <family val="2"/>
      <charset val="238"/>
    </font>
    <font>
      <sz val="11"/>
      <color rgb="FF3F3F76"/>
      <name val="Calibri"/>
      <family val="2"/>
      <scheme val="minor"/>
    </font>
    <font>
      <sz val="11"/>
      <color rgb="FF3F3F76"/>
      <name val="Calibri"/>
      <family val="2"/>
      <charset val="238"/>
    </font>
    <font>
      <sz val="11"/>
      <color rgb="FF3F3F3F"/>
      <name val="Calibri"/>
      <family val="2"/>
      <charset val="238"/>
    </font>
    <font>
      <sz val="9"/>
      <color rgb="FF009999"/>
      <name val="MS Sans Serif"/>
      <family val="2"/>
      <charset val="238"/>
    </font>
    <font>
      <sz val="10"/>
      <color rgb="FF0070C0"/>
      <name val="Arial"/>
      <family val="2"/>
      <charset val="238"/>
    </font>
    <font>
      <b/>
      <u/>
      <sz val="12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  <font>
      <sz val="8"/>
      <color rgb="FF0070C0"/>
      <name val="Arial"/>
      <family val="2"/>
      <charset val="238"/>
    </font>
    <font>
      <sz val="9"/>
      <color rgb="FF0070C0"/>
      <name val="Arial"/>
      <family val="2"/>
      <charset val="238"/>
    </font>
    <font>
      <b/>
      <i/>
      <sz val="10"/>
      <color rgb="FF0070C0"/>
      <name val="Arial"/>
      <family val="2"/>
      <charset val="238"/>
    </font>
    <font>
      <sz val="10"/>
      <color rgb="FFC00000"/>
      <name val="Arial"/>
      <family val="2"/>
      <charset val="238"/>
    </font>
    <font>
      <b/>
      <u/>
      <sz val="12"/>
      <color rgb="FFC00000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2"/>
      <color rgb="FFC00000"/>
      <name val="Arial"/>
      <family val="2"/>
      <charset val="238"/>
    </font>
    <font>
      <sz val="8"/>
      <color rgb="FFC00000"/>
      <name val="Arial"/>
      <family val="2"/>
      <charset val="238"/>
    </font>
    <font>
      <b/>
      <i/>
      <sz val="10"/>
      <color rgb="FFC00000"/>
      <name val="Arial"/>
      <family val="2"/>
      <charset val="238"/>
    </font>
    <font>
      <b/>
      <i/>
      <sz val="11"/>
      <color rgb="FFC00000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52">
    <xf numFmtId="0" fontId="0" fillId="0" borderId="0"/>
    <xf numFmtId="0" fontId="77" fillId="2" borderId="0" applyNumberFormat="0" applyBorder="0" applyAlignment="0" applyProtection="0"/>
    <xf numFmtId="0" fontId="77" fillId="3" borderId="0" applyNumberFormat="0" applyBorder="0" applyAlignment="0" applyProtection="0"/>
    <xf numFmtId="0" fontId="77" fillId="4" borderId="0" applyNumberFormat="0" applyBorder="0" applyAlignment="0" applyProtection="0"/>
    <xf numFmtId="0" fontId="77" fillId="5" borderId="0" applyNumberFormat="0" applyBorder="0" applyAlignment="0" applyProtection="0"/>
    <xf numFmtId="0" fontId="77" fillId="6" borderId="0" applyNumberFormat="0" applyBorder="0" applyAlignment="0" applyProtection="0"/>
    <xf numFmtId="0" fontId="77" fillId="7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3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3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3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7" borderId="0" applyNumberFormat="0" applyBorder="0" applyAlignment="0" applyProtection="0"/>
    <xf numFmtId="0" fontId="132" fillId="7" borderId="0" applyNumberFormat="0" applyBorder="0" applyAlignment="0" applyProtection="0"/>
    <xf numFmtId="0" fontId="132" fillId="7" borderId="0" applyNumberFormat="0" applyBorder="0" applyAlignment="0" applyProtection="0"/>
    <xf numFmtId="0" fontId="132" fillId="7" borderId="0" applyNumberFormat="0" applyBorder="0" applyAlignment="0" applyProtection="0"/>
    <xf numFmtId="0" fontId="132" fillId="7" borderId="0" applyNumberFormat="0" applyBorder="0" applyAlignment="0" applyProtection="0"/>
    <xf numFmtId="0" fontId="132" fillId="7" borderId="0" applyNumberFormat="0" applyBorder="0" applyAlignment="0" applyProtection="0"/>
    <xf numFmtId="0" fontId="133" fillId="7" borderId="0" applyNumberFormat="0" applyBorder="0" applyAlignment="0" applyProtection="0"/>
    <xf numFmtId="0" fontId="132" fillId="7" borderId="0" applyNumberFormat="0" applyBorder="0" applyAlignment="0" applyProtection="0"/>
    <xf numFmtId="0" fontId="132" fillId="7" borderId="0" applyNumberFormat="0" applyBorder="0" applyAlignment="0" applyProtection="0"/>
    <xf numFmtId="0" fontId="132" fillId="7" borderId="0" applyNumberFormat="0" applyBorder="0" applyAlignment="0" applyProtection="0"/>
    <xf numFmtId="0" fontId="132" fillId="7" borderId="0" applyNumberFormat="0" applyBorder="0" applyAlignment="0" applyProtection="0"/>
    <xf numFmtId="0" fontId="132" fillId="7" borderId="0" applyNumberFormat="0" applyBorder="0" applyAlignment="0" applyProtection="0"/>
    <xf numFmtId="0" fontId="132" fillId="7" borderId="0" applyNumberFormat="0" applyBorder="0" applyAlignment="0" applyProtection="0"/>
    <xf numFmtId="0" fontId="132" fillId="7" borderId="0" applyNumberFormat="0" applyBorder="0" applyAlignment="0" applyProtection="0"/>
    <xf numFmtId="0" fontId="132" fillId="32" borderId="0" applyNumberFormat="0" applyBorder="0" applyAlignment="0" applyProtection="0"/>
    <xf numFmtId="0" fontId="132" fillId="32" borderId="0" applyNumberFormat="0" applyBorder="0" applyAlignment="0" applyProtection="0"/>
    <xf numFmtId="0" fontId="132" fillId="32" borderId="0" applyNumberFormat="0" applyBorder="0" applyAlignment="0" applyProtection="0"/>
    <xf numFmtId="0" fontId="132" fillId="32" borderId="0" applyNumberFormat="0" applyBorder="0" applyAlignment="0" applyProtection="0"/>
    <xf numFmtId="0" fontId="132" fillId="32" borderId="0" applyNumberFormat="0" applyBorder="0" applyAlignment="0" applyProtection="0"/>
    <xf numFmtId="0" fontId="132" fillId="32" borderId="0" applyNumberFormat="0" applyBorder="0" applyAlignment="0" applyProtection="0"/>
    <xf numFmtId="0" fontId="133" fillId="32" borderId="0" applyNumberFormat="0" applyBorder="0" applyAlignment="0" applyProtection="0"/>
    <xf numFmtId="0" fontId="132" fillId="32" borderId="0" applyNumberFormat="0" applyBorder="0" applyAlignment="0" applyProtection="0"/>
    <xf numFmtId="0" fontId="132" fillId="32" borderId="0" applyNumberFormat="0" applyBorder="0" applyAlignment="0" applyProtection="0"/>
    <xf numFmtId="0" fontId="132" fillId="32" borderId="0" applyNumberFormat="0" applyBorder="0" applyAlignment="0" applyProtection="0"/>
    <xf numFmtId="0" fontId="132" fillId="32" borderId="0" applyNumberFormat="0" applyBorder="0" applyAlignment="0" applyProtection="0"/>
    <xf numFmtId="0" fontId="132" fillId="32" borderId="0" applyNumberFormat="0" applyBorder="0" applyAlignment="0" applyProtection="0"/>
    <xf numFmtId="0" fontId="132" fillId="32" borderId="0" applyNumberFormat="0" applyBorder="0" applyAlignment="0" applyProtection="0"/>
    <xf numFmtId="0" fontId="132" fillId="32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3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1" borderId="0" applyNumberFormat="0" applyBorder="0" applyAlignment="0" applyProtection="0"/>
    <xf numFmtId="0" fontId="77" fillId="5" borderId="0" applyNumberFormat="0" applyBorder="0" applyAlignment="0" applyProtection="0"/>
    <xf numFmtId="0" fontId="77" fillId="8" borderId="0" applyNumberFormat="0" applyBorder="0" applyAlignment="0" applyProtection="0"/>
    <xf numFmtId="0" fontId="77" fillId="12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3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33" borderId="0" applyNumberFormat="0" applyBorder="0" applyAlignment="0" applyProtection="0"/>
    <xf numFmtId="0" fontId="132" fillId="33" borderId="0" applyNumberFormat="0" applyBorder="0" applyAlignment="0" applyProtection="0"/>
    <xf numFmtId="0" fontId="132" fillId="33" borderId="0" applyNumberFormat="0" applyBorder="0" applyAlignment="0" applyProtection="0"/>
    <xf numFmtId="0" fontId="132" fillId="33" borderId="0" applyNumberFormat="0" applyBorder="0" applyAlignment="0" applyProtection="0"/>
    <xf numFmtId="0" fontId="132" fillId="33" borderId="0" applyNumberFormat="0" applyBorder="0" applyAlignment="0" applyProtection="0"/>
    <xf numFmtId="0" fontId="132" fillId="33" borderId="0" applyNumberFormat="0" applyBorder="0" applyAlignment="0" applyProtection="0"/>
    <xf numFmtId="0" fontId="133" fillId="33" borderId="0" applyNumberFormat="0" applyBorder="0" applyAlignment="0" applyProtection="0"/>
    <xf numFmtId="0" fontId="132" fillId="33" borderId="0" applyNumberFormat="0" applyBorder="0" applyAlignment="0" applyProtection="0"/>
    <xf numFmtId="0" fontId="132" fillId="33" borderId="0" applyNumberFormat="0" applyBorder="0" applyAlignment="0" applyProtection="0"/>
    <xf numFmtId="0" fontId="132" fillId="33" borderId="0" applyNumberFormat="0" applyBorder="0" applyAlignment="0" applyProtection="0"/>
    <xf numFmtId="0" fontId="132" fillId="33" borderId="0" applyNumberFormat="0" applyBorder="0" applyAlignment="0" applyProtection="0"/>
    <xf numFmtId="0" fontId="132" fillId="33" borderId="0" applyNumberFormat="0" applyBorder="0" applyAlignment="0" applyProtection="0"/>
    <xf numFmtId="0" fontId="132" fillId="33" borderId="0" applyNumberFormat="0" applyBorder="0" applyAlignment="0" applyProtection="0"/>
    <xf numFmtId="0" fontId="132" fillId="33" borderId="0" applyNumberFormat="0" applyBorder="0" applyAlignment="0" applyProtection="0"/>
    <xf numFmtId="0" fontId="132" fillId="13" borderId="0" applyNumberFormat="0" applyBorder="0" applyAlignment="0" applyProtection="0"/>
    <xf numFmtId="0" fontId="132" fillId="13" borderId="0" applyNumberFormat="0" applyBorder="0" applyAlignment="0" applyProtection="0"/>
    <xf numFmtId="0" fontId="132" fillId="13" borderId="0" applyNumberFormat="0" applyBorder="0" applyAlignment="0" applyProtection="0"/>
    <xf numFmtId="0" fontId="132" fillId="13" borderId="0" applyNumberFormat="0" applyBorder="0" applyAlignment="0" applyProtection="0"/>
    <xf numFmtId="0" fontId="132" fillId="13" borderId="0" applyNumberFormat="0" applyBorder="0" applyAlignment="0" applyProtection="0"/>
    <xf numFmtId="0" fontId="132" fillId="13" borderId="0" applyNumberFormat="0" applyBorder="0" applyAlignment="0" applyProtection="0"/>
    <xf numFmtId="0" fontId="133" fillId="13" borderId="0" applyNumberFormat="0" applyBorder="0" applyAlignment="0" applyProtection="0"/>
    <xf numFmtId="0" fontId="132" fillId="13" borderId="0" applyNumberFormat="0" applyBorder="0" applyAlignment="0" applyProtection="0"/>
    <xf numFmtId="0" fontId="132" fillId="13" borderId="0" applyNumberFormat="0" applyBorder="0" applyAlignment="0" applyProtection="0"/>
    <xf numFmtId="0" fontId="132" fillId="13" borderId="0" applyNumberFormat="0" applyBorder="0" applyAlignment="0" applyProtection="0"/>
    <xf numFmtId="0" fontId="132" fillId="13" borderId="0" applyNumberFormat="0" applyBorder="0" applyAlignment="0" applyProtection="0"/>
    <xf numFmtId="0" fontId="132" fillId="13" borderId="0" applyNumberFormat="0" applyBorder="0" applyAlignment="0" applyProtection="0"/>
    <xf numFmtId="0" fontId="132" fillId="13" borderId="0" applyNumberFormat="0" applyBorder="0" applyAlignment="0" applyProtection="0"/>
    <xf numFmtId="0" fontId="132" fillId="13" borderId="0" applyNumberFormat="0" applyBorder="0" applyAlignment="0" applyProtection="0"/>
    <xf numFmtId="0" fontId="132" fillId="3" borderId="0" applyNumberFormat="0" applyBorder="0" applyAlignment="0" applyProtection="0"/>
    <xf numFmtId="0" fontId="132" fillId="3" borderId="0" applyNumberFormat="0" applyBorder="0" applyAlignment="0" applyProtection="0"/>
    <xf numFmtId="0" fontId="132" fillId="3" borderId="0" applyNumberFormat="0" applyBorder="0" applyAlignment="0" applyProtection="0"/>
    <xf numFmtId="0" fontId="132" fillId="3" borderId="0" applyNumberFormat="0" applyBorder="0" applyAlignment="0" applyProtection="0"/>
    <xf numFmtId="0" fontId="132" fillId="3" borderId="0" applyNumberFormat="0" applyBorder="0" applyAlignment="0" applyProtection="0"/>
    <xf numFmtId="0" fontId="132" fillId="3" borderId="0" applyNumberFormat="0" applyBorder="0" applyAlignment="0" applyProtection="0"/>
    <xf numFmtId="0" fontId="132" fillId="3" borderId="0" applyNumberFormat="0" applyBorder="0" applyAlignment="0" applyProtection="0"/>
    <xf numFmtId="0" fontId="133" fillId="3" borderId="0" applyNumberFormat="0" applyBorder="0" applyAlignment="0" applyProtection="0"/>
    <xf numFmtId="0" fontId="132" fillId="3" borderId="0" applyNumberFormat="0" applyBorder="0" applyAlignment="0" applyProtection="0"/>
    <xf numFmtId="0" fontId="132" fillId="3" borderId="0" applyNumberFormat="0" applyBorder="0" applyAlignment="0" applyProtection="0"/>
    <xf numFmtId="0" fontId="132" fillId="3" borderId="0" applyNumberFormat="0" applyBorder="0" applyAlignment="0" applyProtection="0"/>
    <xf numFmtId="0" fontId="132" fillId="3" borderId="0" applyNumberFormat="0" applyBorder="0" applyAlignment="0" applyProtection="0"/>
    <xf numFmtId="0" fontId="132" fillId="3" borderId="0" applyNumberFormat="0" applyBorder="0" applyAlignment="0" applyProtection="0"/>
    <xf numFmtId="0" fontId="132" fillId="3" borderId="0" applyNumberFormat="0" applyBorder="0" applyAlignment="0" applyProtection="0"/>
    <xf numFmtId="0" fontId="132" fillId="3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3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3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78" fillId="14" borderId="0" applyNumberFormat="0" applyBorder="0" applyAlignment="0" applyProtection="0"/>
    <xf numFmtId="0" fontId="78" fillId="9" borderId="0" applyNumberFormat="0" applyBorder="0" applyAlignment="0" applyProtection="0"/>
    <xf numFmtId="0" fontId="78" fillId="11" borderId="0" applyNumberFormat="0" applyBorder="0" applyAlignment="0" applyProtection="0"/>
    <xf numFmtId="0" fontId="78" fillId="15" borderId="0" applyNumberFormat="0" applyBorder="0" applyAlignment="0" applyProtection="0"/>
    <xf numFmtId="0" fontId="78" fillId="16" borderId="0" applyNumberFormat="0" applyBorder="0" applyAlignment="0" applyProtection="0"/>
    <xf numFmtId="0" fontId="78" fillId="17" borderId="0" applyNumberFormat="0" applyBorder="0" applyAlignment="0" applyProtection="0"/>
    <xf numFmtId="0" fontId="134" fillId="6" borderId="0" applyNumberFormat="0" applyBorder="0" applyAlignment="0" applyProtection="0"/>
    <xf numFmtId="0" fontId="134" fillId="18" borderId="0" applyNumberFormat="0" applyBorder="0" applyAlignment="0" applyProtection="0"/>
    <xf numFmtId="0" fontId="134" fillId="12" borderId="0" applyNumberFormat="0" applyBorder="0" applyAlignment="0" applyProtection="0"/>
    <xf numFmtId="177" fontId="135" fillId="3" borderId="0" applyNumberFormat="0" applyBorder="0" applyAlignment="0" applyProtection="0"/>
    <xf numFmtId="0" fontId="134" fillId="3" borderId="0" applyNumberFormat="0" applyBorder="0" applyAlignment="0" applyProtection="0"/>
    <xf numFmtId="178" fontId="79" fillId="15" borderId="0" applyNumberFormat="0" applyBorder="0" applyAlignment="0" applyProtection="0"/>
    <xf numFmtId="0" fontId="135" fillId="3" borderId="0" applyNumberFormat="0" applyBorder="0" applyAlignment="0" applyProtection="0"/>
    <xf numFmtId="0" fontId="134" fillId="6" borderId="0" applyNumberFormat="0" applyBorder="0" applyAlignment="0" applyProtection="0"/>
    <xf numFmtId="0" fontId="134" fillId="9" borderId="0" applyNumberFormat="0" applyBorder="0" applyAlignment="0" applyProtection="0"/>
    <xf numFmtId="0" fontId="134" fillId="19" borderId="0" applyNumberFormat="0" applyBorder="0" applyAlignment="0" applyProtection="0"/>
    <xf numFmtId="0" fontId="135" fillId="19" borderId="0" applyNumberFormat="0" applyBorder="0" applyAlignment="0" applyProtection="0"/>
    <xf numFmtId="177" fontId="135" fillId="18" borderId="0" applyNumberFormat="0" applyBorder="0" applyAlignment="0" applyProtection="0"/>
    <xf numFmtId="0" fontId="134" fillId="18" borderId="0" applyNumberFormat="0" applyBorder="0" applyAlignment="0" applyProtection="0"/>
    <xf numFmtId="0" fontId="135" fillId="18" borderId="0" applyNumberFormat="0" applyBorder="0" applyAlignment="0" applyProtection="0"/>
    <xf numFmtId="0" fontId="134" fillId="12" borderId="0" applyNumberFormat="0" applyBorder="0" applyAlignment="0" applyProtection="0"/>
    <xf numFmtId="177" fontId="135" fillId="21" borderId="0" applyNumberFormat="0" applyBorder="0" applyAlignment="0" applyProtection="0"/>
    <xf numFmtId="0" fontId="134" fillId="21" borderId="0" applyNumberFormat="0" applyBorder="0" applyAlignment="0" applyProtection="0"/>
    <xf numFmtId="0" fontId="134" fillId="34" borderId="0" applyNumberFormat="0" applyBorder="0" applyAlignment="0" applyProtection="0"/>
    <xf numFmtId="0" fontId="134" fillId="20" borderId="0" applyNumberFormat="0" applyBorder="0" applyAlignment="0" applyProtection="0"/>
    <xf numFmtId="0" fontId="80" fillId="0" borderId="0" applyNumberFormat="0" applyFill="0" applyBorder="0" applyAlignment="0" applyProtection="0"/>
    <xf numFmtId="0" fontId="136" fillId="5" borderId="0" applyNumberFormat="0" applyBorder="0" applyAlignment="0" applyProtection="0"/>
    <xf numFmtId="0" fontId="81" fillId="22" borderId="1" applyNumberFormat="0" applyAlignment="0" applyProtection="0"/>
    <xf numFmtId="177" fontId="137" fillId="23" borderId="106" applyNumberFormat="0" applyAlignment="0" applyProtection="0"/>
    <xf numFmtId="0" fontId="78" fillId="23" borderId="106" applyNumberFormat="0" applyAlignment="0" applyProtection="0"/>
    <xf numFmtId="0" fontId="82" fillId="0" borderId="2" applyNumberFormat="0" applyFill="0" applyAlignment="0" applyProtection="0"/>
    <xf numFmtId="177" fontId="138" fillId="35" borderId="107" applyNumberFormat="0" applyAlignment="0" applyProtection="0"/>
    <xf numFmtId="0" fontId="138" fillId="35" borderId="107" applyNumberFormat="0" applyAlignment="0" applyProtection="0"/>
    <xf numFmtId="0" fontId="134" fillId="35" borderId="107" applyNumberFormat="0" applyAlignment="0" applyProtection="0"/>
    <xf numFmtId="43" fontId="2" fillId="0" borderId="0" applyFont="0" applyFill="0" applyBorder="0" applyAlignment="0" applyProtection="0"/>
    <xf numFmtId="179" fontId="4" fillId="0" borderId="0" applyFont="0" applyFill="0" applyBorder="0" applyAlignment="0" applyProtection="0"/>
    <xf numFmtId="177" fontId="78" fillId="0" borderId="0" applyBorder="0" applyProtection="0">
      <alignment horizontal="left" vertical="top" wrapText="1"/>
      <protection locked="0"/>
    </xf>
    <xf numFmtId="177" fontId="78" fillId="0" borderId="0" applyBorder="0" applyProtection="0">
      <alignment horizontal="left" vertical="top" wrapText="1"/>
      <protection locked="0"/>
    </xf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2" fillId="10" borderId="4" applyNumberFormat="0" applyFont="0" applyAlignment="0" applyProtection="0"/>
    <xf numFmtId="44" fontId="78" fillId="0" borderId="0" applyFont="0" applyFill="0" applyBorder="0" applyAlignment="0" applyProtection="0"/>
    <xf numFmtId="177" fontId="78" fillId="0" borderId="0" applyNumberFormat="0" applyFill="0" applyBorder="0" applyAlignment="0" applyProtection="0"/>
    <xf numFmtId="0" fontId="78" fillId="7" borderId="1" applyNumberFormat="0" applyAlignment="0" applyProtection="0"/>
    <xf numFmtId="180" fontId="78" fillId="0" borderId="0" applyFont="0" applyFill="0" applyBorder="0" applyAlignment="0" applyProtection="0"/>
    <xf numFmtId="0" fontId="139" fillId="0" borderId="0" applyNumberFormat="0" applyFill="0" applyBorder="0" applyAlignment="0" applyProtection="0"/>
    <xf numFmtId="0" fontId="140" fillId="6" borderId="0" applyNumberFormat="0" applyBorder="0" applyAlignment="0" applyProtection="0"/>
    <xf numFmtId="0" fontId="78" fillId="0" borderId="6" applyNumberFormat="0" applyFill="0" applyAlignment="0" applyProtection="0"/>
    <xf numFmtId="0" fontId="78" fillId="0" borderId="8" applyNumberFormat="0" applyFill="0" applyAlignment="0" applyProtection="0"/>
    <xf numFmtId="0" fontId="78" fillId="0" borderId="10" applyNumberFormat="0" applyFill="0" applyAlignment="0" applyProtection="0"/>
    <xf numFmtId="0" fontId="78" fillId="0" borderId="0" applyNumberFormat="0" applyFill="0" applyBorder="0" applyAlignment="0" applyProtection="0"/>
    <xf numFmtId="177" fontId="78" fillId="25" borderId="11" applyNumberFormat="0" applyFont="0" applyBorder="0" applyAlignment="0">
      <alignment vertical="center"/>
    </xf>
    <xf numFmtId="177" fontId="78" fillId="26" borderId="12" applyNumberFormat="0" applyFont="0" applyBorder="0" applyAlignment="0"/>
    <xf numFmtId="177" fontId="141" fillId="13" borderId="106" applyNumberFormat="0" applyAlignment="0" applyProtection="0"/>
    <xf numFmtId="0" fontId="142" fillId="13" borderId="106" applyNumberFormat="0" applyAlignment="0" applyProtection="0"/>
    <xf numFmtId="0" fontId="84" fillId="3" borderId="0" applyNumberFormat="0" applyBorder="0" applyAlignment="0" applyProtection="0"/>
    <xf numFmtId="0" fontId="78" fillId="0" borderId="13" applyNumberFormat="0" applyFill="0" applyAlignment="0" applyProtection="0"/>
    <xf numFmtId="43" fontId="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78" fillId="36" borderId="0" applyNumberFormat="0" applyBorder="0" applyAlignment="0" applyProtection="0"/>
    <xf numFmtId="0" fontId="85" fillId="13" borderId="0" applyNumberFormat="0" applyBorder="0" applyAlignment="0" applyProtection="0"/>
    <xf numFmtId="0" fontId="132" fillId="0" borderId="0"/>
    <xf numFmtId="0" fontId="132" fillId="0" borderId="0"/>
    <xf numFmtId="0" fontId="132" fillId="0" borderId="0"/>
    <xf numFmtId="0" fontId="132" fillId="0" borderId="0"/>
    <xf numFmtId="0" fontId="2" fillId="0" borderId="0"/>
    <xf numFmtId="178" fontId="78" fillId="0" borderId="0" applyBorder="0" applyProtection="0">
      <alignment horizontal="left" vertical="top" wrapText="1"/>
      <protection locked="0"/>
    </xf>
    <xf numFmtId="178" fontId="78" fillId="0" borderId="0" applyBorder="0" applyProtection="0">
      <alignment horizontal="left" vertical="top" wrapText="1"/>
      <protection locked="0"/>
    </xf>
    <xf numFmtId="0" fontId="78" fillId="0" borderId="0"/>
    <xf numFmtId="0" fontId="132" fillId="0" borderId="0"/>
    <xf numFmtId="0" fontId="132" fillId="0" borderId="0"/>
    <xf numFmtId="0" fontId="2" fillId="0" borderId="0"/>
    <xf numFmtId="166" fontId="2" fillId="0" borderId="0"/>
    <xf numFmtId="178" fontId="2" fillId="0" borderId="0"/>
    <xf numFmtId="0" fontId="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177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2" fillId="0" borderId="0"/>
    <xf numFmtId="0" fontId="4" fillId="0" borderId="0"/>
    <xf numFmtId="177" fontId="132" fillId="0" borderId="0"/>
    <xf numFmtId="0" fontId="1" fillId="0" borderId="0"/>
    <xf numFmtId="177" fontId="132" fillId="0" borderId="0"/>
    <xf numFmtId="178" fontId="132" fillId="0" borderId="0"/>
    <xf numFmtId="177" fontId="132" fillId="0" borderId="0"/>
    <xf numFmtId="0" fontId="2" fillId="0" borderId="0"/>
    <xf numFmtId="0" fontId="132" fillId="0" borderId="0"/>
    <xf numFmtId="0" fontId="132" fillId="0" borderId="0"/>
    <xf numFmtId="0" fontId="1" fillId="0" borderId="0"/>
    <xf numFmtId="0" fontId="1" fillId="0" borderId="0"/>
    <xf numFmtId="0" fontId="2" fillId="0" borderId="0"/>
    <xf numFmtId="0" fontId="83" fillId="0" borderId="0"/>
    <xf numFmtId="177" fontId="78" fillId="0" borderId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78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83" fillId="37" borderId="108" applyNumberFormat="0" applyFont="0" applyAlignment="0" applyProtection="0"/>
    <xf numFmtId="0" fontId="143" fillId="23" borderId="109" applyNumberFormat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86" fillId="4" borderId="0" applyNumberFormat="0" applyBorder="0" applyAlignment="0" applyProtection="0"/>
    <xf numFmtId="0" fontId="78" fillId="22" borderId="14" applyNumberFormat="0" applyAlignment="0" applyProtection="0"/>
    <xf numFmtId="0" fontId="7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8" fillId="0" borderId="5" applyNumberFormat="0" applyFill="0" applyAlignment="0" applyProtection="0"/>
    <xf numFmtId="0" fontId="78" fillId="0" borderId="7" applyNumberFormat="0" applyFill="0" applyAlignment="0" applyProtection="0"/>
    <xf numFmtId="0" fontId="89" fillId="0" borderId="9" applyNumberFormat="0" applyFill="0" applyAlignment="0" applyProtection="0"/>
    <xf numFmtId="0" fontId="89" fillId="0" borderId="0" applyNumberFormat="0" applyFill="0" applyBorder="0" applyAlignment="0" applyProtection="0"/>
    <xf numFmtId="0" fontId="2" fillId="0" borderId="15" applyNumberFormat="0" applyFill="0" applyAlignment="0" applyProtection="0"/>
    <xf numFmtId="0" fontId="78" fillId="24" borderId="3" applyNumberFormat="0" applyAlignment="0" applyProtection="0"/>
    <xf numFmtId="0" fontId="2" fillId="0" borderId="0" applyNumberFormat="0" applyFill="0" applyBorder="0" applyAlignment="0" applyProtection="0"/>
  </cellStyleXfs>
  <cellXfs count="664">
    <xf numFmtId="0" fontId="0" fillId="0" borderId="0" xfId="0"/>
    <xf numFmtId="0" fontId="2" fillId="0" borderId="0" xfId="294" applyFont="1"/>
    <xf numFmtId="0" fontId="2" fillId="0" borderId="16" xfId="294" applyFont="1" applyBorder="1"/>
    <xf numFmtId="0" fontId="2" fillId="0" borderId="17" xfId="294" applyFont="1" applyBorder="1"/>
    <xf numFmtId="0" fontId="2" fillId="0" borderId="18" xfId="294" applyFont="1" applyBorder="1"/>
    <xf numFmtId="0" fontId="3" fillId="0" borderId="19" xfId="294" applyFont="1" applyBorder="1"/>
    <xf numFmtId="0" fontId="3" fillId="0" borderId="0" xfId="294" applyFont="1" applyBorder="1"/>
    <xf numFmtId="0" fontId="3" fillId="0" borderId="20" xfId="294" applyFont="1" applyBorder="1" applyAlignment="1">
      <alignment horizontal="right"/>
    </xf>
    <xf numFmtId="0" fontId="3" fillId="0" borderId="20" xfId="294" applyFont="1" applyBorder="1" applyAlignment="1">
      <alignment horizontal="center"/>
    </xf>
    <xf numFmtId="0" fontId="3" fillId="0" borderId="20" xfId="294" applyFont="1" applyBorder="1"/>
    <xf numFmtId="0" fontId="3" fillId="0" borderId="21" xfId="294" applyFont="1" applyBorder="1"/>
    <xf numFmtId="0" fontId="3" fillId="0" borderId="0" xfId="294" applyFont="1"/>
    <xf numFmtId="0" fontId="5" fillId="0" borderId="20" xfId="294" applyFont="1" applyBorder="1"/>
    <xf numFmtId="0" fontId="5" fillId="0" borderId="17" xfId="294" applyFont="1" applyBorder="1" applyAlignment="1">
      <alignment horizontal="right"/>
    </xf>
    <xf numFmtId="0" fontId="5" fillId="0" borderId="17" xfId="294" applyFont="1" applyBorder="1" applyAlignment="1">
      <alignment horizontal="center"/>
    </xf>
    <xf numFmtId="0" fontId="5" fillId="0" borderId="17" xfId="294" applyFont="1" applyBorder="1"/>
    <xf numFmtId="0" fontId="3" fillId="0" borderId="17" xfId="294" applyFont="1" applyBorder="1"/>
    <xf numFmtId="0" fontId="5" fillId="0" borderId="22" xfId="294" applyFont="1" applyBorder="1"/>
    <xf numFmtId="0" fontId="6" fillId="0" borderId="22" xfId="294" applyFont="1" applyBorder="1" applyAlignment="1">
      <alignment horizontal="right"/>
    </xf>
    <xf numFmtId="0" fontId="3" fillId="0" borderId="22" xfId="294" applyFont="1" applyBorder="1" applyAlignment="1">
      <alignment horizontal="center"/>
    </xf>
    <xf numFmtId="0" fontId="7" fillId="0" borderId="20" xfId="294" applyFont="1" applyBorder="1" applyAlignment="1">
      <alignment horizontal="center"/>
    </xf>
    <xf numFmtId="0" fontId="3" fillId="0" borderId="0" xfId="294" applyNumberFormat="1" applyFont="1" applyBorder="1" applyAlignment="1">
      <alignment horizontal="center"/>
    </xf>
    <xf numFmtId="0" fontId="7" fillId="0" borderId="22" xfId="294" applyFont="1" applyBorder="1" applyAlignment="1">
      <alignment horizontal="center"/>
    </xf>
    <xf numFmtId="0" fontId="3" fillId="0" borderId="0" xfId="294" applyFont="1" applyBorder="1" applyAlignment="1">
      <alignment horizontal="center"/>
    </xf>
    <xf numFmtId="0" fontId="3" fillId="0" borderId="22" xfId="294" applyFont="1" applyBorder="1"/>
    <xf numFmtId="0" fontId="2" fillId="0" borderId="19" xfId="294" applyFont="1" applyBorder="1"/>
    <xf numFmtId="0" fontId="2" fillId="0" borderId="0" xfId="294" applyFont="1" applyBorder="1"/>
    <xf numFmtId="0" fontId="2" fillId="0" borderId="21" xfId="294" applyFont="1" applyBorder="1"/>
    <xf numFmtId="0" fontId="7" fillId="0" borderId="0" xfId="294" applyFont="1" applyBorder="1"/>
    <xf numFmtId="0" fontId="10" fillId="0" borderId="19" xfId="294" applyFont="1" applyBorder="1"/>
    <xf numFmtId="0" fontId="10" fillId="0" borderId="0" xfId="294" applyFont="1" applyBorder="1"/>
    <xf numFmtId="0" fontId="10" fillId="0" borderId="21" xfId="294" applyFont="1" applyBorder="1"/>
    <xf numFmtId="0" fontId="10" fillId="0" borderId="0" xfId="294" applyFont="1"/>
    <xf numFmtId="0" fontId="11" fillId="0" borderId="0" xfId="294" applyFont="1" applyBorder="1" applyAlignment="1">
      <alignment horizontal="right"/>
    </xf>
    <xf numFmtId="0" fontId="12" fillId="0" borderId="0" xfId="294" applyFont="1" applyBorder="1" applyAlignment="1">
      <alignment horizontal="right"/>
    </xf>
    <xf numFmtId="0" fontId="2" fillId="0" borderId="23" xfId="294" applyFont="1" applyBorder="1"/>
    <xf numFmtId="0" fontId="2" fillId="0" borderId="20" xfId="294" applyFont="1" applyBorder="1"/>
    <xf numFmtId="0" fontId="2" fillId="0" borderId="24" xfId="294" applyFont="1" applyBorder="1"/>
    <xf numFmtId="0" fontId="1" fillId="0" borderId="0" xfId="293" applyNumberFormat="1" applyFont="1" applyFill="1" applyBorder="1" applyAlignment="1" applyProtection="1"/>
    <xf numFmtId="0" fontId="1" fillId="0" borderId="0" xfId="293" applyNumberFormat="1" applyFill="1" applyBorder="1" applyAlignment="1" applyProtection="1"/>
    <xf numFmtId="0" fontId="13" fillId="0" borderId="0" xfId="293" applyNumberFormat="1" applyFont="1" applyFill="1" applyBorder="1" applyAlignment="1" applyProtection="1">
      <alignment horizontal="center"/>
    </xf>
    <xf numFmtId="0" fontId="14" fillId="0" borderId="0" xfId="293" applyNumberFormat="1" applyFont="1" applyFill="1" applyBorder="1" applyAlignment="1" applyProtection="1">
      <alignment horizontal="center"/>
    </xf>
    <xf numFmtId="0" fontId="15" fillId="0" borderId="0" xfId="293" applyNumberFormat="1" applyFont="1" applyFill="1" applyBorder="1" applyAlignment="1" applyProtection="1"/>
    <xf numFmtId="0" fontId="15" fillId="27" borderId="0" xfId="293" applyNumberFormat="1" applyFont="1" applyFill="1" applyBorder="1" applyAlignment="1" applyProtection="1"/>
    <xf numFmtId="0" fontId="16" fillId="0" borderId="0" xfId="293" applyNumberFormat="1" applyFont="1" applyFill="1" applyBorder="1" applyAlignment="1" applyProtection="1"/>
    <xf numFmtId="0" fontId="17" fillId="0" borderId="0" xfId="293" applyFont="1" applyAlignment="1">
      <alignment horizontal="left" vertical="center"/>
    </xf>
    <xf numFmtId="0" fontId="18" fillId="0" borderId="0" xfId="0" applyFont="1" applyAlignment="1">
      <alignment horizontal="center"/>
    </xf>
    <xf numFmtId="0" fontId="19" fillId="0" borderId="0" xfId="293" applyNumberFormat="1" applyFont="1" applyFill="1" applyBorder="1" applyAlignment="1" applyProtection="1">
      <alignment horizontal="center"/>
    </xf>
    <xf numFmtId="0" fontId="20" fillId="0" borderId="0" xfId="293" applyNumberFormat="1" applyFont="1" applyFill="1" applyBorder="1" applyAlignment="1" applyProtection="1">
      <alignment horizontal="center"/>
    </xf>
    <xf numFmtId="0" fontId="21" fillId="0" borderId="0" xfId="293" applyNumberFormat="1" applyFont="1" applyFill="1" applyBorder="1" applyAlignment="1" applyProtection="1"/>
    <xf numFmtId="0" fontId="21" fillId="27" borderId="0" xfId="293" applyNumberFormat="1" applyFont="1" applyFill="1" applyBorder="1" applyAlignment="1" applyProtection="1"/>
    <xf numFmtId="0" fontId="22" fillId="0" borderId="0" xfId="293" applyFont="1" applyAlignment="1">
      <alignment horizontal="left" vertical="center"/>
    </xf>
    <xf numFmtId="0" fontId="0" fillId="0" borderId="0" xfId="293" applyNumberFormat="1" applyFont="1" applyFill="1" applyBorder="1" applyAlignment="1" applyProtection="1"/>
    <xf numFmtId="0" fontId="24" fillId="0" borderId="0" xfId="293" applyFont="1" applyAlignment="1">
      <alignment horizontal="left" vertical="center"/>
    </xf>
    <xf numFmtId="0" fontId="25" fillId="0" borderId="0" xfId="293" applyFont="1" applyAlignment="1">
      <alignment horizontal="left" vertical="center"/>
    </xf>
    <xf numFmtId="0" fontId="26" fillId="28" borderId="0" xfId="293" applyFont="1" applyFill="1" applyAlignment="1">
      <alignment horizontal="center" vertical="center"/>
    </xf>
    <xf numFmtId="0" fontId="27" fillId="0" borderId="0" xfId="293" applyNumberFormat="1" applyFont="1" applyFill="1" applyBorder="1" applyAlignment="1" applyProtection="1"/>
    <xf numFmtId="0" fontId="28" fillId="0" borderId="0" xfId="293" applyNumberFormat="1" applyFont="1" applyFill="1" applyBorder="1" applyAlignment="1" applyProtection="1">
      <alignment horizontal="center"/>
    </xf>
    <xf numFmtId="0" fontId="29" fillId="0" borderId="0" xfId="293" applyNumberFormat="1" applyFont="1" applyFill="1" applyBorder="1" applyAlignment="1" applyProtection="1">
      <alignment horizontal="center"/>
    </xf>
    <xf numFmtId="0" fontId="30" fillId="0" borderId="0" xfId="293" applyNumberFormat="1" applyFont="1" applyFill="1" applyBorder="1" applyAlignment="1" applyProtection="1">
      <alignment horizontal="center"/>
    </xf>
    <xf numFmtId="0" fontId="30" fillId="27" borderId="0" xfId="293" applyNumberFormat="1" applyFont="1" applyFill="1" applyBorder="1" applyAlignment="1" applyProtection="1">
      <alignment horizontal="center"/>
    </xf>
    <xf numFmtId="0" fontId="31" fillId="29" borderId="25" xfId="293" applyFont="1" applyFill="1" applyBorder="1" applyAlignment="1">
      <alignment horizontal="right" vertical="center"/>
    </xf>
    <xf numFmtId="0" fontId="35" fillId="27" borderId="0" xfId="293" applyFont="1" applyFill="1" applyBorder="1" applyAlignment="1">
      <alignment horizontal="center" vertical="center" wrapText="1"/>
    </xf>
    <xf numFmtId="0" fontId="36" fillId="29" borderId="26" xfId="293" applyFont="1" applyFill="1" applyBorder="1" applyAlignment="1">
      <alignment horizontal="center" vertical="center"/>
    </xf>
    <xf numFmtId="0" fontId="37" fillId="25" borderId="27" xfId="293" applyFont="1" applyFill="1" applyBorder="1" applyAlignment="1">
      <alignment horizontal="center" vertical="center"/>
    </xf>
    <xf numFmtId="0" fontId="38" fillId="25" borderId="28" xfId="293" applyFont="1" applyFill="1" applyBorder="1" applyAlignment="1">
      <alignment vertical="center"/>
    </xf>
    <xf numFmtId="0" fontId="13" fillId="25" borderId="28" xfId="293" applyNumberFormat="1" applyFont="1" applyFill="1" applyBorder="1" applyAlignment="1" applyProtection="1">
      <alignment horizontal="center"/>
    </xf>
    <xf numFmtId="0" fontId="14" fillId="25" borderId="28" xfId="293" applyNumberFormat="1" applyFont="1" applyFill="1" applyBorder="1" applyAlignment="1" applyProtection="1">
      <alignment horizontal="center"/>
    </xf>
    <xf numFmtId="0" fontId="15" fillId="25" borderId="29" xfId="293" applyNumberFormat="1" applyFont="1" applyFill="1" applyBorder="1" applyAlignment="1" applyProtection="1"/>
    <xf numFmtId="0" fontId="15" fillId="25" borderId="30" xfId="293" applyNumberFormat="1" applyFont="1" applyFill="1" applyBorder="1" applyAlignment="1" applyProtection="1"/>
    <xf numFmtId="1" fontId="39" fillId="0" borderId="31" xfId="293" applyNumberFormat="1" applyFont="1" applyBorder="1" applyAlignment="1">
      <alignment horizontal="center" vertical="center"/>
    </xf>
    <xf numFmtId="0" fontId="37" fillId="0" borderId="32" xfId="293" applyFont="1" applyBorder="1" applyAlignment="1">
      <alignment vertical="center"/>
    </xf>
    <xf numFmtId="0" fontId="13" fillId="0" borderId="32" xfId="293" applyNumberFormat="1" applyFont="1" applyFill="1" applyBorder="1" applyAlignment="1" applyProtection="1">
      <alignment horizontal="center"/>
    </xf>
    <xf numFmtId="0" fontId="14" fillId="0" borderId="32" xfId="293" applyNumberFormat="1" applyFont="1" applyFill="1" applyBorder="1" applyAlignment="1" applyProtection="1">
      <alignment horizontal="center"/>
    </xf>
    <xf numFmtId="43" fontId="40" fillId="0" borderId="33" xfId="293" applyNumberFormat="1" applyFont="1" applyFill="1" applyBorder="1" applyAlignment="1" applyProtection="1"/>
    <xf numFmtId="43" fontId="40" fillId="27" borderId="0" xfId="293" applyNumberFormat="1" applyFont="1" applyFill="1" applyBorder="1" applyAlignment="1" applyProtection="1"/>
    <xf numFmtId="172" fontId="41" fillId="0" borderId="0" xfId="293" applyNumberFormat="1" applyFont="1" applyAlignment="1"/>
    <xf numFmtId="0" fontId="41" fillId="0" borderId="0" xfId="293" applyFont="1" applyAlignment="1"/>
    <xf numFmtId="0" fontId="2" fillId="0" borderId="31" xfId="293" applyFont="1" applyBorder="1" applyAlignment="1">
      <alignment horizontal="right"/>
    </xf>
    <xf numFmtId="0" fontId="42" fillId="0" borderId="32" xfId="293" applyFont="1" applyBorder="1"/>
    <xf numFmtId="0" fontId="43" fillId="0" borderId="32" xfId="293" applyFont="1" applyFill="1" applyBorder="1" applyAlignment="1">
      <alignment horizontal="center"/>
    </xf>
    <xf numFmtId="0" fontId="34" fillId="0" borderId="32" xfId="293" applyFont="1" applyFill="1" applyBorder="1" applyAlignment="1">
      <alignment horizontal="center"/>
    </xf>
    <xf numFmtId="0" fontId="15" fillId="0" borderId="33" xfId="293" applyNumberFormat="1" applyFont="1" applyFill="1" applyBorder="1" applyAlignment="1" applyProtection="1"/>
    <xf numFmtId="0" fontId="9" fillId="0" borderId="31" xfId="293" applyFont="1" applyBorder="1"/>
    <xf numFmtId="0" fontId="44" fillId="0" borderId="32" xfId="293" applyFont="1" applyBorder="1"/>
    <xf numFmtId="0" fontId="45" fillId="0" borderId="32" xfId="293" applyFont="1" applyFill="1" applyBorder="1" applyAlignment="1">
      <alignment horizontal="center"/>
    </xf>
    <xf numFmtId="0" fontId="14" fillId="0" borderId="32" xfId="293" applyFont="1" applyFill="1" applyBorder="1" applyAlignment="1">
      <alignment horizontal="center"/>
    </xf>
    <xf numFmtId="43" fontId="46" fillId="0" borderId="0" xfId="216" applyFont="1" applyAlignment="1"/>
    <xf numFmtId="43" fontId="47" fillId="0" borderId="33" xfId="216" applyFont="1" applyFill="1" applyBorder="1" applyAlignment="1" applyProtection="1"/>
    <xf numFmtId="43" fontId="47" fillId="27" borderId="0" xfId="216" applyFont="1" applyFill="1" applyBorder="1" applyAlignment="1" applyProtection="1"/>
    <xf numFmtId="43" fontId="41" fillId="0" borderId="0" xfId="216" applyFont="1" applyAlignment="1"/>
    <xf numFmtId="0" fontId="48" fillId="0" borderId="32" xfId="293" applyFont="1" applyBorder="1"/>
    <xf numFmtId="39" fontId="15" fillId="27" borderId="0" xfId="293" applyNumberFormat="1" applyFont="1" applyFill="1" applyBorder="1" applyAlignment="1" applyProtection="1"/>
    <xf numFmtId="0" fontId="15" fillId="0" borderId="34" xfId="293" applyNumberFormat="1" applyFont="1" applyFill="1" applyBorder="1" applyAlignment="1" applyProtection="1"/>
    <xf numFmtId="43" fontId="15" fillId="0" borderId="34" xfId="293" applyNumberFormat="1" applyFont="1" applyFill="1" applyBorder="1" applyAlignment="1" applyProtection="1"/>
    <xf numFmtId="43" fontId="15" fillId="27" borderId="0" xfId="293" applyNumberFormat="1" applyFont="1" applyFill="1" applyBorder="1" applyAlignment="1" applyProtection="1"/>
    <xf numFmtId="43" fontId="15" fillId="0" borderId="34" xfId="216" applyFont="1" applyFill="1" applyBorder="1" applyAlignment="1" applyProtection="1"/>
    <xf numFmtId="43" fontId="15" fillId="27" borderId="0" xfId="216" applyFont="1" applyFill="1" applyBorder="1" applyAlignment="1" applyProtection="1"/>
    <xf numFmtId="43" fontId="15" fillId="0" borderId="33" xfId="293" applyNumberFormat="1" applyFont="1" applyFill="1" applyBorder="1" applyAlignment="1" applyProtection="1"/>
    <xf numFmtId="0" fontId="5" fillId="0" borderId="31" xfId="293" applyFont="1" applyBorder="1"/>
    <xf numFmtId="0" fontId="2" fillId="0" borderId="26" xfId="293" applyFont="1" applyBorder="1" applyAlignment="1">
      <alignment horizontal="right"/>
    </xf>
    <xf numFmtId="0" fontId="42" fillId="0" borderId="35" xfId="293" applyFont="1" applyBorder="1"/>
    <xf numFmtId="0" fontId="43" fillId="0" borderId="35" xfId="293" applyFont="1" applyFill="1" applyBorder="1" applyAlignment="1">
      <alignment horizontal="center"/>
    </xf>
    <xf numFmtId="0" fontId="34" fillId="0" borderId="35" xfId="293" applyFont="1" applyFill="1" applyBorder="1" applyAlignment="1">
      <alignment horizontal="center"/>
    </xf>
    <xf numFmtId="43" fontId="49" fillId="0" borderId="36" xfId="216" applyFont="1" applyFill="1" applyBorder="1" applyAlignment="1" applyProtection="1"/>
    <xf numFmtId="43" fontId="49" fillId="27" borderId="0" xfId="216" applyFont="1" applyFill="1" applyBorder="1" applyAlignment="1" applyProtection="1"/>
    <xf numFmtId="0" fontId="9" fillId="0" borderId="37" xfId="293" applyFont="1" applyBorder="1"/>
    <xf numFmtId="0" fontId="44" fillId="0" borderId="38" xfId="293" applyFont="1" applyBorder="1"/>
    <xf numFmtId="0" fontId="45" fillId="0" borderId="38" xfId="293" applyFont="1" applyFill="1" applyBorder="1" applyAlignment="1">
      <alignment horizontal="center"/>
    </xf>
    <xf numFmtId="0" fontId="14" fillId="0" borderId="38" xfId="293" applyFont="1" applyFill="1" applyBorder="1" applyAlignment="1">
      <alignment horizontal="center"/>
    </xf>
    <xf numFmtId="0" fontId="15" fillId="0" borderId="39" xfId="293" applyNumberFormat="1" applyFont="1" applyFill="1" applyBorder="1" applyAlignment="1" applyProtection="1"/>
    <xf numFmtId="0" fontId="9" fillId="0" borderId="40" xfId="293" applyFont="1" applyBorder="1"/>
    <xf numFmtId="0" fontId="44" fillId="0" borderId="41" xfId="293" applyFont="1" applyBorder="1"/>
    <xf numFmtId="0" fontId="45" fillId="0" borderId="41" xfId="293" applyFont="1" applyFill="1" applyBorder="1" applyAlignment="1">
      <alignment horizontal="center"/>
    </xf>
    <xf numFmtId="0" fontId="14" fillId="0" borderId="41" xfId="293" applyFont="1" applyFill="1" applyBorder="1" applyAlignment="1">
      <alignment horizontal="center"/>
    </xf>
    <xf numFmtId="0" fontId="15" fillId="0" borderId="42" xfId="293" applyNumberFormat="1" applyFont="1" applyFill="1" applyBorder="1" applyAlignment="1" applyProtection="1"/>
    <xf numFmtId="0" fontId="9" fillId="0" borderId="43" xfId="293" applyFont="1" applyBorder="1"/>
    <xf numFmtId="0" fontId="39" fillId="0" borderId="44" xfId="293" applyFont="1" applyBorder="1" applyAlignment="1">
      <alignment horizontal="left" vertical="center"/>
    </xf>
    <xf numFmtId="0" fontId="45" fillId="0" borderId="44" xfId="293" applyFont="1" applyFill="1" applyBorder="1" applyAlignment="1">
      <alignment horizontal="center"/>
    </xf>
    <xf numFmtId="0" fontId="14" fillId="0" borderId="44" xfId="293" applyFont="1" applyFill="1" applyBorder="1" applyAlignment="1">
      <alignment horizontal="center"/>
    </xf>
    <xf numFmtId="43" fontId="50" fillId="0" borderId="45" xfId="293" applyNumberFormat="1" applyFont="1" applyFill="1" applyBorder="1" applyAlignment="1" applyProtection="1"/>
    <xf numFmtId="43" fontId="50" fillId="27" borderId="0" xfId="293" applyNumberFormat="1" applyFont="1" applyFill="1" applyBorder="1" applyAlignment="1" applyProtection="1"/>
    <xf numFmtId="1" fontId="39" fillId="0" borderId="37" xfId="293" applyNumberFormat="1" applyFont="1" applyBorder="1" applyAlignment="1">
      <alignment horizontal="center" vertical="center"/>
    </xf>
    <xf numFmtId="0" fontId="37" fillId="0" borderId="38" xfId="293" applyFont="1" applyBorder="1" applyAlignment="1">
      <alignment vertical="center"/>
    </xf>
    <xf numFmtId="0" fontId="13" fillId="0" borderId="38" xfId="293" applyNumberFormat="1" applyFont="1" applyFill="1" applyBorder="1" applyAlignment="1" applyProtection="1">
      <alignment horizontal="center"/>
    </xf>
    <xf numFmtId="0" fontId="14" fillId="0" borderId="38" xfId="293" applyNumberFormat="1" applyFont="1" applyFill="1" applyBorder="1" applyAlignment="1" applyProtection="1">
      <alignment horizontal="center"/>
    </xf>
    <xf numFmtId="43" fontId="15" fillId="0" borderId="39" xfId="293" applyNumberFormat="1" applyFont="1" applyFill="1" applyBorder="1" applyAlignment="1" applyProtection="1"/>
    <xf numFmtId="0" fontId="51" fillId="0" borderId="31" xfId="293" applyFont="1" applyBorder="1" applyAlignment="1">
      <alignment horizontal="right" vertical="center"/>
    </xf>
    <xf numFmtId="0" fontId="52" fillId="0" borderId="32" xfId="293" applyFont="1" applyBorder="1" applyAlignment="1">
      <alignment vertical="center"/>
    </xf>
    <xf numFmtId="43" fontId="49" fillId="0" borderId="34" xfId="216" applyFont="1" applyFill="1" applyBorder="1" applyAlignment="1" applyProtection="1"/>
    <xf numFmtId="0" fontId="39" fillId="0" borderId="31" xfId="293" applyFont="1" applyBorder="1" applyAlignment="1">
      <alignment horizontal="left" vertical="center"/>
    </xf>
    <xf numFmtId="0" fontId="39" fillId="0" borderId="32" xfId="293" applyFont="1" applyBorder="1" applyAlignment="1">
      <alignment horizontal="left" vertical="center"/>
    </xf>
    <xf numFmtId="43" fontId="53" fillId="0" borderId="34" xfId="293" applyNumberFormat="1" applyFont="1" applyFill="1" applyBorder="1" applyAlignment="1" applyProtection="1"/>
    <xf numFmtId="43" fontId="53" fillId="27" borderId="0" xfId="293" applyNumberFormat="1" applyFont="1" applyFill="1" applyBorder="1" applyAlignment="1" applyProtection="1"/>
    <xf numFmtId="43" fontId="40" fillId="0" borderId="34" xfId="293" applyNumberFormat="1" applyFont="1" applyFill="1" applyBorder="1" applyAlignment="1" applyProtection="1"/>
    <xf numFmtId="43" fontId="47" fillId="0" borderId="34" xfId="293" applyNumberFormat="1" applyFont="1" applyFill="1" applyBorder="1" applyAlignment="1" applyProtection="1"/>
    <xf numFmtId="43" fontId="47" fillId="27" borderId="0" xfId="293" applyNumberFormat="1" applyFont="1" applyFill="1" applyBorder="1" applyAlignment="1" applyProtection="1"/>
    <xf numFmtId="43" fontId="15" fillId="27" borderId="34" xfId="293" applyNumberFormat="1" applyFont="1" applyFill="1" applyBorder="1" applyAlignment="1" applyProtection="1"/>
    <xf numFmtId="0" fontId="0" fillId="0" borderId="32" xfId="0" applyBorder="1"/>
    <xf numFmtId="4" fontId="55" fillId="0" borderId="32" xfId="0" applyNumberFormat="1" applyFont="1" applyBorder="1"/>
    <xf numFmtId="0" fontId="16" fillId="27" borderId="0" xfId="293" applyNumberFormat="1" applyFont="1" applyFill="1" applyBorder="1" applyAlignment="1" applyProtection="1"/>
    <xf numFmtId="0" fontId="1" fillId="27" borderId="0" xfId="293" applyNumberFormat="1" applyFill="1" applyBorder="1" applyAlignment="1" applyProtection="1"/>
    <xf numFmtId="4" fontId="15" fillId="27" borderId="0" xfId="293" applyNumberFormat="1" applyFont="1" applyFill="1" applyBorder="1" applyAlignment="1" applyProtection="1"/>
    <xf numFmtId="4" fontId="15" fillId="0" borderId="34" xfId="293" applyNumberFormat="1" applyFont="1" applyFill="1" applyBorder="1" applyAlignment="1" applyProtection="1"/>
    <xf numFmtId="4" fontId="56" fillId="27" borderId="0" xfId="0" applyNumberFormat="1" applyFont="1" applyFill="1" applyBorder="1"/>
    <xf numFmtId="0" fontId="14" fillId="28" borderId="32" xfId="293" applyFont="1" applyFill="1" applyBorder="1" applyAlignment="1">
      <alignment horizontal="center"/>
    </xf>
    <xf numFmtId="4" fontId="15" fillId="27" borderId="34" xfId="293" applyNumberFormat="1" applyFont="1" applyFill="1" applyBorder="1" applyAlignment="1" applyProtection="1"/>
    <xf numFmtId="0" fontId="51" fillId="0" borderId="26" xfId="293" applyFont="1" applyBorder="1" applyAlignment="1">
      <alignment horizontal="right" vertical="center"/>
    </xf>
    <xf numFmtId="0" fontId="52" fillId="0" borderId="35" xfId="293" applyFont="1" applyBorder="1" applyAlignment="1">
      <alignment vertical="center"/>
    </xf>
    <xf numFmtId="0" fontId="13" fillId="0" borderId="35" xfId="293" applyNumberFormat="1" applyFont="1" applyFill="1" applyBorder="1" applyAlignment="1" applyProtection="1">
      <alignment horizontal="center"/>
    </xf>
    <xf numFmtId="0" fontId="14" fillId="0" borderId="35" xfId="293" applyNumberFormat="1" applyFont="1" applyFill="1" applyBorder="1" applyAlignment="1" applyProtection="1">
      <alignment horizontal="center"/>
    </xf>
    <xf numFmtId="0" fontId="15" fillId="0" borderId="36" xfId="293" applyNumberFormat="1" applyFont="1" applyFill="1" applyBorder="1" applyAlignment="1" applyProtection="1"/>
    <xf numFmtId="0" fontId="51" fillId="0" borderId="37" xfId="293" applyFont="1" applyBorder="1" applyAlignment="1">
      <alignment horizontal="right" vertical="center"/>
    </xf>
    <xf numFmtId="0" fontId="57" fillId="0" borderId="40" xfId="293" applyFont="1" applyBorder="1" applyAlignment="1">
      <alignment horizontal="left" vertical="center"/>
    </xf>
    <xf numFmtId="0" fontId="13" fillId="0" borderId="44" xfId="293" applyNumberFormat="1" applyFont="1" applyFill="1" applyBorder="1" applyAlignment="1" applyProtection="1">
      <alignment horizontal="center"/>
    </xf>
    <xf numFmtId="0" fontId="14" fillId="0" borderId="44" xfId="293" applyNumberFormat="1" applyFont="1" applyFill="1" applyBorder="1" applyAlignment="1" applyProtection="1">
      <alignment horizontal="center"/>
    </xf>
    <xf numFmtId="43" fontId="53" fillId="0" borderId="39" xfId="216" applyFont="1" applyFill="1" applyBorder="1" applyAlignment="1" applyProtection="1"/>
    <xf numFmtId="43" fontId="53" fillId="27" borderId="0" xfId="216" applyFont="1" applyFill="1" applyBorder="1" applyAlignment="1" applyProtection="1"/>
    <xf numFmtId="43" fontId="47" fillId="0" borderId="34" xfId="216" applyFont="1" applyFill="1" applyBorder="1" applyAlignment="1" applyProtection="1"/>
    <xf numFmtId="0" fontId="58" fillId="0" borderId="32" xfId="293" applyFont="1" applyFill="1" applyBorder="1" applyAlignment="1">
      <alignment horizontal="center"/>
    </xf>
    <xf numFmtId="0" fontId="59" fillId="0" borderId="32" xfId="293" applyFont="1" applyFill="1" applyBorder="1" applyAlignment="1">
      <alignment horizontal="center"/>
    </xf>
    <xf numFmtId="43" fontId="50" fillId="0" borderId="34" xfId="293" applyNumberFormat="1" applyFont="1" applyFill="1" applyBorder="1" applyAlignment="1" applyProtection="1"/>
    <xf numFmtId="1" fontId="39" fillId="0" borderId="46" xfId="293" applyNumberFormat="1" applyFont="1" applyBorder="1" applyAlignment="1">
      <alignment horizontal="center" vertical="center"/>
    </xf>
    <xf numFmtId="0" fontId="44" fillId="0" borderId="47" xfId="293" applyFont="1" applyBorder="1"/>
    <xf numFmtId="0" fontId="45" fillId="0" borderId="47" xfId="293" applyFont="1" applyFill="1" applyBorder="1" applyAlignment="1">
      <alignment horizontal="center"/>
    </xf>
    <xf numFmtId="0" fontId="14" fillId="0" borderId="47" xfId="293" applyFont="1" applyFill="1" applyBorder="1" applyAlignment="1">
      <alignment horizontal="center"/>
    </xf>
    <xf numFmtId="43" fontId="60" fillId="0" borderId="48" xfId="293" applyNumberFormat="1" applyFont="1" applyFill="1" applyBorder="1" applyAlignment="1" applyProtection="1"/>
    <xf numFmtId="43" fontId="60" fillId="27" borderId="0" xfId="293" applyNumberFormat="1" applyFont="1" applyFill="1" applyBorder="1" applyAlignment="1" applyProtection="1"/>
    <xf numFmtId="0" fontId="61" fillId="25" borderId="49" xfId="293" applyFont="1" applyFill="1" applyBorder="1" applyAlignment="1">
      <alignment horizontal="left" vertical="center"/>
    </xf>
    <xf numFmtId="0" fontId="61" fillId="25" borderId="50" xfId="293" applyFont="1" applyFill="1" applyBorder="1" applyAlignment="1">
      <alignment horizontal="left" vertical="center"/>
    </xf>
    <xf numFmtId="0" fontId="13" fillId="25" borderId="50" xfId="293" applyNumberFormat="1" applyFont="1" applyFill="1" applyBorder="1" applyAlignment="1" applyProtection="1">
      <alignment horizontal="center"/>
    </xf>
    <xf numFmtId="0" fontId="14" fillId="25" borderId="50" xfId="293" applyNumberFormat="1" applyFont="1" applyFill="1" applyBorder="1" applyAlignment="1" applyProtection="1">
      <alignment horizontal="center"/>
    </xf>
    <xf numFmtId="43" fontId="53" fillId="25" borderId="51" xfId="293" applyNumberFormat="1" applyFont="1" applyFill="1" applyBorder="1" applyAlignment="1" applyProtection="1"/>
    <xf numFmtId="0" fontId="61" fillId="27" borderId="37" xfId="293" applyFont="1" applyFill="1" applyBorder="1" applyAlignment="1">
      <alignment horizontal="left" vertical="center"/>
    </xf>
    <xf numFmtId="0" fontId="61" fillId="27" borderId="38" xfId="293" applyFont="1" applyFill="1" applyBorder="1" applyAlignment="1">
      <alignment horizontal="left" vertical="center"/>
    </xf>
    <xf numFmtId="0" fontId="13" fillId="27" borderId="38" xfId="293" applyNumberFormat="1" applyFont="1" applyFill="1" applyBorder="1" applyAlignment="1" applyProtection="1">
      <alignment horizontal="center"/>
    </xf>
    <xf numFmtId="0" fontId="14" fillId="27" borderId="38" xfId="293" applyNumberFormat="1" applyFont="1" applyFill="1" applyBorder="1" applyAlignment="1" applyProtection="1">
      <alignment horizontal="center"/>
    </xf>
    <xf numFmtId="43" fontId="53" fillId="27" borderId="39" xfId="293" applyNumberFormat="1" applyFont="1" applyFill="1" applyBorder="1" applyAlignment="1" applyProtection="1"/>
    <xf numFmtId="0" fontId="37" fillId="26" borderId="31" xfId="293" applyFont="1" applyFill="1" applyBorder="1" applyAlignment="1">
      <alignment horizontal="center" vertical="center"/>
    </xf>
    <xf numFmtId="0" fontId="38" fillId="26" borderId="32" xfId="293" applyFont="1" applyFill="1" applyBorder="1" applyAlignment="1">
      <alignment vertical="center"/>
    </xf>
    <xf numFmtId="0" fontId="13" fillId="26" borderId="32" xfId="293" applyNumberFormat="1" applyFont="1" applyFill="1" applyBorder="1" applyAlignment="1" applyProtection="1">
      <alignment horizontal="center"/>
    </xf>
    <xf numFmtId="0" fontId="14" fillId="26" borderId="32" xfId="293" applyNumberFormat="1" applyFont="1" applyFill="1" applyBorder="1" applyAlignment="1" applyProtection="1">
      <alignment horizontal="center"/>
    </xf>
    <xf numFmtId="0" fontId="15" fillId="26" borderId="34" xfId="293" applyNumberFormat="1" applyFont="1" applyFill="1" applyBorder="1" applyAlignment="1" applyProtection="1"/>
    <xf numFmtId="0" fontId="10" fillId="0" borderId="31" xfId="293" applyFont="1" applyBorder="1" applyAlignment="1">
      <alignment horizontal="right"/>
    </xf>
    <xf numFmtId="43" fontId="47" fillId="0" borderId="36" xfId="293" applyNumberFormat="1" applyFont="1" applyFill="1" applyBorder="1" applyAlignment="1" applyProtection="1"/>
    <xf numFmtId="0" fontId="39" fillId="0" borderId="26" xfId="293" applyFont="1" applyBorder="1" applyAlignment="1">
      <alignment horizontal="left" vertical="center"/>
    </xf>
    <xf numFmtId="0" fontId="39" fillId="0" borderId="35" xfId="293" applyFont="1" applyBorder="1" applyAlignment="1">
      <alignment horizontal="left" vertical="center"/>
    </xf>
    <xf numFmtId="43" fontId="15" fillId="0" borderId="36" xfId="293" applyNumberFormat="1" applyFont="1" applyFill="1" applyBorder="1" applyAlignment="1" applyProtection="1"/>
    <xf numFmtId="0" fontId="62" fillId="0" borderId="32" xfId="293" applyFont="1" applyFill="1" applyBorder="1" applyAlignment="1">
      <alignment horizontal="left"/>
    </xf>
    <xf numFmtId="0" fontId="62" fillId="0" borderId="32" xfId="293" applyFont="1" applyFill="1" applyBorder="1" applyAlignment="1">
      <alignment horizontal="center"/>
    </xf>
    <xf numFmtId="0" fontId="48" fillId="0" borderId="38" xfId="293" applyFont="1" applyBorder="1"/>
    <xf numFmtId="0" fontId="51" fillId="0" borderId="40" xfId="293" applyFont="1" applyBorder="1" applyAlignment="1">
      <alignment horizontal="right" vertical="center"/>
    </xf>
    <xf numFmtId="0" fontId="62" fillId="0" borderId="41" xfId="293" applyFont="1" applyFill="1" applyBorder="1" applyAlignment="1">
      <alignment horizontal="left"/>
    </xf>
    <xf numFmtId="43" fontId="15" fillId="0" borderId="42" xfId="293" applyNumberFormat="1" applyFont="1" applyFill="1" applyBorder="1" applyAlignment="1" applyProtection="1"/>
    <xf numFmtId="0" fontId="39" fillId="0" borderId="49" xfId="293" applyFont="1" applyBorder="1" applyAlignment="1">
      <alignment horizontal="left" vertical="center"/>
    </xf>
    <xf numFmtId="0" fontId="15" fillId="0" borderId="48" xfId="293" applyNumberFormat="1" applyFont="1" applyFill="1" applyBorder="1" applyAlignment="1" applyProtection="1"/>
    <xf numFmtId="0" fontId="61" fillId="26" borderId="26" xfId="293" applyFont="1" applyFill="1" applyBorder="1" applyAlignment="1">
      <alignment horizontal="left" vertical="center"/>
    </xf>
    <xf numFmtId="0" fontId="61" fillId="26" borderId="35" xfId="293" applyFont="1" applyFill="1" applyBorder="1" applyAlignment="1">
      <alignment horizontal="left" vertical="center"/>
    </xf>
    <xf numFmtId="0" fontId="13" fillId="26" borderId="35" xfId="293" applyNumberFormat="1" applyFont="1" applyFill="1" applyBorder="1" applyAlignment="1" applyProtection="1">
      <alignment horizontal="center"/>
    </xf>
    <xf numFmtId="0" fontId="14" fillId="26" borderId="35" xfId="293" applyNumberFormat="1" applyFont="1" applyFill="1" applyBorder="1" applyAlignment="1" applyProtection="1">
      <alignment horizontal="center"/>
    </xf>
    <xf numFmtId="43" fontId="53" fillId="26" borderId="36" xfId="293" applyNumberFormat="1" applyFont="1" applyFill="1" applyBorder="1" applyAlignment="1" applyProtection="1"/>
    <xf numFmtId="43" fontId="53" fillId="26" borderId="52" xfId="293" applyNumberFormat="1" applyFont="1" applyFill="1" applyBorder="1" applyAlignment="1" applyProtection="1"/>
    <xf numFmtId="0" fontId="61" fillId="27" borderId="53" xfId="293" applyFont="1" applyFill="1" applyBorder="1" applyAlignment="1">
      <alignment horizontal="left" vertical="center"/>
    </xf>
    <xf numFmtId="0" fontId="5" fillId="29" borderId="54" xfId="0" applyFont="1" applyFill="1" applyBorder="1"/>
    <xf numFmtId="4" fontId="5" fillId="29" borderId="55" xfId="0" applyNumberFormat="1" applyFont="1" applyFill="1" applyBorder="1"/>
    <xf numFmtId="4" fontId="5" fillId="29" borderId="56" xfId="0" applyNumberFormat="1" applyFont="1" applyFill="1" applyBorder="1"/>
    <xf numFmtId="0" fontId="64" fillId="0" borderId="0" xfId="293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" fontId="30" fillId="0" borderId="0" xfId="293" applyNumberFormat="1" applyFont="1" applyFill="1" applyBorder="1" applyAlignment="1" applyProtection="1">
      <alignment horizontal="left"/>
    </xf>
    <xf numFmtId="4" fontId="27" fillId="0" borderId="0" xfId="293" applyNumberFormat="1" applyFont="1" applyFill="1" applyBorder="1" applyAlignment="1" applyProtection="1"/>
    <xf numFmtId="4" fontId="65" fillId="27" borderId="0" xfId="293" applyNumberFormat="1" applyFont="1" applyFill="1" applyBorder="1" applyAlignment="1" applyProtection="1"/>
    <xf numFmtId="0" fontId="66" fillId="0" borderId="0" xfId="0" applyFont="1" applyAlignment="1">
      <alignment horizontal="center"/>
    </xf>
    <xf numFmtId="4" fontId="21" fillId="0" borderId="0" xfId="293" applyNumberFormat="1" applyFont="1" applyFill="1" applyBorder="1" applyAlignment="1" applyProtection="1"/>
    <xf numFmtId="4" fontId="15" fillId="0" borderId="0" xfId="293" applyNumberFormat="1" applyFont="1" applyFill="1" applyBorder="1" applyAlignment="1" applyProtection="1"/>
    <xf numFmtId="4" fontId="67" fillId="0" borderId="0" xfId="293" applyNumberFormat="1" applyFont="1" applyFill="1" applyBorder="1" applyAlignment="1" applyProtection="1">
      <alignment horizontal="right"/>
    </xf>
    <xf numFmtId="0" fontId="22" fillId="28" borderId="0" xfId="293" applyFont="1" applyFill="1" applyAlignment="1">
      <alignment horizontal="center" vertical="center"/>
    </xf>
    <xf numFmtId="0" fontId="53" fillId="27" borderId="0" xfId="293" applyNumberFormat="1" applyFont="1" applyFill="1" applyBorder="1" applyAlignment="1" applyProtection="1">
      <alignment horizontal="center"/>
    </xf>
    <xf numFmtId="0" fontId="69" fillId="0" borderId="27" xfId="293" applyFont="1" applyBorder="1" applyAlignment="1">
      <alignment horizontal="center" vertical="center"/>
    </xf>
    <xf numFmtId="0" fontId="70" fillId="0" borderId="28" xfId="293" applyFont="1" applyFill="1" applyBorder="1" applyAlignment="1">
      <alignment horizontal="left" vertical="center"/>
    </xf>
    <xf numFmtId="0" fontId="68" fillId="0" borderId="28" xfId="293" applyFont="1" applyBorder="1" applyAlignment="1">
      <alignment horizontal="center" vertical="center"/>
    </xf>
    <xf numFmtId="0" fontId="34" fillId="0" borderId="28" xfId="293" applyFont="1" applyBorder="1" applyAlignment="1">
      <alignment horizontal="center" vertical="center"/>
    </xf>
    <xf numFmtId="4" fontId="35" fillId="0" borderId="28" xfId="293" applyNumberFormat="1" applyFont="1" applyBorder="1" applyAlignment="1">
      <alignment horizontal="center" vertical="center" wrapText="1"/>
    </xf>
    <xf numFmtId="4" fontId="35" fillId="0" borderId="30" xfId="293" applyNumberFormat="1" applyFont="1" applyBorder="1" applyAlignment="1">
      <alignment horizontal="center" vertical="center" wrapText="1"/>
    </xf>
    <xf numFmtId="4" fontId="35" fillId="27" borderId="0" xfId="293" applyNumberFormat="1" applyFont="1" applyFill="1" applyBorder="1" applyAlignment="1">
      <alignment horizontal="center" vertical="center" wrapText="1"/>
    </xf>
    <xf numFmtId="0" fontId="37" fillId="30" borderId="31" xfId="293" applyFont="1" applyFill="1" applyBorder="1" applyAlignment="1">
      <alignment horizontal="center" vertical="center"/>
    </xf>
    <xf numFmtId="0" fontId="71" fillId="30" borderId="32" xfId="293" applyFont="1" applyFill="1" applyBorder="1" applyAlignment="1">
      <alignment vertical="center"/>
    </xf>
    <xf numFmtId="0" fontId="13" fillId="30" borderId="32" xfId="293" applyNumberFormat="1" applyFont="1" applyFill="1" applyBorder="1" applyAlignment="1" applyProtection="1">
      <alignment horizontal="center"/>
    </xf>
    <xf numFmtId="0" fontId="14" fillId="30" borderId="32" xfId="293" applyNumberFormat="1" applyFont="1" applyFill="1" applyBorder="1" applyAlignment="1" applyProtection="1">
      <alignment horizontal="center"/>
    </xf>
    <xf numFmtId="4" fontId="15" fillId="30" borderId="32" xfId="293" applyNumberFormat="1" applyFont="1" applyFill="1" applyBorder="1" applyAlignment="1" applyProtection="1"/>
    <xf numFmtId="4" fontId="15" fillId="30" borderId="57" xfId="293" applyNumberFormat="1" applyFont="1" applyFill="1" applyBorder="1" applyAlignment="1" applyProtection="1"/>
    <xf numFmtId="4" fontId="47" fillId="0" borderId="32" xfId="293" applyNumberFormat="1" applyFont="1" applyFill="1" applyBorder="1" applyAlignment="1" applyProtection="1"/>
    <xf numFmtId="4" fontId="47" fillId="0" borderId="58" xfId="293" applyNumberFormat="1" applyFont="1" applyFill="1" applyBorder="1" applyAlignment="1" applyProtection="1"/>
    <xf numFmtId="4" fontId="47" fillId="27" borderId="0" xfId="293" applyNumberFormat="1" applyFont="1" applyFill="1" applyBorder="1" applyAlignment="1" applyProtection="1"/>
    <xf numFmtId="4" fontId="15" fillId="0" borderId="32" xfId="293" applyNumberFormat="1" applyFont="1" applyFill="1" applyBorder="1" applyAlignment="1" applyProtection="1"/>
    <xf numFmtId="4" fontId="15" fillId="0" borderId="58" xfId="293" applyNumberFormat="1" applyFont="1" applyFill="1" applyBorder="1" applyAlignment="1" applyProtection="1"/>
    <xf numFmtId="0" fontId="72" fillId="0" borderId="32" xfId="293" applyFont="1" applyBorder="1" applyAlignment="1">
      <alignment vertical="center"/>
    </xf>
    <xf numFmtId="0" fontId="3" fillId="0" borderId="32" xfId="293" applyFont="1" applyBorder="1"/>
    <xf numFmtId="4" fontId="15" fillId="27" borderId="32" xfId="293" applyNumberFormat="1" applyFont="1" applyFill="1" applyBorder="1" applyAlignment="1" applyProtection="1"/>
    <xf numFmtId="4" fontId="73" fillId="0" borderId="32" xfId="293" applyNumberFormat="1" applyFont="1" applyFill="1" applyBorder="1" applyAlignment="1" applyProtection="1"/>
    <xf numFmtId="4" fontId="73" fillId="0" borderId="58" xfId="293" applyNumberFormat="1" applyFont="1" applyFill="1" applyBorder="1" applyAlignment="1" applyProtection="1"/>
    <xf numFmtId="4" fontId="73" fillId="27" borderId="0" xfId="293" applyNumberFormat="1" applyFont="1" applyFill="1" applyBorder="1" applyAlignment="1" applyProtection="1"/>
    <xf numFmtId="4" fontId="16" fillId="0" borderId="0" xfId="293" applyNumberFormat="1" applyFont="1" applyFill="1" applyBorder="1" applyAlignment="1" applyProtection="1"/>
    <xf numFmtId="4" fontId="15" fillId="0" borderId="58" xfId="216" applyNumberFormat="1" applyFont="1" applyFill="1" applyBorder="1" applyAlignment="1" applyProtection="1"/>
    <xf numFmtId="4" fontId="15" fillId="27" borderId="0" xfId="216" applyNumberFormat="1" applyFont="1" applyFill="1" applyBorder="1" applyAlignment="1" applyProtection="1"/>
    <xf numFmtId="0" fontId="2" fillId="0" borderId="32" xfId="293" applyFont="1" applyBorder="1"/>
    <xf numFmtId="4" fontId="0" fillId="0" borderId="12" xfId="0" applyNumberFormat="1" applyFont="1" applyBorder="1"/>
    <xf numFmtId="4" fontId="0" fillId="0" borderId="0" xfId="0" applyNumberFormat="1" applyFont="1"/>
    <xf numFmtId="4" fontId="15" fillId="0" borderId="38" xfId="293" applyNumberFormat="1" applyFont="1" applyFill="1" applyBorder="1" applyAlignment="1" applyProtection="1"/>
    <xf numFmtId="4" fontId="15" fillId="0" borderId="59" xfId="293" applyNumberFormat="1" applyFont="1" applyFill="1" applyBorder="1" applyAlignment="1" applyProtection="1"/>
    <xf numFmtId="4" fontId="50" fillId="0" borderId="35" xfId="293" applyNumberFormat="1" applyFont="1" applyFill="1" applyBorder="1" applyAlignment="1" applyProtection="1"/>
    <xf numFmtId="4" fontId="50" fillId="0" borderId="60" xfId="293" applyNumberFormat="1" applyFont="1" applyFill="1" applyBorder="1" applyAlignment="1" applyProtection="1"/>
    <xf numFmtId="4" fontId="50" fillId="27" borderId="0" xfId="293" applyNumberFormat="1" applyFont="1" applyFill="1" applyBorder="1" applyAlignment="1" applyProtection="1"/>
    <xf numFmtId="4" fontId="47" fillId="0" borderId="38" xfId="293" applyNumberFormat="1" applyFont="1" applyFill="1" applyBorder="1" applyAlignment="1" applyProtection="1"/>
    <xf numFmtId="4" fontId="47" fillId="0" borderId="59" xfId="293" applyNumberFormat="1" applyFont="1" applyFill="1" applyBorder="1" applyAlignment="1" applyProtection="1"/>
    <xf numFmtId="0" fontId="62" fillId="0" borderId="47" xfId="293" applyFont="1" applyFill="1" applyBorder="1" applyAlignment="1">
      <alignment horizontal="left"/>
    </xf>
    <xf numFmtId="4" fontId="73" fillId="0" borderId="41" xfId="293" applyNumberFormat="1" applyFont="1" applyFill="1" applyBorder="1" applyAlignment="1" applyProtection="1"/>
    <xf numFmtId="4" fontId="73" fillId="0" borderId="61" xfId="293" applyNumberFormat="1" applyFont="1" applyFill="1" applyBorder="1" applyAlignment="1" applyProtection="1"/>
    <xf numFmtId="0" fontId="61" fillId="30" borderId="49" xfId="293" applyFont="1" applyFill="1" applyBorder="1" applyAlignment="1">
      <alignment horizontal="left" vertical="center"/>
    </xf>
    <xf numFmtId="0" fontId="61" fillId="30" borderId="50" xfId="293" applyFont="1" applyFill="1" applyBorder="1" applyAlignment="1">
      <alignment horizontal="left" vertical="center"/>
    </xf>
    <xf numFmtId="0" fontId="13" fillId="30" borderId="50" xfId="293" applyNumberFormat="1" applyFont="1" applyFill="1" applyBorder="1" applyAlignment="1" applyProtection="1">
      <alignment horizontal="center"/>
    </xf>
    <xf numFmtId="0" fontId="14" fillId="30" borderId="50" xfId="293" applyNumberFormat="1" applyFont="1" applyFill="1" applyBorder="1" applyAlignment="1" applyProtection="1">
      <alignment horizontal="center"/>
    </xf>
    <xf numFmtId="4" fontId="53" fillId="30" borderId="51" xfId="293" applyNumberFormat="1" applyFont="1" applyFill="1" applyBorder="1" applyAlignment="1" applyProtection="1"/>
    <xf numFmtId="4" fontId="53" fillId="30" borderId="62" xfId="293" applyNumberFormat="1" applyFont="1" applyFill="1" applyBorder="1" applyAlignment="1" applyProtection="1"/>
    <xf numFmtId="4" fontId="53" fillId="27" borderId="0" xfId="293" applyNumberFormat="1" applyFont="1" applyFill="1" applyBorder="1" applyAlignment="1" applyProtection="1"/>
    <xf numFmtId="4" fontId="53" fillId="27" borderId="23" xfId="293" applyNumberFormat="1" applyFont="1" applyFill="1" applyBorder="1" applyAlignment="1" applyProtection="1"/>
    <xf numFmtId="4" fontId="53" fillId="27" borderId="63" xfId="293" applyNumberFormat="1" applyFont="1" applyFill="1" applyBorder="1" applyAlignment="1" applyProtection="1"/>
    <xf numFmtId="0" fontId="71" fillId="26" borderId="32" xfId="293" applyFont="1" applyFill="1" applyBorder="1" applyAlignment="1">
      <alignment vertical="center"/>
    </xf>
    <xf numFmtId="4" fontId="15" fillId="26" borderId="32" xfId="293" applyNumberFormat="1" applyFont="1" applyFill="1" applyBorder="1" applyAlignment="1" applyProtection="1"/>
    <xf numFmtId="4" fontId="15" fillId="26" borderId="57" xfId="293" applyNumberFormat="1" applyFont="1" applyFill="1" applyBorder="1" applyAlignment="1" applyProtection="1"/>
    <xf numFmtId="4" fontId="15" fillId="0" borderId="57" xfId="293" applyNumberFormat="1" applyFont="1" applyFill="1" applyBorder="1" applyAlignment="1" applyProtection="1"/>
    <xf numFmtId="4" fontId="47" fillId="0" borderId="34" xfId="293" applyNumberFormat="1" applyFont="1" applyFill="1" applyBorder="1" applyAlignment="1" applyProtection="1"/>
    <xf numFmtId="4" fontId="47" fillId="0" borderId="57" xfId="293" applyNumberFormat="1" applyFont="1" applyFill="1" applyBorder="1" applyAlignment="1" applyProtection="1"/>
    <xf numFmtId="4" fontId="50" fillId="0" borderId="34" xfId="293" applyNumberFormat="1" applyFont="1" applyFill="1" applyBorder="1" applyAlignment="1" applyProtection="1"/>
    <xf numFmtId="4" fontId="50" fillId="0" borderId="57" xfId="293" applyNumberFormat="1" applyFont="1" applyFill="1" applyBorder="1" applyAlignment="1" applyProtection="1"/>
    <xf numFmtId="0" fontId="37" fillId="0" borderId="32" xfId="0" applyFont="1" applyBorder="1" applyAlignment="1">
      <alignment vertical="center"/>
    </xf>
    <xf numFmtId="4" fontId="3" fillId="0" borderId="32" xfId="293" applyNumberFormat="1" applyFont="1" applyBorder="1"/>
    <xf numFmtId="4" fontId="15" fillId="0" borderId="57" xfId="216" applyNumberFormat="1" applyFont="1" applyFill="1" applyBorder="1" applyAlignment="1" applyProtection="1"/>
    <xf numFmtId="4" fontId="60" fillId="0" borderId="32" xfId="293" applyNumberFormat="1" applyFont="1" applyBorder="1"/>
    <xf numFmtId="4" fontId="0" fillId="0" borderId="32" xfId="293" applyNumberFormat="1" applyFont="1" applyBorder="1"/>
    <xf numFmtId="0" fontId="61" fillId="26" borderId="35" xfId="0" applyFont="1" applyFill="1" applyBorder="1" applyAlignment="1">
      <alignment horizontal="left" vertical="center"/>
    </xf>
    <xf numFmtId="4" fontId="74" fillId="26" borderId="36" xfId="293" applyNumberFormat="1" applyFont="1" applyFill="1" applyBorder="1" applyAlignment="1" applyProtection="1"/>
    <xf numFmtId="4" fontId="74" fillId="26" borderId="52" xfId="293" applyNumberFormat="1" applyFont="1" applyFill="1" applyBorder="1" applyAlignment="1" applyProtection="1"/>
    <xf numFmtId="4" fontId="74" fillId="27" borderId="0" xfId="293" applyNumberFormat="1" applyFont="1" applyFill="1" applyBorder="1" applyAlignment="1" applyProtection="1"/>
    <xf numFmtId="0" fontId="1" fillId="25" borderId="64" xfId="293" applyNumberFormat="1" applyFont="1" applyFill="1" applyBorder="1" applyAlignment="1" applyProtection="1"/>
    <xf numFmtId="0" fontId="61" fillId="25" borderId="65" xfId="0" applyFont="1" applyFill="1" applyBorder="1" applyAlignment="1">
      <alignment horizontal="left" vertical="center"/>
    </xf>
    <xf numFmtId="0" fontId="13" fillId="25" borderId="65" xfId="293" applyNumberFormat="1" applyFont="1" applyFill="1" applyBorder="1" applyAlignment="1" applyProtection="1">
      <alignment horizontal="center"/>
    </xf>
    <xf numFmtId="0" fontId="14" fillId="25" borderId="65" xfId="293" applyNumberFormat="1" applyFont="1" applyFill="1" applyBorder="1" applyAlignment="1" applyProtection="1">
      <alignment horizontal="center"/>
    </xf>
    <xf numFmtId="4" fontId="53" fillId="25" borderId="66" xfId="293" applyNumberFormat="1" applyFont="1" applyFill="1" applyBorder="1" applyAlignment="1" applyProtection="1"/>
    <xf numFmtId="4" fontId="53" fillId="25" borderId="67" xfId="293" applyNumberFormat="1" applyFont="1" applyFill="1" applyBorder="1" applyAlignment="1" applyProtection="1"/>
    <xf numFmtId="0" fontId="1" fillId="0" borderId="37" xfId="293" applyNumberFormat="1" applyFont="1" applyFill="1" applyBorder="1" applyAlignment="1" applyProtection="1"/>
    <xf numFmtId="0" fontId="75" fillId="31" borderId="38" xfId="293" applyFont="1" applyFill="1" applyBorder="1" applyAlignment="1">
      <alignment horizontal="left" vertical="center"/>
    </xf>
    <xf numFmtId="4" fontId="15" fillId="0" borderId="63" xfId="293" applyNumberFormat="1" applyFont="1" applyFill="1" applyBorder="1" applyAlignment="1" applyProtection="1"/>
    <xf numFmtId="0" fontId="37" fillId="0" borderId="31" xfId="293" applyFont="1" applyBorder="1" applyAlignment="1">
      <alignment horizontal="center" vertical="center"/>
    </xf>
    <xf numFmtId="0" fontId="62" fillId="0" borderId="32" xfId="293" applyNumberFormat="1" applyFont="1" applyFill="1" applyBorder="1" applyAlignment="1" applyProtection="1">
      <alignment horizontal="center"/>
    </xf>
    <xf numFmtId="40" fontId="47" fillId="27" borderId="0" xfId="293" applyNumberFormat="1" applyFont="1" applyFill="1" applyBorder="1" applyAlignment="1" applyProtection="1"/>
    <xf numFmtId="40" fontId="15" fillId="27" borderId="0" xfId="293" applyNumberFormat="1" applyFont="1" applyFill="1" applyBorder="1" applyAlignment="1" applyProtection="1"/>
    <xf numFmtId="1" fontId="39" fillId="0" borderId="26" xfId="293" applyNumberFormat="1" applyFont="1" applyBorder="1" applyAlignment="1">
      <alignment horizontal="center" vertical="center"/>
    </xf>
    <xf numFmtId="0" fontId="44" fillId="0" borderId="35" xfId="293" applyFont="1" applyBorder="1"/>
    <xf numFmtId="0" fontId="45" fillId="0" borderId="35" xfId="293" applyFont="1" applyFill="1" applyBorder="1" applyAlignment="1">
      <alignment horizontal="center"/>
    </xf>
    <xf numFmtId="0" fontId="14" fillId="0" borderId="35" xfId="293" applyFont="1" applyFill="1" applyBorder="1" applyAlignment="1">
      <alignment horizontal="center"/>
    </xf>
    <xf numFmtId="4" fontId="15" fillId="0" borderId="36" xfId="293" applyNumberFormat="1" applyFont="1" applyFill="1" applyBorder="1" applyAlignment="1" applyProtection="1"/>
    <xf numFmtId="4" fontId="15" fillId="0" borderId="52" xfId="293" applyNumberFormat="1" applyFont="1" applyFill="1" applyBorder="1" applyAlignment="1" applyProtection="1"/>
    <xf numFmtId="0" fontId="61" fillId="31" borderId="64" xfId="293" applyFont="1" applyFill="1" applyBorder="1" applyAlignment="1">
      <alignment horizontal="left" vertical="center"/>
    </xf>
    <xf numFmtId="0" fontId="76" fillId="31" borderId="65" xfId="293" applyFont="1" applyFill="1" applyBorder="1" applyAlignment="1">
      <alignment horizontal="left" vertical="center"/>
    </xf>
    <xf numFmtId="0" fontId="13" fillId="31" borderId="65" xfId="293" applyNumberFormat="1" applyFont="1" applyFill="1" applyBorder="1" applyAlignment="1" applyProtection="1">
      <alignment horizontal="center"/>
    </xf>
    <xf numFmtId="0" fontId="14" fillId="31" borderId="65" xfId="293" applyNumberFormat="1" applyFont="1" applyFill="1" applyBorder="1" applyAlignment="1" applyProtection="1">
      <alignment horizontal="center"/>
    </xf>
    <xf numFmtId="4" fontId="74" fillId="31" borderId="66" xfId="293" applyNumberFormat="1" applyFont="1" applyFill="1" applyBorder="1" applyAlignment="1" applyProtection="1"/>
    <xf numFmtId="0" fontId="9" fillId="27" borderId="12" xfId="293" applyFont="1" applyFill="1" applyBorder="1" applyAlignment="1">
      <alignment horizontal="left" vertical="center"/>
    </xf>
    <xf numFmtId="4" fontId="53" fillId="27" borderId="0" xfId="216" applyNumberFormat="1" applyFont="1" applyFill="1" applyBorder="1" applyAlignment="1" applyProtection="1"/>
    <xf numFmtId="0" fontId="64" fillId="0" borderId="0" xfId="293" applyFont="1" applyAlignment="1">
      <alignment horizontal="left" vertical="center"/>
    </xf>
    <xf numFmtId="175" fontId="64" fillId="0" borderId="0" xfId="293" applyNumberFormat="1" applyFont="1" applyAlignment="1">
      <alignment horizontal="right" vertical="center"/>
    </xf>
    <xf numFmtId="4" fontId="27" fillId="27" borderId="0" xfId="293" applyNumberFormat="1" applyFont="1" applyFill="1" applyBorder="1" applyAlignment="1" applyProtection="1"/>
    <xf numFmtId="4" fontId="1" fillId="0" borderId="0" xfId="293" applyNumberFormat="1" applyFill="1" applyBorder="1" applyAlignment="1" applyProtection="1"/>
    <xf numFmtId="0" fontId="90" fillId="0" borderId="0" xfId="293" applyNumberFormat="1" applyFont="1" applyFill="1" applyBorder="1" applyAlignment="1" applyProtection="1"/>
    <xf numFmtId="0" fontId="91" fillId="0" borderId="0" xfId="293" applyNumberFormat="1" applyFont="1" applyFill="1" applyBorder="1" applyAlignment="1" applyProtection="1"/>
    <xf numFmtId="0" fontId="92" fillId="27" borderId="0" xfId="293" applyFont="1" applyFill="1" applyAlignment="1">
      <alignment horizontal="left" vertical="center"/>
    </xf>
    <xf numFmtId="0" fontId="93" fillId="30" borderId="0" xfId="293" applyNumberFormat="1" applyFont="1" applyFill="1" applyBorder="1" applyAlignment="1" applyProtection="1">
      <alignment horizontal="center"/>
    </xf>
    <xf numFmtId="0" fontId="94" fillId="0" borderId="0" xfId="293" applyNumberFormat="1" applyFont="1" applyFill="1" applyBorder="1" applyAlignment="1" applyProtection="1"/>
    <xf numFmtId="0" fontId="95" fillId="0" borderId="0" xfId="293" applyFont="1" applyAlignment="1">
      <alignment horizontal="center" vertical="center"/>
    </xf>
    <xf numFmtId="0" fontId="96" fillId="0" borderId="0" xfId="293" applyFont="1" applyAlignment="1">
      <alignment horizontal="center" vertical="center"/>
    </xf>
    <xf numFmtId="0" fontId="97" fillId="0" borderId="0" xfId="293" applyFont="1" applyAlignment="1">
      <alignment horizontal="center" vertical="center"/>
    </xf>
    <xf numFmtId="0" fontId="98" fillId="0" borderId="0" xfId="293" applyFont="1" applyAlignment="1">
      <alignment horizontal="center" vertical="center"/>
    </xf>
    <xf numFmtId="0" fontId="78" fillId="0" borderId="0" xfId="293" applyFont="1" applyAlignment="1">
      <alignment horizontal="center" vertical="center"/>
    </xf>
    <xf numFmtId="0" fontId="99" fillId="0" borderId="0" xfId="293" applyFont="1" applyAlignment="1">
      <alignment horizontal="center" vertical="center"/>
    </xf>
    <xf numFmtId="0" fontId="35" fillId="0" borderId="0" xfId="293" applyFont="1" applyAlignment="1">
      <alignment horizontal="right" vertical="center"/>
    </xf>
    <xf numFmtId="0" fontId="100" fillId="0" borderId="0" xfId="293" applyNumberFormat="1" applyFont="1" applyFill="1" applyBorder="1" applyAlignment="1" applyProtection="1">
      <alignment horizontal="center"/>
    </xf>
    <xf numFmtId="0" fontId="6" fillId="0" borderId="68" xfId="0" applyFont="1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94" fillId="0" borderId="64" xfId="293" applyNumberFormat="1" applyFont="1" applyFill="1" applyBorder="1" applyAlignment="1" applyProtection="1">
      <alignment horizontal="center"/>
    </xf>
    <xf numFmtId="0" fontId="1" fillId="0" borderId="65" xfId="293" applyNumberFormat="1" applyFill="1" applyBorder="1" applyAlignment="1" applyProtection="1"/>
    <xf numFmtId="0" fontId="90" fillId="0" borderId="65" xfId="293" applyNumberFormat="1" applyFont="1" applyFill="1" applyBorder="1" applyAlignment="1" applyProtection="1">
      <alignment horizontal="left"/>
    </xf>
    <xf numFmtId="4" fontId="1" fillId="0" borderId="65" xfId="293" applyNumberFormat="1" applyFill="1" applyBorder="1" applyAlignment="1" applyProtection="1"/>
    <xf numFmtId="4" fontId="91" fillId="0" borderId="67" xfId="293" applyNumberFormat="1" applyFont="1" applyFill="1" applyBorder="1" applyAlignment="1" applyProtection="1"/>
    <xf numFmtId="0" fontId="37" fillId="0" borderId="64" xfId="293" applyFont="1" applyBorder="1" applyAlignment="1">
      <alignment horizontal="center" vertical="center"/>
    </xf>
    <xf numFmtId="0" fontId="0" fillId="0" borderId="70" xfId="0" applyBorder="1"/>
    <xf numFmtId="0" fontId="101" fillId="0" borderId="65" xfId="293" applyNumberFormat="1" applyFont="1" applyFill="1" applyBorder="1" applyAlignment="1" applyProtection="1">
      <alignment horizontal="left"/>
    </xf>
    <xf numFmtId="4" fontId="94" fillId="0" borderId="65" xfId="293" applyNumberFormat="1" applyFont="1" applyFill="1" applyBorder="1" applyAlignment="1" applyProtection="1">
      <alignment horizontal="right"/>
    </xf>
    <xf numFmtId="4" fontId="102" fillId="0" borderId="67" xfId="293" applyNumberFormat="1" applyFont="1" applyFill="1" applyBorder="1" applyAlignment="1" applyProtection="1">
      <alignment horizontal="right"/>
    </xf>
    <xf numFmtId="0" fontId="103" fillId="0" borderId="37" xfId="293" applyFont="1" applyBorder="1" applyAlignment="1">
      <alignment horizontal="center" vertical="center"/>
    </xf>
    <xf numFmtId="0" fontId="104" fillId="0" borderId="38" xfId="293" applyFont="1" applyBorder="1" applyAlignment="1">
      <alignment vertical="center"/>
    </xf>
    <xf numFmtId="0" fontId="105" fillId="0" borderId="38" xfId="293" applyFont="1" applyBorder="1" applyAlignment="1">
      <alignment horizontal="left" vertical="center"/>
    </xf>
    <xf numFmtId="4" fontId="1" fillId="0" borderId="38" xfId="293" applyNumberFormat="1" applyFill="1" applyBorder="1" applyAlignment="1" applyProtection="1">
      <alignment horizontal="right"/>
    </xf>
    <xf numFmtId="4" fontId="91" fillId="0" borderId="63" xfId="293" applyNumberFormat="1" applyFont="1" applyFill="1" applyBorder="1" applyAlignment="1" applyProtection="1">
      <alignment horizontal="right"/>
    </xf>
    <xf numFmtId="0" fontId="37" fillId="0" borderId="26" xfId="293" applyFont="1" applyBorder="1" applyAlignment="1">
      <alignment horizontal="center" vertical="center"/>
    </xf>
    <xf numFmtId="0" fontId="106" fillId="0" borderId="35" xfId="293" applyFont="1" applyBorder="1" applyAlignment="1">
      <alignment vertical="center"/>
    </xf>
    <xf numFmtId="0" fontId="105" fillId="0" borderId="35" xfId="293" applyFont="1" applyBorder="1" applyAlignment="1">
      <alignment horizontal="left" vertical="center"/>
    </xf>
    <xf numFmtId="4" fontId="1" fillId="0" borderId="35" xfId="293" applyNumberFormat="1" applyFill="1" applyBorder="1" applyAlignment="1" applyProtection="1">
      <alignment horizontal="right"/>
    </xf>
    <xf numFmtId="4" fontId="91" fillId="0" borderId="52" xfId="293" applyNumberFormat="1" applyFont="1" applyFill="1" applyBorder="1" applyAlignment="1" applyProtection="1">
      <alignment horizontal="right"/>
    </xf>
    <xf numFmtId="0" fontId="39" fillId="0" borderId="37" xfId="293" applyFont="1" applyBorder="1" applyAlignment="1">
      <alignment horizontal="center" vertical="center"/>
    </xf>
    <xf numFmtId="0" fontId="51" fillId="0" borderId="38" xfId="293" applyFont="1" applyBorder="1" applyAlignment="1">
      <alignment vertical="center"/>
    </xf>
    <xf numFmtId="0" fontId="107" fillId="0" borderId="38" xfId="293" applyFont="1" applyBorder="1" applyAlignment="1">
      <alignment vertical="center"/>
    </xf>
    <xf numFmtId="0" fontId="0" fillId="0" borderId="0" xfId="0" applyBorder="1"/>
    <xf numFmtId="0" fontId="107" fillId="0" borderId="32" xfId="293" applyFont="1" applyBorder="1" applyAlignment="1">
      <alignment vertical="center"/>
    </xf>
    <xf numFmtId="4" fontId="1" fillId="0" borderId="32" xfId="293" applyNumberFormat="1" applyFill="1" applyBorder="1" applyAlignment="1" applyProtection="1">
      <alignment horizontal="right"/>
    </xf>
    <xf numFmtId="4" fontId="91" fillId="0" borderId="57" xfId="293" applyNumberFormat="1" applyFont="1" applyFill="1" applyBorder="1" applyAlignment="1" applyProtection="1">
      <alignment horizontal="right"/>
    </xf>
    <xf numFmtId="0" fontId="39" fillId="0" borderId="31" xfId="293" applyFont="1" applyBorder="1" applyAlignment="1">
      <alignment horizontal="center" vertical="center"/>
    </xf>
    <xf numFmtId="0" fontId="51" fillId="0" borderId="32" xfId="293" applyFont="1" applyBorder="1" applyAlignment="1">
      <alignment vertical="center"/>
    </xf>
    <xf numFmtId="0" fontId="107" fillId="0" borderId="32" xfId="293" applyFont="1" applyBorder="1" applyAlignment="1">
      <alignment horizontal="left" vertical="center"/>
    </xf>
    <xf numFmtId="4" fontId="60" fillId="0" borderId="57" xfId="293" applyNumberFormat="1" applyFont="1" applyFill="1" applyBorder="1" applyAlignment="1" applyProtection="1">
      <alignment horizontal="right"/>
    </xf>
    <xf numFmtId="0" fontId="78" fillId="0" borderId="32" xfId="293" applyFont="1" applyBorder="1" applyAlignment="1">
      <alignment vertical="center"/>
    </xf>
    <xf numFmtId="0" fontId="103" fillId="0" borderId="35" xfId="293" applyFont="1" applyBorder="1" applyAlignment="1">
      <alignment vertical="center"/>
    </xf>
    <xf numFmtId="0" fontId="105" fillId="0" borderId="35" xfId="293" applyFont="1" applyBorder="1" applyAlignment="1">
      <alignment vertical="center"/>
    </xf>
    <xf numFmtId="4" fontId="102" fillId="0" borderId="35" xfId="293" applyNumberFormat="1" applyFont="1" applyFill="1" applyBorder="1" applyAlignment="1" applyProtection="1">
      <alignment horizontal="right"/>
    </xf>
    <xf numFmtId="4" fontId="102" fillId="0" borderId="52" xfId="293" applyNumberFormat="1" applyFont="1" applyFill="1" applyBorder="1" applyAlignment="1" applyProtection="1">
      <alignment horizontal="right"/>
    </xf>
    <xf numFmtId="0" fontId="5" fillId="0" borderId="71" xfId="0" applyFont="1" applyBorder="1" applyAlignment="1">
      <alignment horizontal="center"/>
    </xf>
    <xf numFmtId="0" fontId="5" fillId="0" borderId="72" xfId="0" applyFont="1" applyBorder="1"/>
    <xf numFmtId="0" fontId="33" fillId="0" borderId="65" xfId="293" applyFont="1" applyBorder="1" applyAlignment="1">
      <alignment vertical="center"/>
    </xf>
    <xf numFmtId="4" fontId="102" fillId="0" borderId="65" xfId="293" applyNumberFormat="1" applyFont="1" applyFill="1" applyBorder="1" applyAlignment="1" applyProtection="1">
      <alignment horizontal="right"/>
    </xf>
    <xf numFmtId="0" fontId="37" fillId="0" borderId="37" xfId="293" applyFont="1" applyBorder="1" applyAlignment="1">
      <alignment horizontal="center" vertical="center"/>
    </xf>
    <xf numFmtId="0" fontId="106" fillId="0" borderId="38" xfId="293" applyFont="1" applyBorder="1" applyAlignment="1">
      <alignment vertical="center"/>
    </xf>
    <xf numFmtId="0" fontId="105" fillId="0" borderId="38" xfId="293" applyFont="1" applyBorder="1" applyAlignment="1">
      <alignment vertical="center"/>
    </xf>
    <xf numFmtId="0" fontId="105" fillId="0" borderId="32" xfId="293" applyFont="1" applyBorder="1" applyAlignment="1">
      <alignment vertical="center"/>
    </xf>
    <xf numFmtId="4" fontId="91" fillId="0" borderId="32" xfId="293" applyNumberFormat="1" applyFont="1" applyFill="1" applyBorder="1" applyAlignment="1" applyProtection="1">
      <alignment horizontal="right"/>
    </xf>
    <xf numFmtId="4" fontId="109" fillId="0" borderId="32" xfId="293" applyNumberFormat="1" applyFont="1" applyFill="1" applyBorder="1" applyAlignment="1" applyProtection="1">
      <alignment horizontal="right"/>
    </xf>
    <xf numFmtId="4" fontId="109" fillId="0" borderId="57" xfId="293" applyNumberFormat="1" applyFont="1" applyFill="1" applyBorder="1" applyAlignment="1" applyProtection="1">
      <alignment horizontal="right"/>
    </xf>
    <xf numFmtId="0" fontId="110" fillId="0" borderId="26" xfId="293" applyNumberFormat="1" applyFont="1" applyFill="1" applyBorder="1" applyAlignment="1" applyProtection="1">
      <alignment horizontal="center"/>
    </xf>
    <xf numFmtId="0" fontId="111" fillId="0" borderId="35" xfId="293" applyFont="1" applyBorder="1" applyAlignment="1">
      <alignment vertical="center"/>
    </xf>
    <xf numFmtId="0" fontId="112" fillId="0" borderId="35" xfId="293" applyFont="1" applyBorder="1" applyAlignment="1">
      <alignment vertical="center"/>
    </xf>
    <xf numFmtId="4" fontId="113" fillId="0" borderId="35" xfId="293" applyNumberFormat="1" applyFont="1" applyFill="1" applyBorder="1" applyAlignment="1" applyProtection="1">
      <alignment horizontal="right"/>
    </xf>
    <xf numFmtId="4" fontId="113" fillId="0" borderId="52" xfId="293" applyNumberFormat="1" applyFont="1" applyFill="1" applyBorder="1" applyAlignment="1" applyProtection="1">
      <alignment horizontal="right"/>
    </xf>
    <xf numFmtId="0" fontId="113" fillId="0" borderId="0" xfId="293" applyNumberFormat="1" applyFont="1" applyFill="1" applyBorder="1" applyAlignment="1" applyProtection="1"/>
    <xf numFmtId="0" fontId="39" fillId="0" borderId="64" xfId="293" applyFont="1" applyBorder="1" applyAlignment="1">
      <alignment horizontal="center" vertical="center"/>
    </xf>
    <xf numFmtId="0" fontId="39" fillId="0" borderId="65" xfId="293" applyFont="1" applyBorder="1" applyAlignment="1">
      <alignment vertical="center" wrapText="1"/>
    </xf>
    <xf numFmtId="0" fontId="33" fillId="0" borderId="38" xfId="293" applyFont="1" applyBorder="1" applyAlignment="1">
      <alignment vertical="center"/>
    </xf>
    <xf numFmtId="0" fontId="39" fillId="0" borderId="26" xfId="293" applyFont="1" applyBorder="1" applyAlignment="1">
      <alignment horizontal="center" vertical="center"/>
    </xf>
    <xf numFmtId="0" fontId="51" fillId="0" borderId="35" xfId="293" applyFont="1" applyBorder="1" applyAlignment="1">
      <alignment vertical="center"/>
    </xf>
    <xf numFmtId="0" fontId="107" fillId="0" borderId="35" xfId="293" applyFont="1" applyBorder="1" applyAlignment="1">
      <alignment horizontal="left" vertical="center"/>
    </xf>
    <xf numFmtId="0" fontId="0" fillId="0" borderId="73" xfId="0" applyBorder="1"/>
    <xf numFmtId="0" fontId="0" fillId="0" borderId="74" xfId="0" applyBorder="1"/>
    <xf numFmtId="0" fontId="0" fillId="0" borderId="75" xfId="0" applyBorder="1"/>
    <xf numFmtId="4" fontId="5" fillId="0" borderId="76" xfId="0" applyNumberFormat="1" applyFont="1" applyBorder="1" applyAlignment="1">
      <alignment horizontal="right"/>
    </xf>
    <xf numFmtId="4" fontId="5" fillId="0" borderId="77" xfId="0" applyNumberFormat="1" applyFont="1" applyBorder="1" applyAlignment="1">
      <alignment horizontal="right"/>
    </xf>
    <xf numFmtId="0" fontId="94" fillId="0" borderId="43" xfId="293" applyNumberFormat="1" applyFont="1" applyFill="1" applyBorder="1" applyAlignment="1" applyProtection="1">
      <alignment horizontal="center"/>
    </xf>
    <xf numFmtId="0" fontId="90" fillId="0" borderId="44" xfId="293" applyNumberFormat="1" applyFont="1" applyFill="1" applyBorder="1" applyAlignment="1" applyProtection="1"/>
    <xf numFmtId="4" fontId="1" fillId="0" borderId="44" xfId="293" applyNumberFormat="1" applyFill="1" applyBorder="1" applyAlignment="1" applyProtection="1"/>
    <xf numFmtId="4" fontId="91" fillId="0" borderId="78" xfId="293" applyNumberFormat="1" applyFont="1" applyFill="1" applyBorder="1" applyAlignment="1" applyProtection="1"/>
    <xf numFmtId="0" fontId="9" fillId="0" borderId="0" xfId="0" applyFont="1" applyAlignment="1">
      <alignment horizontal="left"/>
    </xf>
    <xf numFmtId="0" fontId="66" fillId="0" borderId="0" xfId="0" applyFont="1" applyAlignment="1">
      <alignment horizontal="left"/>
    </xf>
    <xf numFmtId="0" fontId="26" fillId="0" borderId="0" xfId="293" applyFont="1" applyAlignment="1">
      <alignment horizontal="left" vertical="center"/>
    </xf>
    <xf numFmtId="0" fontId="114" fillId="0" borderId="0" xfId="293" applyNumberFormat="1" applyFont="1" applyFill="1" applyBorder="1" applyAlignment="1" applyProtection="1"/>
    <xf numFmtId="0" fontId="1" fillId="0" borderId="79" xfId="293" applyNumberFormat="1" applyFill="1" applyBorder="1" applyAlignment="1" applyProtection="1"/>
    <xf numFmtId="0" fontId="1" fillId="0" borderId="80" xfId="293" applyNumberFormat="1" applyFill="1" applyBorder="1" applyAlignment="1" applyProtection="1"/>
    <xf numFmtId="0" fontId="94" fillId="0" borderId="41" xfId="293" applyNumberFormat="1" applyFont="1" applyFill="1" applyBorder="1" applyAlignment="1" applyProtection="1">
      <alignment horizontal="center" wrapText="1"/>
    </xf>
    <xf numFmtId="0" fontId="55" fillId="0" borderId="81" xfId="0" applyFont="1" applyBorder="1"/>
    <xf numFmtId="0" fontId="94" fillId="0" borderId="82" xfId="293" applyNumberFormat="1" applyFont="1" applyFill="1" applyBorder="1" applyAlignment="1" applyProtection="1">
      <alignment horizontal="center" wrapText="1"/>
    </xf>
    <xf numFmtId="0" fontId="30" fillId="0" borderId="64" xfId="293" applyNumberFormat="1" applyFont="1" applyFill="1" applyBorder="1" applyAlignment="1" applyProtection="1">
      <alignment wrapText="1"/>
    </xf>
    <xf numFmtId="4" fontId="94" fillId="0" borderId="83" xfId="293" applyNumberFormat="1" applyFont="1" applyFill="1" applyBorder="1" applyAlignment="1" applyProtection="1"/>
    <xf numFmtId="4" fontId="115" fillId="0" borderId="83" xfId="293" applyNumberFormat="1" applyFont="1" applyFill="1" applyBorder="1" applyAlignment="1" applyProtection="1"/>
    <xf numFmtId="4" fontId="115" fillId="0" borderId="65" xfId="293" applyNumberFormat="1" applyFont="1" applyFill="1" applyBorder="1" applyAlignment="1" applyProtection="1"/>
    <xf numFmtId="4" fontId="115" fillId="0" borderId="67" xfId="293" applyNumberFormat="1" applyFont="1" applyFill="1" applyBorder="1" applyAlignment="1" applyProtection="1"/>
    <xf numFmtId="0" fontId="1" fillId="0" borderId="37" xfId="293" applyNumberFormat="1" applyFill="1" applyBorder="1" applyAlignment="1" applyProtection="1">
      <alignment wrapText="1"/>
    </xf>
    <xf numFmtId="4" fontId="0" fillId="0" borderId="38" xfId="293" applyNumberFormat="1" applyFont="1" applyFill="1" applyBorder="1" applyAlignment="1" applyProtection="1"/>
    <xf numFmtId="4" fontId="0" fillId="0" borderId="63" xfId="0" applyNumberFormat="1" applyFont="1" applyBorder="1"/>
    <xf numFmtId="0" fontId="1" fillId="0" borderId="31" xfId="293" applyNumberFormat="1" applyFill="1" applyBorder="1" applyAlignment="1" applyProtection="1">
      <alignment wrapText="1"/>
    </xf>
    <xf numFmtId="4" fontId="0" fillId="0" borderId="32" xfId="293" applyNumberFormat="1" applyFont="1" applyFill="1" applyBorder="1" applyAlignment="1" applyProtection="1"/>
    <xf numFmtId="4" fontId="0" fillId="0" borderId="57" xfId="0" applyNumberFormat="1" applyFont="1" applyBorder="1"/>
    <xf numFmtId="0" fontId="1" fillId="0" borderId="26" xfId="293" applyNumberFormat="1" applyFill="1" applyBorder="1" applyAlignment="1" applyProtection="1">
      <alignment wrapText="1"/>
    </xf>
    <xf numFmtId="4" fontId="0" fillId="0" borderId="35" xfId="293" applyNumberFormat="1" applyFont="1" applyFill="1" applyBorder="1" applyAlignment="1" applyProtection="1"/>
    <xf numFmtId="4" fontId="0" fillId="0" borderId="52" xfId="0" applyNumberFormat="1" applyFont="1" applyBorder="1"/>
    <xf numFmtId="0" fontId="115" fillId="0" borderId="0" xfId="0" applyFont="1"/>
    <xf numFmtId="0" fontId="116" fillId="0" borderId="84" xfId="0" applyFont="1" applyBorder="1"/>
    <xf numFmtId="4" fontId="115" fillId="0" borderId="12" xfId="293" applyNumberFormat="1" applyFont="1" applyFill="1" applyBorder="1" applyAlignment="1" applyProtection="1"/>
    <xf numFmtId="0" fontId="0" fillId="0" borderId="25" xfId="0" applyBorder="1"/>
    <xf numFmtId="4" fontId="0" fillId="0" borderId="85" xfId="293" applyNumberFormat="1" applyFont="1" applyFill="1" applyBorder="1" applyAlignment="1" applyProtection="1"/>
    <xf numFmtId="4" fontId="0" fillId="0" borderId="86" xfId="293" applyNumberFormat="1" applyFont="1" applyFill="1" applyBorder="1" applyAlignment="1" applyProtection="1"/>
    <xf numFmtId="0" fontId="0" fillId="0" borderId="87" xfId="0" applyBorder="1"/>
    <xf numFmtId="4" fontId="0" fillId="0" borderId="57" xfId="293" applyNumberFormat="1" applyFont="1" applyFill="1" applyBorder="1" applyAlignment="1" applyProtection="1"/>
    <xf numFmtId="0" fontId="0" fillId="0" borderId="84" xfId="0" applyBorder="1"/>
    <xf numFmtId="0" fontId="0" fillId="0" borderId="31" xfId="0" applyBorder="1"/>
    <xf numFmtId="4" fontId="0" fillId="0" borderId="32" xfId="0" applyNumberFormat="1" applyFont="1" applyBorder="1"/>
    <xf numFmtId="0" fontId="0" fillId="0" borderId="26" xfId="0" applyBorder="1"/>
    <xf numFmtId="0" fontId="30" fillId="0" borderId="43" xfId="293" applyNumberFormat="1" applyFont="1" applyFill="1" applyBorder="1" applyAlignment="1" applyProtection="1">
      <alignment wrapText="1"/>
    </xf>
    <xf numFmtId="4" fontId="94" fillId="0" borderId="44" xfId="293" applyNumberFormat="1" applyFont="1" applyFill="1" applyBorder="1" applyAlignment="1" applyProtection="1"/>
    <xf numFmtId="4" fontId="6" fillId="0" borderId="88" xfId="0" applyNumberFormat="1" applyFont="1" applyBorder="1"/>
    <xf numFmtId="0" fontId="117" fillId="0" borderId="0" xfId="293" applyNumberFormat="1" applyFont="1" applyFill="1" applyBorder="1" applyAlignment="1" applyProtection="1"/>
    <xf numFmtId="0" fontId="1" fillId="0" borderId="31" xfId="293" applyNumberFormat="1" applyFill="1" applyBorder="1" applyAlignment="1" applyProtection="1"/>
    <xf numFmtId="0" fontId="119" fillId="0" borderId="0" xfId="293" applyNumberFormat="1" applyFont="1" applyFill="1" applyBorder="1" applyAlignment="1" applyProtection="1"/>
    <xf numFmtId="4" fontId="120" fillId="0" borderId="0" xfId="293" applyNumberFormat="1" applyFont="1" applyFill="1" applyBorder="1" applyAlignment="1" applyProtection="1"/>
    <xf numFmtId="4" fontId="119" fillId="0" borderId="0" xfId="293" applyNumberFormat="1" applyFont="1" applyFill="1" applyBorder="1" applyAlignment="1" applyProtection="1"/>
    <xf numFmtId="0" fontId="1" fillId="0" borderId="26" xfId="293" applyNumberFormat="1" applyFill="1" applyBorder="1" applyAlignment="1" applyProtection="1"/>
    <xf numFmtId="0" fontId="121" fillId="0" borderId="64" xfId="293" applyNumberFormat="1" applyFont="1" applyFill="1" applyBorder="1" applyAlignment="1" applyProtection="1"/>
    <xf numFmtId="0" fontId="121" fillId="0" borderId="37" xfId="293" applyNumberFormat="1" applyFont="1" applyFill="1" applyBorder="1" applyAlignment="1" applyProtection="1"/>
    <xf numFmtId="0" fontId="94" fillId="0" borderId="31" xfId="293" applyNumberFormat="1" applyFont="1" applyFill="1" applyBorder="1" applyAlignment="1" applyProtection="1"/>
    <xf numFmtId="39" fontId="1" fillId="0" borderId="0" xfId="293" applyNumberFormat="1" applyFill="1" applyBorder="1" applyAlignment="1" applyProtection="1"/>
    <xf numFmtId="0" fontId="94" fillId="0" borderId="40" xfId="293" applyNumberFormat="1" applyFont="1" applyFill="1" applyBorder="1" applyAlignment="1" applyProtection="1"/>
    <xf numFmtId="0" fontId="94" fillId="0" borderId="43" xfId="293" applyNumberFormat="1" applyFont="1" applyFill="1" applyBorder="1" applyAlignment="1" applyProtection="1"/>
    <xf numFmtId="4" fontId="107" fillId="0" borderId="0" xfId="293" applyNumberFormat="1" applyFont="1" applyFill="1" applyBorder="1" applyAlignment="1" applyProtection="1"/>
    <xf numFmtId="4" fontId="90" fillId="0" borderId="0" xfId="293" applyNumberFormat="1" applyFont="1" applyFill="1" applyBorder="1" applyAlignment="1" applyProtection="1"/>
    <xf numFmtId="0" fontId="2" fillId="0" borderId="16" xfId="283" applyBorder="1"/>
    <xf numFmtId="0" fontId="2" fillId="0" borderId="17" xfId="283" applyBorder="1"/>
    <xf numFmtId="0" fontId="2" fillId="0" borderId="18" xfId="283" applyBorder="1"/>
    <xf numFmtId="0" fontId="2" fillId="0" borderId="0" xfId="283"/>
    <xf numFmtId="0" fontId="2" fillId="0" borderId="0" xfId="283" applyAlignment="1">
      <alignment vertical="center"/>
    </xf>
    <xf numFmtId="0" fontId="44" fillId="0" borderId="19" xfId="283" applyFont="1" applyBorder="1"/>
    <xf numFmtId="0" fontId="123" fillId="0" borderId="89" xfId="283" applyFont="1" applyBorder="1" applyAlignment="1">
      <alignment horizontal="center"/>
    </xf>
    <xf numFmtId="0" fontId="44" fillId="0" borderId="90" xfId="283" applyFont="1" applyBorder="1"/>
    <xf numFmtId="0" fontId="44" fillId="0" borderId="21" xfId="283" applyFont="1" applyBorder="1"/>
    <xf numFmtId="0" fontId="44" fillId="0" borderId="0" xfId="283" applyFont="1"/>
    <xf numFmtId="0" fontId="44" fillId="0" borderId="91" xfId="283" applyFont="1" applyBorder="1"/>
    <xf numFmtId="0" fontId="44" fillId="0" borderId="92" xfId="283" applyFont="1" applyBorder="1"/>
    <xf numFmtId="0" fontId="44" fillId="0" borderId="92" xfId="283" applyFont="1" applyBorder="1" applyAlignment="1"/>
    <xf numFmtId="0" fontId="44" fillId="0" borderId="91" xfId="283" applyFont="1" applyFill="1" applyBorder="1"/>
    <xf numFmtId="0" fontId="44" fillId="0" borderId="93" xfId="283" applyFont="1" applyBorder="1"/>
    <xf numFmtId="0" fontId="44" fillId="0" borderId="94" xfId="283" applyFont="1" applyBorder="1"/>
    <xf numFmtId="0" fontId="2" fillId="0" borderId="19" xfId="283" applyBorder="1"/>
    <xf numFmtId="0" fontId="2" fillId="0" borderId="0" xfId="283" applyBorder="1"/>
    <xf numFmtId="0" fontId="2" fillId="0" borderId="21" xfId="283" applyBorder="1"/>
    <xf numFmtId="0" fontId="11" fillId="0" borderId="0" xfId="283" applyFont="1" applyBorder="1" applyAlignment="1">
      <alignment horizontal="right" vertical="center"/>
    </xf>
    <xf numFmtId="0" fontId="11" fillId="0" borderId="0" xfId="283" applyFont="1" applyBorder="1" applyAlignment="1">
      <alignment vertical="center"/>
    </xf>
    <xf numFmtId="0" fontId="44" fillId="0" borderId="0" xfId="283" applyFont="1" applyBorder="1" applyAlignment="1">
      <alignment horizontal="right" vertical="center"/>
    </xf>
    <xf numFmtId="0" fontId="2" fillId="0" borderId="0" xfId="283" applyFont="1" applyBorder="1" applyAlignment="1">
      <alignment horizontal="right"/>
    </xf>
    <xf numFmtId="0" fontId="2" fillId="0" borderId="0" xfId="283" applyFont="1" applyFill="1" applyBorder="1"/>
    <xf numFmtId="0" fontId="2" fillId="0" borderId="0" xfId="283" applyFont="1"/>
    <xf numFmtId="0" fontId="2" fillId="0" borderId="0" xfId="283" applyFont="1" applyBorder="1"/>
    <xf numFmtId="0" fontId="2" fillId="0" borderId="19" xfId="283" applyFont="1" applyBorder="1"/>
    <xf numFmtId="0" fontId="2" fillId="0" borderId="21" xfId="283" applyFont="1" applyBorder="1"/>
    <xf numFmtId="0" fontId="2" fillId="0" borderId="21" xfId="283" applyBorder="1" applyAlignment="1">
      <alignment horizontal="center"/>
    </xf>
    <xf numFmtId="0" fontId="2" fillId="0" borderId="23" xfId="283" applyBorder="1"/>
    <xf numFmtId="0" fontId="2" fillId="0" borderId="20" xfId="283" applyBorder="1"/>
    <xf numFmtId="0" fontId="2" fillId="0" borderId="24" xfId="283" applyBorder="1"/>
    <xf numFmtId="0" fontId="0" fillId="0" borderId="95" xfId="0" applyBorder="1"/>
    <xf numFmtId="0" fontId="0" fillId="0" borderId="79" xfId="0" applyBorder="1"/>
    <xf numFmtId="0" fontId="124" fillId="0" borderId="0" xfId="0" applyFont="1" applyAlignment="1">
      <alignment horizontal="center"/>
    </xf>
    <xf numFmtId="0" fontId="0" fillId="0" borderId="96" xfId="0" applyBorder="1"/>
    <xf numFmtId="3" fontId="1" fillId="0" borderId="32" xfId="293" applyNumberFormat="1" applyFill="1" applyBorder="1" applyAlignment="1" applyProtection="1"/>
    <xf numFmtId="3" fontId="1" fillId="0" borderId="57" xfId="293" applyNumberFormat="1" applyFill="1" applyBorder="1" applyAlignment="1" applyProtection="1"/>
    <xf numFmtId="3" fontId="1" fillId="0" borderId="35" xfId="293" applyNumberFormat="1" applyFill="1" applyBorder="1" applyAlignment="1" applyProtection="1"/>
    <xf numFmtId="3" fontId="1" fillId="0" borderId="52" xfId="293" applyNumberFormat="1" applyFill="1" applyBorder="1" applyAlignment="1" applyProtection="1"/>
    <xf numFmtId="3" fontId="1" fillId="0" borderId="65" xfId="293" applyNumberFormat="1" applyFill="1" applyBorder="1" applyAlignment="1" applyProtection="1"/>
    <xf numFmtId="3" fontId="0" fillId="0" borderId="97" xfId="0" applyNumberFormat="1" applyBorder="1"/>
    <xf numFmtId="3" fontId="1" fillId="0" borderId="38" xfId="293" applyNumberFormat="1" applyFill="1" applyBorder="1" applyAlignment="1" applyProtection="1"/>
    <xf numFmtId="3" fontId="1" fillId="0" borderId="63" xfId="293" applyNumberFormat="1" applyFill="1" applyBorder="1" applyAlignment="1" applyProtection="1"/>
    <xf numFmtId="3" fontId="1" fillId="0" borderId="98" xfId="293" applyNumberFormat="1" applyFill="1" applyBorder="1" applyAlignment="1" applyProtection="1"/>
    <xf numFmtId="3" fontId="0" fillId="0" borderId="52" xfId="0" applyNumberFormat="1" applyBorder="1"/>
    <xf numFmtId="3" fontId="4" fillId="0" borderId="41" xfId="0" applyNumberFormat="1" applyFont="1" applyBorder="1"/>
    <xf numFmtId="3" fontId="0" fillId="0" borderId="99" xfId="0" applyNumberFormat="1" applyBorder="1"/>
    <xf numFmtId="3" fontId="94" fillId="0" borderId="100" xfId="293" applyNumberFormat="1" applyFont="1" applyFill="1" applyBorder="1" applyAlignment="1" applyProtection="1"/>
    <xf numFmtId="3" fontId="0" fillId="0" borderId="55" xfId="0" applyNumberFormat="1" applyBorder="1"/>
    <xf numFmtId="0" fontId="126" fillId="0" borderId="0" xfId="294" applyFont="1" applyBorder="1" applyAlignment="1">
      <alignment horizontal="center"/>
    </xf>
    <xf numFmtId="0" fontId="126" fillId="0" borderId="0" xfId="0" applyFont="1"/>
    <xf numFmtId="4" fontId="144" fillId="0" borderId="104" xfId="0" applyNumberFormat="1" applyFont="1" applyBorder="1"/>
    <xf numFmtId="0" fontId="127" fillId="0" borderId="0" xfId="0" applyFont="1" applyAlignment="1">
      <alignment horizontal="left" vertical="center"/>
    </xf>
    <xf numFmtId="0" fontId="128" fillId="0" borderId="0" xfId="0" applyFont="1"/>
    <xf numFmtId="0" fontId="129" fillId="0" borderId="0" xfId="0" applyFont="1"/>
    <xf numFmtId="0" fontId="115" fillId="0" borderId="85" xfId="0" applyFont="1" applyBorder="1" applyAlignment="1">
      <alignment horizontal="center"/>
    </xf>
    <xf numFmtId="0" fontId="115" fillId="0" borderId="86" xfId="0" applyFont="1" applyBorder="1" applyAlignment="1">
      <alignment horizontal="center"/>
    </xf>
    <xf numFmtId="14" fontId="115" fillId="0" borderId="44" xfId="0" applyNumberFormat="1" applyFont="1" applyBorder="1" applyAlignment="1">
      <alignment horizontal="center"/>
    </xf>
    <xf numFmtId="14" fontId="115" fillId="0" borderId="78" xfId="0" applyNumberFormat="1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44" fillId="0" borderId="38" xfId="0" applyFont="1" applyBorder="1"/>
    <xf numFmtId="0" fontId="0" fillId="0" borderId="38" xfId="0" applyBorder="1" applyAlignment="1">
      <alignment horizontal="center"/>
    </xf>
    <xf numFmtId="3" fontId="4" fillId="0" borderId="38" xfId="229" applyNumberFormat="1" applyFont="1" applyBorder="1"/>
    <xf numFmtId="3" fontId="4" fillId="0" borderId="63" xfId="229" applyNumberFormat="1" applyFont="1" applyBorder="1"/>
    <xf numFmtId="0" fontId="0" fillId="0" borderId="31" xfId="0" applyBorder="1" applyAlignment="1">
      <alignment horizontal="center"/>
    </xf>
    <xf numFmtId="0" fontId="44" fillId="0" borderId="0" xfId="0" applyFont="1" applyBorder="1"/>
    <xf numFmtId="0" fontId="0" fillId="0" borderId="32" xfId="0" applyBorder="1" applyAlignment="1">
      <alignment horizontal="center"/>
    </xf>
    <xf numFmtId="3" fontId="4" fillId="0" borderId="32" xfId="229" applyNumberFormat="1" applyFont="1" applyBorder="1"/>
    <xf numFmtId="3" fontId="4" fillId="0" borderId="57" xfId="229" applyNumberFormat="1" applyFont="1" applyBorder="1"/>
    <xf numFmtId="3" fontId="44" fillId="0" borderId="0" xfId="0" applyNumberFormat="1" applyFont="1" applyBorder="1"/>
    <xf numFmtId="0" fontId="44" fillId="0" borderId="32" xfId="0" applyFont="1" applyBorder="1"/>
    <xf numFmtId="3" fontId="0" fillId="0" borderId="0" xfId="0" applyNumberFormat="1" applyBorder="1"/>
    <xf numFmtId="3" fontId="4" fillId="0" borderId="32" xfId="0" applyNumberFormat="1" applyFont="1" applyBorder="1"/>
    <xf numFmtId="0" fontId="0" fillId="0" borderId="4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3" fontId="4" fillId="0" borderId="41" xfId="229" applyNumberFormat="1" applyFont="1" applyBorder="1"/>
    <xf numFmtId="3" fontId="4" fillId="0" borderId="82" xfId="229" applyNumberFormat="1" applyFont="1" applyBorder="1"/>
    <xf numFmtId="0" fontId="115" fillId="0" borderId="49" xfId="0" applyFont="1" applyBorder="1" applyAlignment="1">
      <alignment vertical="center"/>
    </xf>
    <xf numFmtId="0" fontId="130" fillId="0" borderId="50" xfId="0" applyFont="1" applyBorder="1" applyAlignment="1">
      <alignment vertical="center"/>
    </xf>
    <xf numFmtId="0" fontId="130" fillId="0" borderId="50" xfId="0" applyFont="1" applyBorder="1" applyAlignment="1">
      <alignment horizontal="center" vertical="center"/>
    </xf>
    <xf numFmtId="3" fontId="130" fillId="0" borderId="50" xfId="229" applyNumberFormat="1" applyFont="1" applyBorder="1" applyAlignment="1">
      <alignment vertical="center"/>
    </xf>
    <xf numFmtId="3" fontId="130" fillId="0" borderId="62" xfId="229" applyNumberFormat="1" applyFont="1" applyBorder="1" applyAlignment="1">
      <alignment vertical="center"/>
    </xf>
    <xf numFmtId="0" fontId="145" fillId="0" borderId="0" xfId="0" applyFont="1"/>
    <xf numFmtId="0" fontId="147" fillId="0" borderId="85" xfId="0" applyFont="1" applyBorder="1" applyAlignment="1">
      <alignment horizontal="center"/>
    </xf>
    <xf numFmtId="0" fontId="147" fillId="0" borderId="86" xfId="0" applyFont="1" applyBorder="1" applyAlignment="1">
      <alignment horizontal="center"/>
    </xf>
    <xf numFmtId="14" fontId="147" fillId="0" borderId="44" xfId="0" applyNumberFormat="1" applyFont="1" applyBorder="1" applyAlignment="1">
      <alignment horizontal="center"/>
    </xf>
    <xf numFmtId="14" fontId="147" fillId="0" borderId="78" xfId="0" applyNumberFormat="1" applyFont="1" applyBorder="1" applyAlignment="1">
      <alignment horizontal="center"/>
    </xf>
    <xf numFmtId="0" fontId="145" fillId="0" borderId="25" xfId="0" applyFont="1" applyBorder="1" applyAlignment="1">
      <alignment horizontal="center"/>
    </xf>
    <xf numFmtId="0" fontId="149" fillId="0" borderId="79" xfId="0" applyFont="1" applyBorder="1"/>
    <xf numFmtId="0" fontId="145" fillId="0" borderId="79" xfId="0" applyFont="1" applyBorder="1" applyAlignment="1">
      <alignment horizontal="center"/>
    </xf>
    <xf numFmtId="3" fontId="145" fillId="0" borderId="79" xfId="229" applyNumberFormat="1" applyFont="1" applyBorder="1"/>
    <xf numFmtId="3" fontId="145" fillId="0" borderId="80" xfId="229" applyNumberFormat="1" applyFont="1" applyBorder="1"/>
    <xf numFmtId="3" fontId="0" fillId="0" borderId="0" xfId="0" applyNumberFormat="1"/>
    <xf numFmtId="0" fontId="145" fillId="0" borderId="31" xfId="0" applyFont="1" applyBorder="1" applyAlignment="1">
      <alignment horizontal="center"/>
    </xf>
    <xf numFmtId="0" fontId="149" fillId="0" borderId="0" xfId="0" applyFont="1" applyBorder="1"/>
    <xf numFmtId="0" fontId="145" fillId="0" borderId="32" xfId="0" applyFont="1" applyBorder="1" applyAlignment="1">
      <alignment horizontal="center"/>
    </xf>
    <xf numFmtId="3" fontId="145" fillId="0" borderId="32" xfId="229" applyNumberFormat="1" applyFont="1" applyBorder="1"/>
    <xf numFmtId="0" fontId="149" fillId="0" borderId="32" xfId="0" applyFont="1" applyBorder="1"/>
    <xf numFmtId="3" fontId="145" fillId="0" borderId="32" xfId="0" applyNumberFormat="1" applyFont="1" applyBorder="1"/>
    <xf numFmtId="3" fontId="150" fillId="0" borderId="32" xfId="229" applyNumberFormat="1" applyFont="1" applyBorder="1"/>
    <xf numFmtId="0" fontId="145" fillId="0" borderId="40" xfId="0" applyFont="1" applyBorder="1" applyAlignment="1">
      <alignment horizontal="center"/>
    </xf>
    <xf numFmtId="0" fontId="145" fillId="0" borderId="41" xfId="0" applyFont="1" applyBorder="1"/>
    <xf numFmtId="0" fontId="145" fillId="0" borderId="41" xfId="0" applyFont="1" applyBorder="1" applyAlignment="1">
      <alignment horizontal="center"/>
    </xf>
    <xf numFmtId="3" fontId="145" fillId="0" borderId="41" xfId="229" applyNumberFormat="1" applyFont="1" applyBorder="1"/>
    <xf numFmtId="3" fontId="145" fillId="0" borderId="82" xfId="229" applyNumberFormat="1" applyFont="1" applyBorder="1"/>
    <xf numFmtId="0" fontId="147" fillId="0" borderId="49" xfId="0" applyFont="1" applyBorder="1" applyAlignment="1">
      <alignment vertical="center"/>
    </xf>
    <xf numFmtId="0" fontId="151" fillId="0" borderId="50" xfId="0" applyFont="1" applyBorder="1" applyAlignment="1">
      <alignment vertical="center"/>
    </xf>
    <xf numFmtId="0" fontId="151" fillId="0" borderId="50" xfId="0" applyFont="1" applyBorder="1" applyAlignment="1">
      <alignment horizontal="center" vertical="center"/>
    </xf>
    <xf numFmtId="3" fontId="151" fillId="0" borderId="50" xfId="229" applyNumberFormat="1" applyFont="1" applyBorder="1" applyAlignment="1">
      <alignment vertical="center"/>
    </xf>
    <xf numFmtId="3" fontId="151" fillId="0" borderId="62" xfId="229" applyNumberFormat="1" applyFont="1" applyBorder="1" applyAlignment="1">
      <alignment vertical="center"/>
    </xf>
    <xf numFmtId="1" fontId="115" fillId="0" borderId="0" xfId="0" applyNumberFormat="1" applyFont="1"/>
    <xf numFmtId="1" fontId="0" fillId="0" borderId="0" xfId="0" applyNumberFormat="1"/>
    <xf numFmtId="0" fontId="152" fillId="0" borderId="0" xfId="0" applyFont="1"/>
    <xf numFmtId="0" fontId="154" fillId="0" borderId="85" xfId="0" applyFont="1" applyBorder="1" applyAlignment="1">
      <alignment horizontal="center"/>
    </xf>
    <xf numFmtId="0" fontId="154" fillId="0" borderId="86" xfId="0" applyFont="1" applyBorder="1" applyAlignment="1">
      <alignment horizontal="center"/>
    </xf>
    <xf numFmtId="14" fontId="154" fillId="0" borderId="44" xfId="0" applyNumberFormat="1" applyFont="1" applyBorder="1" applyAlignment="1">
      <alignment horizontal="center"/>
    </xf>
    <xf numFmtId="14" fontId="154" fillId="0" borderId="78" xfId="0" applyNumberFormat="1" applyFont="1" applyBorder="1" applyAlignment="1">
      <alignment horizontal="center"/>
    </xf>
    <xf numFmtId="0" fontId="152" fillId="0" borderId="37" xfId="0" applyFont="1" applyBorder="1" applyAlignment="1">
      <alignment horizontal="center"/>
    </xf>
    <xf numFmtId="0" fontId="156" fillId="0" borderId="0" xfId="0" applyFont="1" applyBorder="1"/>
    <xf numFmtId="0" fontId="152" fillId="0" borderId="38" xfId="0" applyFont="1" applyBorder="1" applyAlignment="1">
      <alignment horizontal="center"/>
    </xf>
    <xf numFmtId="3" fontId="152" fillId="0" borderId="38" xfId="229" applyNumberFormat="1" applyFont="1" applyBorder="1"/>
    <xf numFmtId="3" fontId="152" fillId="0" borderId="63" xfId="229" applyNumberFormat="1" applyFont="1" applyBorder="1"/>
    <xf numFmtId="0" fontId="152" fillId="0" borderId="31" xfId="0" applyFont="1" applyBorder="1" applyAlignment="1">
      <alignment horizontal="center"/>
    </xf>
    <xf numFmtId="0" fontId="156" fillId="0" borderId="32" xfId="0" applyFont="1" applyBorder="1"/>
    <xf numFmtId="0" fontId="152" fillId="0" borderId="32" xfId="0" applyFont="1" applyBorder="1" applyAlignment="1">
      <alignment horizontal="center"/>
    </xf>
    <xf numFmtId="3" fontId="152" fillId="0" borderId="32" xfId="229" applyNumberFormat="1" applyFont="1" applyBorder="1"/>
    <xf numFmtId="3" fontId="152" fillId="0" borderId="57" xfId="229" applyNumberFormat="1" applyFont="1" applyBorder="1"/>
    <xf numFmtId="0" fontId="152" fillId="0" borderId="40" xfId="0" applyFont="1" applyBorder="1" applyAlignment="1">
      <alignment horizontal="center"/>
    </xf>
    <xf numFmtId="0" fontId="152" fillId="0" borderId="41" xfId="0" applyFont="1" applyBorder="1"/>
    <xf numFmtId="0" fontId="152" fillId="0" borderId="41" xfId="0" applyFont="1" applyBorder="1" applyAlignment="1">
      <alignment horizontal="center"/>
    </xf>
    <xf numFmtId="3" fontId="152" fillId="0" borderId="41" xfId="229" applyNumberFormat="1" applyFont="1" applyBorder="1"/>
    <xf numFmtId="3" fontId="152" fillId="0" borderId="82" xfId="229" applyNumberFormat="1" applyFont="1" applyBorder="1"/>
    <xf numFmtId="0" fontId="154" fillId="0" borderId="49" xfId="0" applyFont="1" applyBorder="1" applyAlignment="1">
      <alignment vertical="center"/>
    </xf>
    <xf numFmtId="0" fontId="157" fillId="0" borderId="50" xfId="0" applyFont="1" applyBorder="1" applyAlignment="1">
      <alignment vertical="center"/>
    </xf>
    <xf numFmtId="0" fontId="157" fillId="0" borderId="50" xfId="0" applyFont="1" applyBorder="1" applyAlignment="1">
      <alignment horizontal="center" vertical="center"/>
    </xf>
    <xf numFmtId="3" fontId="157" fillId="0" borderId="50" xfId="229" applyNumberFormat="1" applyFont="1" applyBorder="1" applyAlignment="1">
      <alignment vertical="center"/>
    </xf>
    <xf numFmtId="3" fontId="158" fillId="0" borderId="62" xfId="229" applyNumberFormat="1" applyFont="1" applyBorder="1" applyAlignment="1">
      <alignment vertical="center"/>
    </xf>
    <xf numFmtId="3" fontId="4" fillId="0" borderId="0" xfId="229" applyNumberFormat="1" applyFill="1" applyBorder="1"/>
    <xf numFmtId="0" fontId="131" fillId="0" borderId="0" xfId="0" applyFont="1"/>
    <xf numFmtId="0" fontId="131" fillId="0" borderId="0" xfId="0" applyFont="1" applyAlignment="1">
      <alignment horizontal="left"/>
    </xf>
    <xf numFmtId="0" fontId="8" fillId="0" borderId="22" xfId="294" applyFont="1" applyBorder="1" applyAlignment="1">
      <alignment horizontal="center"/>
    </xf>
    <xf numFmtId="21" fontId="6" fillId="0" borderId="0" xfId="294" applyNumberFormat="1" applyFont="1" applyBorder="1" applyAlignment="1">
      <alignment horizontal="center"/>
    </xf>
    <xf numFmtId="0" fontId="6" fillId="0" borderId="0" xfId="294" applyFont="1" applyBorder="1" applyAlignment="1">
      <alignment horizontal="center"/>
    </xf>
    <xf numFmtId="46" fontId="6" fillId="0" borderId="0" xfId="294" applyNumberFormat="1" applyFont="1" applyBorder="1" applyAlignment="1">
      <alignment horizontal="center"/>
    </xf>
    <xf numFmtId="0" fontId="125" fillId="0" borderId="19" xfId="294" applyFont="1" applyBorder="1" applyAlignment="1">
      <alignment horizontal="center"/>
    </xf>
    <xf numFmtId="0" fontId="125" fillId="0" borderId="0" xfId="294" applyFont="1" applyBorder="1" applyAlignment="1">
      <alignment horizontal="center"/>
    </xf>
    <xf numFmtId="0" fontId="125" fillId="0" borderId="21" xfId="294" applyFont="1" applyBorder="1" applyAlignment="1">
      <alignment horizontal="center"/>
    </xf>
    <xf numFmtId="0" fontId="3" fillId="0" borderId="0" xfId="294" applyFont="1" applyBorder="1" applyAlignment="1">
      <alignment horizontal="center"/>
    </xf>
    <xf numFmtId="0" fontId="3" fillId="0" borderId="20" xfId="294" applyFont="1" applyBorder="1" applyAlignment="1">
      <alignment horizontal="center"/>
    </xf>
    <xf numFmtId="0" fontId="9" fillId="0" borderId="22" xfId="294" applyFont="1" applyBorder="1" applyAlignment="1">
      <alignment horizontal="center"/>
    </xf>
    <xf numFmtId="0" fontId="122" fillId="0" borderId="19" xfId="283" applyFont="1" applyBorder="1" applyAlignment="1">
      <alignment horizontal="center" vertical="center"/>
    </xf>
    <xf numFmtId="0" fontId="122" fillId="0" borderId="0" xfId="283" applyFont="1" applyBorder="1" applyAlignment="1">
      <alignment horizontal="center" vertical="center"/>
    </xf>
    <xf numFmtId="0" fontId="122" fillId="0" borderId="21" xfId="283" applyFont="1" applyBorder="1" applyAlignment="1">
      <alignment horizontal="center" vertical="center"/>
    </xf>
    <xf numFmtId="0" fontId="32" fillId="29" borderId="79" xfId="293" applyFont="1" applyFill="1" applyBorder="1" applyAlignment="1">
      <alignment horizontal="center" vertical="center"/>
    </xf>
    <xf numFmtId="0" fontId="32" fillId="29" borderId="35" xfId="293" applyFont="1" applyFill="1" applyBorder="1" applyAlignment="1">
      <alignment horizontal="center" vertical="center"/>
    </xf>
    <xf numFmtId="0" fontId="68" fillId="29" borderId="79" xfId="293" applyFont="1" applyFill="1" applyBorder="1" applyAlignment="1">
      <alignment horizontal="center" vertical="center"/>
    </xf>
    <xf numFmtId="0" fontId="68" fillId="29" borderId="35" xfId="293" applyFont="1" applyFill="1" applyBorder="1" applyAlignment="1">
      <alignment horizontal="center" vertical="center"/>
    </xf>
    <xf numFmtId="0" fontId="34" fillId="29" borderId="79" xfId="293" applyFont="1" applyFill="1" applyBorder="1" applyAlignment="1">
      <alignment horizontal="center" vertical="center"/>
    </xf>
    <xf numFmtId="0" fontId="34" fillId="29" borderId="35" xfId="293" applyFont="1" applyFill="1" applyBorder="1" applyAlignment="1">
      <alignment horizontal="center" vertical="center"/>
    </xf>
    <xf numFmtId="0" fontId="32" fillId="29" borderId="79" xfId="293" applyFont="1" applyFill="1" applyBorder="1" applyAlignment="1">
      <alignment horizontal="center" vertical="center" wrapText="1"/>
    </xf>
    <xf numFmtId="0" fontId="32" fillId="29" borderId="35" xfId="293" applyFont="1" applyFill="1" applyBorder="1" applyAlignment="1">
      <alignment horizontal="center" vertical="center" wrapText="1"/>
    </xf>
    <xf numFmtId="0" fontId="32" fillId="29" borderId="80" xfId="293" applyFont="1" applyFill="1" applyBorder="1" applyAlignment="1">
      <alignment horizontal="center" vertical="center" wrapText="1"/>
    </xf>
    <xf numFmtId="0" fontId="32" fillId="29" borderId="52" xfId="293" applyFont="1" applyFill="1" applyBorder="1" applyAlignment="1">
      <alignment horizontal="center" vertical="center" wrapText="1"/>
    </xf>
    <xf numFmtId="0" fontId="75" fillId="29" borderId="101" xfId="0" applyFont="1" applyFill="1" applyBorder="1"/>
    <xf numFmtId="0" fontId="75" fillId="29" borderId="54" xfId="0" applyFont="1" applyFill="1" applyBorder="1"/>
    <xf numFmtId="0" fontId="33" fillId="29" borderId="79" xfId="293" applyFont="1" applyFill="1" applyBorder="1" applyAlignment="1">
      <alignment horizontal="center" vertical="center"/>
    </xf>
    <xf numFmtId="0" fontId="33" fillId="29" borderId="35" xfId="293" applyFont="1" applyFill="1" applyBorder="1" applyAlignment="1">
      <alignment horizontal="center" vertical="center"/>
    </xf>
    <xf numFmtId="0" fontId="32" fillId="29" borderId="85" xfId="293" applyFont="1" applyFill="1" applyBorder="1" applyAlignment="1">
      <alignment horizontal="center" vertical="center" wrapText="1"/>
    </xf>
    <xf numFmtId="0" fontId="32" fillId="29" borderId="65" xfId="293" applyFont="1" applyFill="1" applyBorder="1" applyAlignment="1">
      <alignment horizontal="center" vertical="center" wrapText="1"/>
    </xf>
    <xf numFmtId="0" fontId="32" fillId="29" borderId="86" xfId="293" applyFont="1" applyFill="1" applyBorder="1" applyAlignment="1">
      <alignment horizontal="center" vertical="center" wrapText="1"/>
    </xf>
    <xf numFmtId="0" fontId="32" fillId="29" borderId="67" xfId="293" applyFont="1" applyFill="1" applyBorder="1" applyAlignment="1">
      <alignment horizontal="center" vertical="center" wrapText="1"/>
    </xf>
    <xf numFmtId="0" fontId="63" fillId="29" borderId="101" xfId="0" applyFont="1" applyFill="1" applyBorder="1" applyAlignment="1">
      <alignment horizontal="center"/>
    </xf>
    <xf numFmtId="0" fontId="63" fillId="29" borderId="56" xfId="0" applyFont="1" applyFill="1" applyBorder="1" applyAlignment="1">
      <alignment horizontal="center"/>
    </xf>
    <xf numFmtId="0" fontId="9" fillId="0" borderId="102" xfId="0" applyFont="1" applyBorder="1" applyAlignment="1">
      <alignment horizontal="center"/>
    </xf>
    <xf numFmtId="0" fontId="9" fillId="0" borderId="81" xfId="0" applyFont="1" applyBorder="1" applyAlignment="1">
      <alignment horizontal="center"/>
    </xf>
    <xf numFmtId="0" fontId="0" fillId="0" borderId="102" xfId="0" applyBorder="1"/>
    <xf numFmtId="0" fontId="0" fillId="0" borderId="81" xfId="0" applyBorder="1"/>
    <xf numFmtId="0" fontId="75" fillId="0" borderId="68" xfId="0" applyFont="1" applyBorder="1" applyAlignment="1">
      <alignment horizontal="center" vertical="center"/>
    </xf>
    <xf numFmtId="0" fontId="75" fillId="0" borderId="69" xfId="0" applyFont="1" applyBorder="1" applyAlignment="1">
      <alignment horizontal="center" vertical="center"/>
    </xf>
    <xf numFmtId="0" fontId="75" fillId="0" borderId="95" xfId="0" applyFont="1" applyBorder="1" applyAlignment="1">
      <alignment horizontal="center" vertical="center"/>
    </xf>
    <xf numFmtId="0" fontId="75" fillId="0" borderId="88" xfId="0" applyFont="1" applyBorder="1" applyAlignment="1">
      <alignment horizontal="center" vertical="center"/>
    </xf>
    <xf numFmtId="0" fontId="27" fillId="0" borderId="25" xfId="293" applyNumberFormat="1" applyFont="1" applyFill="1" applyBorder="1" applyAlignment="1" applyProtection="1">
      <alignment horizontal="center"/>
    </xf>
    <xf numFmtId="0" fontId="27" fillId="0" borderId="40" xfId="293" applyNumberFormat="1" applyFont="1" applyFill="1" applyBorder="1" applyAlignment="1" applyProtection="1">
      <alignment horizontal="center"/>
    </xf>
    <xf numFmtId="0" fontId="30" fillId="0" borderId="79" xfId="293" applyNumberFormat="1" applyFont="1" applyFill="1" applyBorder="1" applyAlignment="1" applyProtection="1">
      <alignment horizontal="center"/>
    </xf>
    <xf numFmtId="0" fontId="118" fillId="0" borderId="96" xfId="0" applyFont="1" applyBorder="1" applyAlignment="1">
      <alignment horizontal="center"/>
    </xf>
    <xf numFmtId="0" fontId="118" fillId="0" borderId="103" xfId="0" applyFont="1" applyBorder="1" applyAlignment="1">
      <alignment horizontal="center"/>
    </xf>
    <xf numFmtId="0" fontId="118" fillId="0" borderId="68" xfId="0" applyFont="1" applyBorder="1" applyAlignment="1">
      <alignment horizontal="center"/>
    </xf>
    <xf numFmtId="0" fontId="118" fillId="0" borderId="69" xfId="0" applyFont="1" applyBorder="1" applyAlignment="1">
      <alignment horizontal="center"/>
    </xf>
    <xf numFmtId="0" fontId="118" fillId="0" borderId="95" xfId="0" applyFont="1" applyBorder="1" applyAlignment="1">
      <alignment horizontal="center"/>
    </xf>
    <xf numFmtId="0" fontId="118" fillId="0" borderId="88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31" fillId="0" borderId="0" xfId="0" applyFont="1" applyAlignment="1">
      <alignment horizontal="center"/>
    </xf>
    <xf numFmtId="0" fontId="153" fillId="0" borderId="0" xfId="0" applyFont="1" applyAlignment="1">
      <alignment horizontal="center"/>
    </xf>
    <xf numFmtId="0" fontId="154" fillId="0" borderId="105" xfId="0" applyFont="1" applyBorder="1" applyAlignment="1">
      <alignment horizontal="center" vertical="center"/>
    </xf>
    <xf numFmtId="0" fontId="154" fillId="0" borderId="43" xfId="0" applyFont="1" applyBorder="1" applyAlignment="1">
      <alignment horizontal="center" vertical="center"/>
    </xf>
    <xf numFmtId="0" fontId="155" fillId="0" borderId="85" xfId="0" applyFont="1" applyBorder="1" applyAlignment="1">
      <alignment horizontal="center" vertical="center"/>
    </xf>
    <xf numFmtId="0" fontId="155" fillId="0" borderId="44" xfId="0" applyFont="1" applyBorder="1" applyAlignment="1">
      <alignment horizontal="center" vertical="center"/>
    </xf>
    <xf numFmtId="0" fontId="154" fillId="0" borderId="85" xfId="0" applyFont="1" applyBorder="1" applyAlignment="1">
      <alignment horizontal="center" vertical="center"/>
    </xf>
    <xf numFmtId="0" fontId="154" fillId="0" borderId="44" xfId="0" applyFont="1" applyBorder="1" applyAlignment="1">
      <alignment horizontal="center" vertical="center"/>
    </xf>
    <xf numFmtId="0" fontId="146" fillId="0" borderId="0" xfId="0" applyFont="1" applyAlignment="1">
      <alignment horizontal="center"/>
    </xf>
    <xf numFmtId="0" fontId="147" fillId="0" borderId="105" xfId="0" applyFont="1" applyBorder="1" applyAlignment="1">
      <alignment horizontal="center" vertical="center"/>
    </xf>
    <xf numFmtId="0" fontId="147" fillId="0" borderId="43" xfId="0" applyFont="1" applyBorder="1" applyAlignment="1">
      <alignment horizontal="center" vertical="center"/>
    </xf>
    <xf numFmtId="0" fontId="148" fillId="0" borderId="85" xfId="0" applyFont="1" applyBorder="1" applyAlignment="1">
      <alignment horizontal="center" vertical="center"/>
    </xf>
    <xf numFmtId="0" fontId="148" fillId="0" borderId="44" xfId="0" applyFont="1" applyBorder="1" applyAlignment="1">
      <alignment horizontal="center" vertical="center"/>
    </xf>
    <xf numFmtId="0" fontId="147" fillId="0" borderId="85" xfId="0" applyFont="1" applyBorder="1" applyAlignment="1">
      <alignment horizontal="center" vertical="center"/>
    </xf>
    <xf numFmtId="0" fontId="147" fillId="0" borderId="4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5" fillId="0" borderId="105" xfId="0" applyFont="1" applyBorder="1" applyAlignment="1">
      <alignment horizontal="center" vertical="center"/>
    </xf>
    <xf numFmtId="0" fontId="115" fillId="0" borderId="43" xfId="0" applyFont="1" applyBorder="1" applyAlignment="1">
      <alignment horizontal="center" vertical="center"/>
    </xf>
    <xf numFmtId="0" fontId="118" fillId="0" borderId="85" xfId="0" applyFont="1" applyBorder="1" applyAlignment="1">
      <alignment horizontal="center" vertical="center"/>
    </xf>
    <xf numFmtId="0" fontId="118" fillId="0" borderId="44" xfId="0" applyFont="1" applyBorder="1" applyAlignment="1">
      <alignment horizontal="center" vertical="center"/>
    </xf>
    <xf numFmtId="0" fontId="115" fillId="0" borderId="85" xfId="0" applyFont="1" applyBorder="1" applyAlignment="1">
      <alignment horizontal="center" vertical="center"/>
    </xf>
    <xf numFmtId="0" fontId="115" fillId="0" borderId="44" xfId="0" applyFont="1" applyBorder="1" applyAlignment="1">
      <alignment horizontal="center" vertical="center"/>
    </xf>
  </cellXfs>
  <cellStyles count="352">
    <cellStyle name="20 % - Accent1" xfId="1"/>
    <cellStyle name="20 % - Accent2" xfId="2"/>
    <cellStyle name="20 % - Accent3" xfId="3"/>
    <cellStyle name="20 % - Accent4" xfId="4"/>
    <cellStyle name="20 % - Accent5" xfId="5"/>
    <cellStyle name="20 % - Accent6" xfId="6"/>
    <cellStyle name="20% - Accent1 10" xfId="7"/>
    <cellStyle name="20% - Accent1 11" xfId="8"/>
    <cellStyle name="20% - Accent1 12" xfId="9"/>
    <cellStyle name="20% - Accent1 13" xfId="10"/>
    <cellStyle name="20% - Accent1 14" xfId="11"/>
    <cellStyle name="20% - Accent1 15" xfId="12"/>
    <cellStyle name="20% - Accent1 2" xfId="13"/>
    <cellStyle name="20% - Accent1 3" xfId="14"/>
    <cellStyle name="20% - Accent1 4" xfId="15"/>
    <cellStyle name="20% - Accent1 5" xfId="16"/>
    <cellStyle name="20% - Accent1 6" xfId="17"/>
    <cellStyle name="20% - Accent1 7" xfId="18"/>
    <cellStyle name="20% - Accent1 8" xfId="19"/>
    <cellStyle name="20% - Accent1 9" xfId="20"/>
    <cellStyle name="20% - Accent2 10" xfId="21"/>
    <cellStyle name="20% - Accent2 11" xfId="22"/>
    <cellStyle name="20% - Accent2 12" xfId="23"/>
    <cellStyle name="20% - Accent2 13" xfId="24"/>
    <cellStyle name="20% - Accent2 14" xfId="25"/>
    <cellStyle name="20% - Accent2 15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12" xfId="37"/>
    <cellStyle name="20% - Accent3 13" xfId="38"/>
    <cellStyle name="20% - Accent3 14" xfId="39"/>
    <cellStyle name="20% - Accent3 15" xfId="40"/>
    <cellStyle name="20% - Accent3 2" xfId="41"/>
    <cellStyle name="20% - Accent3 3" xfId="42"/>
    <cellStyle name="20% - Accent3 4" xfId="43"/>
    <cellStyle name="20% - Accent3 5" xfId="44"/>
    <cellStyle name="20% - Accent3 6" xfId="45"/>
    <cellStyle name="20% - Accent3 7" xfId="46"/>
    <cellStyle name="20% - Accent3 8" xfId="47"/>
    <cellStyle name="20% - Accent3 9" xfId="48"/>
    <cellStyle name="20% - Accent4 10" xfId="49"/>
    <cellStyle name="20% - Accent4 11" xfId="50"/>
    <cellStyle name="20% - Accent4 12" xfId="51"/>
    <cellStyle name="20% - Accent4 13" xfId="52"/>
    <cellStyle name="20% - Accent4 14" xfId="53"/>
    <cellStyle name="20% - Accent4 15" xfId="54"/>
    <cellStyle name="20% - Accent4 2" xfId="55"/>
    <cellStyle name="20% - Accent4 3" xfId="56"/>
    <cellStyle name="20% - Accent4 4" xfId="57"/>
    <cellStyle name="20% - Accent4 5" xfId="58"/>
    <cellStyle name="20% - Accent4 6" xfId="59"/>
    <cellStyle name="20% - Accent4 7" xfId="60"/>
    <cellStyle name="20% - Accent4 8" xfId="61"/>
    <cellStyle name="20% - Accent4 9" xfId="62"/>
    <cellStyle name="20% - Accent5 10" xfId="63"/>
    <cellStyle name="20% - Accent5 11" xfId="64"/>
    <cellStyle name="20% - Accent5 12" xfId="65"/>
    <cellStyle name="20% - Accent5 13" xfId="66"/>
    <cellStyle name="20% - Accent5 14" xfId="67"/>
    <cellStyle name="20% - Accent5 15" xfId="68"/>
    <cellStyle name="20% - Accent5 2" xfId="69"/>
    <cellStyle name="20% - Accent5 3" xfId="70"/>
    <cellStyle name="20% - Accent5 4" xfId="71"/>
    <cellStyle name="20% - Accent5 5" xfId="72"/>
    <cellStyle name="20% - Accent5 6" xfId="73"/>
    <cellStyle name="20% - Accent5 7" xfId="74"/>
    <cellStyle name="20% - Accent5 8" xfId="75"/>
    <cellStyle name="20% - Accent5 9" xfId="76"/>
    <cellStyle name="20% - Accent6 10" xfId="77"/>
    <cellStyle name="20% - Accent6 11" xfId="78"/>
    <cellStyle name="20% - Accent6 12" xfId="79"/>
    <cellStyle name="20% - Accent6 13" xfId="80"/>
    <cellStyle name="20% - Accent6 14" xfId="81"/>
    <cellStyle name="20% - Accent6 15" xfId="82"/>
    <cellStyle name="20% - Accent6 2" xfId="83"/>
    <cellStyle name="20% - Accent6 3" xfId="84"/>
    <cellStyle name="20% - Accent6 4" xfId="85"/>
    <cellStyle name="20% - Accent6 5" xfId="86"/>
    <cellStyle name="20% - Accent6 6" xfId="87"/>
    <cellStyle name="20% - Accent6 7" xfId="88"/>
    <cellStyle name="20% - Accent6 8" xfId="89"/>
    <cellStyle name="20% - Accent6 9" xfId="90"/>
    <cellStyle name="40 % - Accent1" xfId="91"/>
    <cellStyle name="40 % - Accent2" xfId="92"/>
    <cellStyle name="40 % - Accent3" xfId="93"/>
    <cellStyle name="40 % - Accent4" xfId="94"/>
    <cellStyle name="40 % - Accent5" xfId="95"/>
    <cellStyle name="40 % - Accent6" xfId="96"/>
    <cellStyle name="40% - Accent1 10" xfId="97"/>
    <cellStyle name="40% - Accent1 11" xfId="98"/>
    <cellStyle name="40% - Accent1 12" xfId="99"/>
    <cellStyle name="40% - Accent1 13" xfId="100"/>
    <cellStyle name="40% - Accent1 14" xfId="101"/>
    <cellStyle name="40% - Accent1 15" xfId="102"/>
    <cellStyle name="40% - Accent1 2" xfId="103"/>
    <cellStyle name="40% - Accent1 3" xfId="104"/>
    <cellStyle name="40% - Accent1 4" xfId="105"/>
    <cellStyle name="40% - Accent1 5" xfId="106"/>
    <cellStyle name="40% - Accent1 6" xfId="107"/>
    <cellStyle name="40% - Accent1 7" xfId="108"/>
    <cellStyle name="40% - Accent1 8" xfId="109"/>
    <cellStyle name="40% - Accent1 9" xfId="110"/>
    <cellStyle name="40% - Accent2 10" xfId="111"/>
    <cellStyle name="40% - Accent2 11" xfId="112"/>
    <cellStyle name="40% - Accent2 12" xfId="113"/>
    <cellStyle name="40% - Accent2 13" xfId="114"/>
    <cellStyle name="40% - Accent2 14" xfId="115"/>
    <cellStyle name="40% - Accent2 15" xfId="116"/>
    <cellStyle name="40% - Accent2 2" xfId="117"/>
    <cellStyle name="40% - Accent2 3" xfId="118"/>
    <cellStyle name="40% - Accent2 4" xfId="119"/>
    <cellStyle name="40% - Accent2 5" xfId="120"/>
    <cellStyle name="40% - Accent2 6" xfId="121"/>
    <cellStyle name="40% - Accent2 7" xfId="122"/>
    <cellStyle name="40% - Accent2 8" xfId="123"/>
    <cellStyle name="40% - Accent2 9" xfId="124"/>
    <cellStyle name="40% - Accent3 10" xfId="125"/>
    <cellStyle name="40% - Accent3 11" xfId="126"/>
    <cellStyle name="40% - Accent3 12" xfId="127"/>
    <cellStyle name="40% - Accent3 13" xfId="128"/>
    <cellStyle name="40% - Accent3 14" xfId="129"/>
    <cellStyle name="40% - Accent3 15" xfId="130"/>
    <cellStyle name="40% - Accent3 2" xfId="131"/>
    <cellStyle name="40% - Accent3 3" xfId="132"/>
    <cellStyle name="40% - Accent3 4" xfId="133"/>
    <cellStyle name="40% - Accent3 5" xfId="134"/>
    <cellStyle name="40% - Accent3 6" xfId="135"/>
    <cellStyle name="40% - Accent3 7" xfId="136"/>
    <cellStyle name="40% - Accent3 8" xfId="137"/>
    <cellStyle name="40% - Accent3 9" xfId="138"/>
    <cellStyle name="40% - Accent4 10" xfId="139"/>
    <cellStyle name="40% - Accent4 11" xfId="140"/>
    <cellStyle name="40% - Accent4 12" xfId="141"/>
    <cellStyle name="40% - Accent4 13" xfId="142"/>
    <cellStyle name="40% - Accent4 14" xfId="143"/>
    <cellStyle name="40% - Accent4 15" xfId="144"/>
    <cellStyle name="40% - Accent4 16" xfId="145"/>
    <cellStyle name="40% - Accent4 2" xfId="146"/>
    <cellStyle name="40% - Accent4 3" xfId="147"/>
    <cellStyle name="40% - Accent4 4" xfId="148"/>
    <cellStyle name="40% - Accent4 5" xfId="149"/>
    <cellStyle name="40% - Accent4 6" xfId="150"/>
    <cellStyle name="40% - Accent4 7" xfId="151"/>
    <cellStyle name="40% - Accent4 8" xfId="152"/>
    <cellStyle name="40% - Accent4 9" xfId="153"/>
    <cellStyle name="40% - Accent5 10" xfId="154"/>
    <cellStyle name="40% - Accent5 11" xfId="155"/>
    <cellStyle name="40% - Accent5 12" xfId="156"/>
    <cellStyle name="40% - Accent5 13" xfId="157"/>
    <cellStyle name="40% - Accent5 14" xfId="158"/>
    <cellStyle name="40% - Accent5 15" xfId="159"/>
    <cellStyle name="40% - Accent5 2" xfId="160"/>
    <cellStyle name="40% - Accent5 3" xfId="161"/>
    <cellStyle name="40% - Accent5 4" xfId="162"/>
    <cellStyle name="40% - Accent5 5" xfId="163"/>
    <cellStyle name="40% - Accent5 6" xfId="164"/>
    <cellStyle name="40% - Accent5 7" xfId="165"/>
    <cellStyle name="40% - Accent5 8" xfId="166"/>
    <cellStyle name="40% - Accent5 9" xfId="167"/>
    <cellStyle name="40% - Accent6 10" xfId="168"/>
    <cellStyle name="40% - Accent6 11" xfId="169"/>
    <cellStyle name="40% - Accent6 12" xfId="170"/>
    <cellStyle name="40% - Accent6 13" xfId="171"/>
    <cellStyle name="40% - Accent6 14" xfId="172"/>
    <cellStyle name="40% - Accent6 15" xfId="173"/>
    <cellStyle name="40% - Accent6 2" xfId="174"/>
    <cellStyle name="40% - Accent6 3" xfId="175"/>
    <cellStyle name="40% - Accent6 4" xfId="176"/>
    <cellStyle name="40% - Accent6 5" xfId="177"/>
    <cellStyle name="40% - Accent6 6" xfId="178"/>
    <cellStyle name="40% - Accent6 7" xfId="179"/>
    <cellStyle name="40% - Accent6 8" xfId="180"/>
    <cellStyle name="40% - Accent6 9" xfId="181"/>
    <cellStyle name="60 % - Accent1" xfId="182"/>
    <cellStyle name="60 % - Accent2" xfId="183"/>
    <cellStyle name="60 % - Accent3" xfId="184"/>
    <cellStyle name="60 % - Accent4" xfId="185"/>
    <cellStyle name="60 % - Accent5" xfId="186"/>
    <cellStyle name="60 % - Accent6" xfId="187"/>
    <cellStyle name="60% - Accent1 2" xfId="188"/>
    <cellStyle name="60% - Accent2 2" xfId="189"/>
    <cellStyle name="60% - Accent3 2" xfId="190"/>
    <cellStyle name="60% - Accent4 2" xfId="191"/>
    <cellStyle name="60% - Accent4 3" xfId="192"/>
    <cellStyle name="60% - Accent4 4" xfId="193"/>
    <cellStyle name="60% - Accent4 5" xfId="194"/>
    <cellStyle name="60% - Accent5 2" xfId="195"/>
    <cellStyle name="60% - Accent6 2" xfId="196"/>
    <cellStyle name="Accent1 2" xfId="197"/>
    <cellStyle name="Accent1 3" xfId="198"/>
    <cellStyle name="Accent2 2" xfId="199"/>
    <cellStyle name="Accent2 3" xfId="200"/>
    <cellStyle name="Accent2 4" xfId="201"/>
    <cellStyle name="Accent3 2" xfId="202"/>
    <cellStyle name="Accent4 2" xfId="203"/>
    <cellStyle name="Accent4 3" xfId="204"/>
    <cellStyle name="Accent5 2" xfId="205"/>
    <cellStyle name="Accent6 2" xfId="206"/>
    <cellStyle name="Avertissement" xfId="207"/>
    <cellStyle name="Bad 2" xfId="208"/>
    <cellStyle name="Calcul" xfId="209"/>
    <cellStyle name="Calculation 2" xfId="210"/>
    <cellStyle name="Calculation 3" xfId="211"/>
    <cellStyle name="Cellule liée" xfId="212"/>
    <cellStyle name="Check Cell 2" xfId="213"/>
    <cellStyle name="Check Cell 2 2" xfId="214"/>
    <cellStyle name="Check Cell 3" xfId="215"/>
    <cellStyle name="Comma" xfId="216" builtinId="3"/>
    <cellStyle name="Comma 2" xfId="217"/>
    <cellStyle name="Comma 3" xfId="218"/>
    <cellStyle name="Comma 3 2" xfId="219"/>
    <cellStyle name="Comma 4" xfId="220"/>
    <cellStyle name="Comma 4 2" xfId="221"/>
    <cellStyle name="Comma 5" xfId="222"/>
    <cellStyle name="Comma 6" xfId="223"/>
    <cellStyle name="Comma 7" xfId="224"/>
    <cellStyle name="Comma 7 2" xfId="225"/>
    <cellStyle name="Comma 8" xfId="226"/>
    <cellStyle name="Comma 8 2" xfId="227"/>
    <cellStyle name="Comma 9" xfId="228"/>
    <cellStyle name="Comma_21.Aktivet Afatgjata Materiale  09 2" xfId="229"/>
    <cellStyle name="Commentaire" xfId="230"/>
    <cellStyle name="Currency 2" xfId="231"/>
    <cellStyle name="E&amp;Y House" xfId="232"/>
    <cellStyle name="Entrée" xfId="233"/>
    <cellStyle name="Euro" xfId="234"/>
    <cellStyle name="Explanatory Text 2" xfId="235"/>
    <cellStyle name="Good 2" xfId="236"/>
    <cellStyle name="Heading 1 2" xfId="237"/>
    <cellStyle name="Heading 2 2" xfId="238"/>
    <cellStyle name="Heading 3 2" xfId="239"/>
    <cellStyle name="Heading 4 2" xfId="240"/>
    <cellStyle name="HMRCalculated" xfId="241"/>
    <cellStyle name="HMRInput" xfId="242"/>
    <cellStyle name="Input 2" xfId="243"/>
    <cellStyle name="Input 3" xfId="244"/>
    <cellStyle name="Insatisfaisant" xfId="245"/>
    <cellStyle name="Linked Cell 2" xfId="246"/>
    <cellStyle name="Migliaia 2" xfId="247"/>
    <cellStyle name="Migliaia 3" xfId="248"/>
    <cellStyle name="Neutral 2" xfId="249"/>
    <cellStyle name="Neutre" xfId="250"/>
    <cellStyle name="Normal" xfId="0" builtinId="0"/>
    <cellStyle name="Normal 10" xfId="251"/>
    <cellStyle name="Normal 11" xfId="252"/>
    <cellStyle name="Normal 12" xfId="253"/>
    <cellStyle name="Normal 13" xfId="254"/>
    <cellStyle name="Normal 14" xfId="255"/>
    <cellStyle name="Normal 15" xfId="256"/>
    <cellStyle name="Normal 16" xfId="257"/>
    <cellStyle name="Normal 17" xfId="258"/>
    <cellStyle name="Normal 18" xfId="259"/>
    <cellStyle name="Normal 19" xfId="260"/>
    <cellStyle name="Normal 2" xfId="261"/>
    <cellStyle name="Normal 2 2" xfId="262"/>
    <cellStyle name="Normal 2 3" xfId="263"/>
    <cellStyle name="Normal 2_ECF Store Final Summary" xfId="264"/>
    <cellStyle name="Normal 20" xfId="265"/>
    <cellStyle name="Normal 21" xfId="266"/>
    <cellStyle name="Normal 22" xfId="267"/>
    <cellStyle name="Normal 23" xfId="268"/>
    <cellStyle name="Normal 24" xfId="269"/>
    <cellStyle name="Normal 25" xfId="270"/>
    <cellStyle name="Normal 26" xfId="271"/>
    <cellStyle name="Normal 27" xfId="272"/>
    <cellStyle name="Normal 28" xfId="273"/>
    <cellStyle name="Normal 29" xfId="274"/>
    <cellStyle name="Normal 3" xfId="275"/>
    <cellStyle name="Normal 30" xfId="276"/>
    <cellStyle name="Normal 31" xfId="277"/>
    <cellStyle name="Normal 32" xfId="278"/>
    <cellStyle name="Normal 33" xfId="279"/>
    <cellStyle name="Normal 34" xfId="280"/>
    <cellStyle name="Normal 35" xfId="281"/>
    <cellStyle name="Normal 36" xfId="282"/>
    <cellStyle name="Normal 37" xfId="283"/>
    <cellStyle name="Normal 38" xfId="284"/>
    <cellStyle name="Normal 4" xfId="285"/>
    <cellStyle name="Normal 4 2" xfId="286"/>
    <cellStyle name="Normal 5" xfId="287"/>
    <cellStyle name="Normal 5 2" xfId="288"/>
    <cellStyle name="Normal 6" xfId="289"/>
    <cellStyle name="Normal 7" xfId="290"/>
    <cellStyle name="Normal 8" xfId="291"/>
    <cellStyle name="Normal 9" xfId="292"/>
    <cellStyle name="Normal_Bilanci 2008-Transalbania" xfId="293"/>
    <cellStyle name="Normal_Bilanci SKK 2008 ANGLISHT" xfId="294"/>
    <cellStyle name="Normale 2" xfId="295"/>
    <cellStyle name="Normale 3" xfId="296"/>
    <cellStyle name="Normalny_AKTYWA" xfId="297"/>
    <cellStyle name="Note 10" xfId="298"/>
    <cellStyle name="Note 11" xfId="299"/>
    <cellStyle name="Note 12" xfId="300"/>
    <cellStyle name="Note 13" xfId="301"/>
    <cellStyle name="Note 14" xfId="302"/>
    <cellStyle name="Note 15" xfId="303"/>
    <cellStyle name="Note 16" xfId="304"/>
    <cellStyle name="Note 17" xfId="305"/>
    <cellStyle name="Note 18" xfId="306"/>
    <cellStyle name="Note 19" xfId="307"/>
    <cellStyle name="Note 2" xfId="308"/>
    <cellStyle name="Note 20" xfId="309"/>
    <cellStyle name="Note 21" xfId="310"/>
    <cellStyle name="Note 22" xfId="311"/>
    <cellStyle name="Note 23" xfId="312"/>
    <cellStyle name="Note 24" xfId="313"/>
    <cellStyle name="Note 25" xfId="314"/>
    <cellStyle name="Note 26" xfId="315"/>
    <cellStyle name="Note 27" xfId="316"/>
    <cellStyle name="Note 28" xfId="317"/>
    <cellStyle name="Note 29" xfId="318"/>
    <cellStyle name="Note 3" xfId="319"/>
    <cellStyle name="Note 30" xfId="320"/>
    <cellStyle name="Note 31" xfId="321"/>
    <cellStyle name="Note 32" xfId="322"/>
    <cellStyle name="Note 33" xfId="323"/>
    <cellStyle name="Note 34" xfId="324"/>
    <cellStyle name="Note 35" xfId="325"/>
    <cellStyle name="Note 36" xfId="326"/>
    <cellStyle name="Note 4" xfId="327"/>
    <cellStyle name="Note 5" xfId="328"/>
    <cellStyle name="Note 6" xfId="329"/>
    <cellStyle name="Note 7" xfId="330"/>
    <cellStyle name="Note 8" xfId="331"/>
    <cellStyle name="Note 9" xfId="332"/>
    <cellStyle name="Output 2" xfId="333"/>
    <cellStyle name="Percent 2" xfId="334"/>
    <cellStyle name="Percent 2 2" xfId="335"/>
    <cellStyle name="Percent 3" xfId="336"/>
    <cellStyle name="Percent 3 2" xfId="337"/>
    <cellStyle name="Percent 4" xfId="338"/>
    <cellStyle name="Percentuale 2" xfId="339"/>
    <cellStyle name="Satisfaisant" xfId="340"/>
    <cellStyle name="Sortie" xfId="341"/>
    <cellStyle name="Texte explicatif" xfId="342"/>
    <cellStyle name="Title 2" xfId="343"/>
    <cellStyle name="Titre" xfId="344"/>
    <cellStyle name="Titre 1" xfId="345"/>
    <cellStyle name="Titre 2" xfId="346"/>
    <cellStyle name="Titre 3" xfId="347"/>
    <cellStyle name="Titre 4" xfId="348"/>
    <cellStyle name="Total 2" xfId="349"/>
    <cellStyle name="Vérification" xfId="350"/>
    <cellStyle name="Warning Text 2" xfId="35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Low/Content.IE5/55ZQ2KZP/Bilanci%20-%20AL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ma.maloku/My%20Documents/ABC/BILANCAL/BILANC-2009/Bilanci%20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Desktop\CEM%202008\INCOMING%20REP\Mgmt%2005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.2070"/>
      <sheetName val="2900-tat.fit"/>
      <sheetName val="2900-2971_2009"/>
      <sheetName val="Shenime"/>
      <sheetName val="Assets - Liability"/>
      <sheetName val="KAPITALI-2010"/>
      <sheetName val="Equity bookings"/>
      <sheetName val="saldo llog. KN-10 "/>
      <sheetName val="saldo llog. KN-11"/>
      <sheetName val="FURNITURA"/>
      <sheetName val="Shteti tat-taksa"/>
      <sheetName val="Kapaku "/>
      <sheetName val="BILANCI  KONTABEL (SKK)"/>
      <sheetName val="BS_AL 2011"/>
      <sheetName val="Bilanci - Aktivi"/>
      <sheetName val="Bilanci -Pasivi"/>
      <sheetName val="PASQYRA E NDRYSHIMIT TE KAPIT"/>
      <sheetName val="ARDH. &amp; SHPENZ.(1)"/>
      <sheetName val="ARDH. &amp; SHPENZ.(2)"/>
      <sheetName val="Fitim - Shpenzime"/>
      <sheetName val="paga-S.Sh-TAP"/>
      <sheetName val="Fitim - Te ardhura"/>
      <sheetName val="FDP-2011"/>
      <sheetName val="CASH.pa dok.tat-2011"/>
      <sheetName val="Fitimi Tatimor"/>
      <sheetName val="REZ.TATIMOR "/>
      <sheetName val="Aktive Qendr. Bruto"/>
      <sheetName val="Amortizimi"/>
      <sheetName val="Amortiz. tatimor"/>
      <sheetName val="Pasq.per AAM 2"/>
      <sheetName val="Amortizimi  fiskal"/>
      <sheetName val="PASQYRA E FLUKSEVE MONETARE "/>
      <sheetName val="Shen.Spjeg.faqa 1"/>
      <sheetName val="Shen.Shpjeguese"/>
      <sheetName val="Numri i punonjesve "/>
      <sheetName val="Skadenca"/>
      <sheetName val="3011 509"/>
      <sheetName val="Tat.burim"/>
      <sheetName val="5182 "/>
      <sheetName val="LLOG.BANK-IVENTAR"/>
      <sheetName val="Automjete-IVENTAR"/>
      <sheetName val="likujditete (2)"/>
      <sheetName val="likujditete"/>
      <sheetName val="dividenti"/>
      <sheetName val="Dekl.Rez.analitike"/>
      <sheetName val="te tjera kerkesa"/>
      <sheetName val="deklarate-info"/>
      <sheetName val="pembledhese blerje brenda vend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Periudha :01/01/2011  - 31/12/2011</v>
          </cell>
        </row>
      </sheetData>
      <sheetData sheetId="13"/>
      <sheetData sheetId="14"/>
      <sheetData sheetId="15">
        <row r="14">
          <cell r="F14">
            <v>14578032.862249998</v>
          </cell>
        </row>
      </sheetData>
      <sheetData sheetId="16"/>
      <sheetData sheetId="17"/>
      <sheetData sheetId="18"/>
      <sheetData sheetId="19">
        <row r="9">
          <cell r="F9">
            <v>296432324.34000003</v>
          </cell>
        </row>
        <row r="11">
          <cell r="F11">
            <v>34084922.660000004</v>
          </cell>
        </row>
        <row r="13">
          <cell r="F13">
            <v>19349691.34</v>
          </cell>
        </row>
        <row r="14">
          <cell r="F14">
            <v>2608710</v>
          </cell>
        </row>
        <row r="15">
          <cell r="F15">
            <v>2155205.33</v>
          </cell>
        </row>
        <row r="16">
          <cell r="F16">
            <v>494152.96000000002</v>
          </cell>
        </row>
        <row r="17">
          <cell r="F17">
            <v>327108.08</v>
          </cell>
        </row>
        <row r="23">
          <cell r="F23">
            <v>1934942.31</v>
          </cell>
        </row>
        <row r="25">
          <cell r="F25">
            <v>247829</v>
          </cell>
        </row>
        <row r="26">
          <cell r="F26">
            <v>1326966.08</v>
          </cell>
        </row>
        <row r="42">
          <cell r="F42">
            <v>1943708.3277499997</v>
          </cell>
        </row>
      </sheetData>
      <sheetData sheetId="20"/>
      <sheetData sheetId="21">
        <row r="6">
          <cell r="F6">
            <v>372625417.74000001</v>
          </cell>
        </row>
        <row r="17">
          <cell r="F17">
            <v>0</v>
          </cell>
        </row>
        <row r="28">
          <cell r="F28">
            <v>259656.07</v>
          </cell>
        </row>
        <row r="30">
          <cell r="F30">
            <v>2598519.4800000009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1">
          <cell r="C11">
            <v>403004107.84000009</v>
          </cell>
        </row>
        <row r="17">
          <cell r="B17">
            <v>412472047.72999996</v>
          </cell>
        </row>
      </sheetData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ksione"/>
      <sheetName val="KAPAK "/>
      <sheetName val="BV Y2009"/>
      <sheetName val="Bilanc"/>
      <sheetName val="PASH"/>
      <sheetName val="CFS"/>
      <sheetName val="TAX"/>
      <sheetName val="Shenim 17 Kapitali"/>
      <sheetName val="Aktive Afatgjata"/>
      <sheetName val="Shenim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s"/>
      <sheetName val="Title"/>
      <sheetName val="1.0 Key Indicators"/>
      <sheetName val="2.0 Monthly Variations"/>
      <sheetName val="3.1 Supply Vol &amp; Market Share"/>
      <sheetName val="3.2 Vol"/>
      <sheetName val="3.3.1 Prd-Mix Anal (V)"/>
      <sheetName val="3.3.2 Prd-Mix Anal (P)"/>
      <sheetName val="3.3.3 Prd-Mix Anal (R)"/>
      <sheetName val="3.4 Marginal Analysis"/>
      <sheetName val="3.5 Disp."/>
      <sheetName val="4.1 Production2"/>
      <sheetName val="4.0 Production"/>
      <sheetName val="Prd Charts"/>
      <sheetName val="Chart2"/>
      <sheetName val="5.0 Manp"/>
      <sheetName val="6.1 IncSt"/>
      <sheetName val="6.2 BalSh"/>
      <sheetName val="6.3 Cash"/>
      <sheetName val="6.4 NetIcome Tree"/>
      <sheetName val="6.5 IS Var. Analysis"/>
      <sheetName val="6.6 BS Var. Analysis"/>
      <sheetName val="6.7 Capex"/>
      <sheetName val="6.8 Latest Estimate"/>
      <sheetName val="6.9 Covenants Chart"/>
      <sheetName val="6.5 Var. Analysis 1"/>
      <sheetName val="6.8 Graphs (IS)"/>
      <sheetName val="Print_Param"/>
      <sheetName val="Comments"/>
    </sheetNames>
    <sheetDataSet>
      <sheetData sheetId="0" refreshError="1">
        <row r="28">
          <cell r="F28">
            <v>1000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8"/>
  <sheetViews>
    <sheetView showGridLines="0" workbookViewId="0">
      <selection activeCell="F30" sqref="F30"/>
    </sheetView>
  </sheetViews>
  <sheetFormatPr defaultRowHeight="12.75"/>
  <cols>
    <col min="1" max="1" width="3.140625" style="1" customWidth="1"/>
    <col min="2" max="2" width="5" style="1" customWidth="1"/>
    <col min="3" max="3" width="9.140625" style="1"/>
    <col min="4" max="4" width="9.28515625" style="1" customWidth="1"/>
    <col min="5" max="5" width="11.42578125" style="1" customWidth="1"/>
    <col min="6" max="6" width="12.85546875" style="1" customWidth="1"/>
    <col min="7" max="7" width="5.42578125" style="1" customWidth="1"/>
    <col min="8" max="9" width="9.140625" style="1"/>
    <col min="10" max="10" width="3.140625" style="1" customWidth="1"/>
    <col min="11" max="11" width="10.7109375" style="1" customWidth="1"/>
    <col min="12" max="12" width="3" style="1" customWidth="1"/>
    <col min="13" max="16384" width="9.140625" style="1"/>
  </cols>
  <sheetData>
    <row r="1" spans="2:11" ht="10.5" customHeight="1"/>
    <row r="2" spans="2:11">
      <c r="B2" s="2"/>
      <c r="C2" s="3"/>
      <c r="D2" s="3"/>
      <c r="E2" s="3"/>
      <c r="F2" s="3"/>
      <c r="G2" s="3"/>
      <c r="H2" s="3"/>
      <c r="I2" s="3"/>
      <c r="J2" s="3"/>
      <c r="K2" s="4"/>
    </row>
    <row r="3" spans="2:11" s="11" customFormat="1" ht="21" customHeight="1">
      <c r="B3" s="5"/>
      <c r="C3" s="6" t="s">
        <v>0</v>
      </c>
      <c r="D3" s="6"/>
      <c r="E3" s="6"/>
      <c r="F3" s="499" t="s">
        <v>1</v>
      </c>
      <c r="G3" s="7"/>
      <c r="H3" s="8"/>
      <c r="I3" s="9"/>
      <c r="J3" s="6"/>
      <c r="K3" s="10"/>
    </row>
    <row r="4" spans="2:11" s="11" customFormat="1" ht="14.1" customHeight="1">
      <c r="B4" s="5"/>
      <c r="C4" s="6" t="s">
        <v>2</v>
      </c>
      <c r="D4" s="6"/>
      <c r="E4" s="6"/>
      <c r="F4" s="12" t="s">
        <v>3</v>
      </c>
      <c r="G4" s="13"/>
      <c r="H4" s="14"/>
      <c r="I4" s="15"/>
      <c r="J4" s="16"/>
      <c r="K4" s="10"/>
    </row>
    <row r="5" spans="2:11" s="11" customFormat="1" ht="15" customHeight="1">
      <c r="B5" s="5"/>
      <c r="C5" s="6" t="s">
        <v>4</v>
      </c>
      <c r="D5" s="6"/>
      <c r="E5" s="6"/>
      <c r="F5" s="17" t="s">
        <v>5</v>
      </c>
      <c r="G5" s="12"/>
      <c r="H5" s="12"/>
      <c r="I5" s="12"/>
      <c r="J5" s="9"/>
      <c r="K5" s="10"/>
    </row>
    <row r="6" spans="2:11" s="11" customFormat="1" ht="14.1" customHeight="1">
      <c r="B6" s="5"/>
      <c r="C6" s="6"/>
      <c r="D6" s="6"/>
      <c r="E6" s="6"/>
      <c r="F6" s="6"/>
      <c r="G6" s="6"/>
      <c r="H6" s="18" t="s">
        <v>6</v>
      </c>
      <c r="I6" s="19"/>
      <c r="J6" s="16"/>
      <c r="K6" s="10"/>
    </row>
    <row r="7" spans="2:11" s="11" customFormat="1" ht="14.1" customHeight="1">
      <c r="B7" s="5"/>
      <c r="C7" s="6" t="s">
        <v>7</v>
      </c>
      <c r="D7" s="6"/>
      <c r="E7" s="6"/>
      <c r="F7" s="20" t="s">
        <v>8</v>
      </c>
      <c r="G7" s="21"/>
      <c r="H7" s="6"/>
      <c r="I7" s="6"/>
      <c r="J7" s="6"/>
      <c r="K7" s="10"/>
    </row>
    <row r="8" spans="2:11" s="11" customFormat="1" ht="14.1" customHeight="1">
      <c r="B8" s="5"/>
      <c r="C8" s="6" t="s">
        <v>9</v>
      </c>
      <c r="D8" s="6"/>
      <c r="E8" s="6"/>
      <c r="F8" s="22">
        <v>4149</v>
      </c>
      <c r="G8" s="23"/>
      <c r="H8" s="6"/>
      <c r="I8" s="6"/>
      <c r="J8" s="6"/>
      <c r="K8" s="10"/>
    </row>
    <row r="9" spans="2:11" s="11" customFormat="1" ht="14.1" customHeight="1">
      <c r="B9" s="5"/>
      <c r="C9" s="6"/>
      <c r="D9" s="6"/>
      <c r="E9" s="6"/>
      <c r="F9" s="6"/>
      <c r="G9" s="6"/>
      <c r="H9" s="6"/>
      <c r="I9" s="6"/>
      <c r="J9" s="6"/>
      <c r="K9" s="10"/>
    </row>
    <row r="10" spans="2:11" s="11" customFormat="1" ht="14.1" customHeight="1">
      <c r="B10" s="5"/>
      <c r="C10" s="6" t="s">
        <v>10</v>
      </c>
      <c r="D10" s="6"/>
      <c r="E10" s="6"/>
      <c r="F10" s="9" t="s">
        <v>11</v>
      </c>
      <c r="G10" s="9"/>
      <c r="H10" s="9"/>
      <c r="I10" s="9"/>
      <c r="J10" s="9"/>
      <c r="K10" s="10"/>
    </row>
    <row r="11" spans="2:11" s="11" customFormat="1" ht="14.1" customHeight="1">
      <c r="B11" s="5"/>
      <c r="C11" s="6"/>
      <c r="D11" s="6"/>
      <c r="E11" s="6"/>
      <c r="F11" s="24" t="s">
        <v>12</v>
      </c>
      <c r="G11" s="24"/>
      <c r="H11" s="24"/>
      <c r="I11" s="24"/>
      <c r="J11" s="24"/>
      <c r="K11" s="10"/>
    </row>
    <row r="12" spans="2:11" s="11" customFormat="1" ht="14.1" customHeight="1">
      <c r="B12" s="5"/>
      <c r="C12" s="6"/>
      <c r="D12" s="6"/>
      <c r="E12" s="6"/>
      <c r="F12" s="6"/>
      <c r="G12" s="6"/>
      <c r="H12" s="6"/>
      <c r="I12" s="6"/>
      <c r="J12" s="6"/>
      <c r="K12" s="10"/>
    </row>
    <row r="13" spans="2:11">
      <c r="B13" s="25"/>
      <c r="C13" s="26"/>
      <c r="D13" s="26"/>
      <c r="E13" s="26"/>
      <c r="F13" s="26"/>
      <c r="G13" s="26"/>
      <c r="H13" s="26"/>
      <c r="I13" s="26"/>
      <c r="J13" s="26"/>
      <c r="K13" s="27"/>
    </row>
    <row r="14" spans="2:11">
      <c r="B14" s="25"/>
      <c r="C14" s="26"/>
      <c r="D14" s="26"/>
      <c r="E14" s="26"/>
      <c r="F14" s="26"/>
      <c r="G14" s="26"/>
      <c r="H14" s="26"/>
      <c r="I14" s="26"/>
      <c r="J14" s="26"/>
      <c r="K14" s="27"/>
    </row>
    <row r="15" spans="2:11">
      <c r="B15" s="25"/>
      <c r="C15" s="26"/>
      <c r="D15" s="26"/>
      <c r="E15" s="26"/>
      <c r="F15" s="26"/>
      <c r="G15" s="26"/>
      <c r="H15" s="26"/>
      <c r="I15" s="26"/>
      <c r="J15" s="26"/>
      <c r="K15" s="27"/>
    </row>
    <row r="16" spans="2:11">
      <c r="B16" s="25"/>
      <c r="C16" s="26"/>
      <c r="D16" s="26"/>
      <c r="E16" s="26"/>
      <c r="F16" s="26"/>
      <c r="G16" s="26"/>
      <c r="H16" s="26"/>
      <c r="I16" s="26"/>
      <c r="J16" s="26"/>
      <c r="K16" s="27"/>
    </row>
    <row r="17" spans="2:11">
      <c r="B17" s="25"/>
      <c r="C17" s="26"/>
      <c r="D17" s="26"/>
      <c r="E17" s="26"/>
      <c r="F17" s="26"/>
      <c r="G17" s="26"/>
      <c r="H17" s="26"/>
      <c r="I17" s="26"/>
      <c r="J17" s="26"/>
      <c r="K17" s="27"/>
    </row>
    <row r="18" spans="2:11">
      <c r="B18" s="25"/>
      <c r="C18" s="26"/>
      <c r="D18" s="26"/>
      <c r="E18" s="26"/>
      <c r="F18" s="26"/>
      <c r="G18" s="26"/>
      <c r="H18" s="26"/>
      <c r="I18" s="26"/>
      <c r="J18" s="26"/>
      <c r="K18" s="27"/>
    </row>
    <row r="19" spans="2:11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>
      <c r="B22" s="25"/>
      <c r="C22" s="26"/>
      <c r="D22" s="26"/>
      <c r="E22" s="26"/>
      <c r="F22" s="26"/>
      <c r="G22" s="26"/>
      <c r="H22" s="26"/>
      <c r="I22" s="26"/>
      <c r="J22" s="26"/>
      <c r="K22" s="27"/>
    </row>
    <row r="23" spans="2:11">
      <c r="B23" s="25"/>
      <c r="C23" s="26"/>
      <c r="D23" s="26"/>
      <c r="E23" s="26"/>
      <c r="F23" s="26"/>
      <c r="G23" s="26"/>
      <c r="H23" s="26"/>
      <c r="I23" s="26"/>
      <c r="J23" s="26"/>
      <c r="K23" s="27"/>
    </row>
    <row r="24" spans="2:11">
      <c r="B24" s="25"/>
      <c r="C24" s="26"/>
      <c r="D24" s="26"/>
      <c r="E24" s="26"/>
      <c r="F24" s="26"/>
      <c r="G24" s="26"/>
      <c r="H24" s="26"/>
      <c r="I24" s="26"/>
      <c r="J24" s="26"/>
      <c r="K24" s="27"/>
    </row>
    <row r="25" spans="2:11" ht="20.25">
      <c r="B25" s="594" t="s">
        <v>13</v>
      </c>
      <c r="C25" s="595"/>
      <c r="D25" s="595"/>
      <c r="E25" s="595"/>
      <c r="F25" s="595"/>
      <c r="G25" s="595"/>
      <c r="H25" s="595"/>
      <c r="I25" s="595"/>
      <c r="J25" s="595"/>
      <c r="K25" s="596"/>
    </row>
    <row r="26" spans="2:11">
      <c r="B26" s="25"/>
      <c r="C26" s="597" t="s">
        <v>14</v>
      </c>
      <c r="D26" s="597"/>
      <c r="E26" s="597"/>
      <c r="F26" s="597"/>
      <c r="G26" s="597"/>
      <c r="H26" s="597"/>
      <c r="I26" s="597"/>
      <c r="J26" s="597"/>
      <c r="K26" s="27"/>
    </row>
    <row r="27" spans="2:11">
      <c r="B27" s="25"/>
      <c r="C27" s="597" t="s">
        <v>15</v>
      </c>
      <c r="D27" s="597"/>
      <c r="E27" s="597"/>
      <c r="F27" s="597"/>
      <c r="G27" s="597"/>
      <c r="H27" s="597"/>
      <c r="I27" s="597"/>
      <c r="J27" s="597"/>
      <c r="K27" s="27"/>
    </row>
    <row r="28" spans="2:11">
      <c r="B28" s="25"/>
      <c r="C28" s="26"/>
      <c r="D28" s="26"/>
      <c r="E28" s="26"/>
      <c r="F28" s="26"/>
      <c r="G28" s="26"/>
      <c r="H28" s="26"/>
      <c r="I28" s="26"/>
      <c r="J28" s="26"/>
      <c r="K28" s="27"/>
    </row>
    <row r="29" spans="2:11">
      <c r="B29" s="25"/>
      <c r="C29" s="26"/>
      <c r="D29" s="26"/>
      <c r="E29" s="26"/>
      <c r="F29" s="26"/>
      <c r="G29" s="26"/>
      <c r="H29" s="26"/>
      <c r="I29" s="26"/>
      <c r="J29" s="26"/>
      <c r="K29" s="27"/>
    </row>
    <row r="30" spans="2:11" ht="20.25">
      <c r="B30" s="25"/>
      <c r="C30" s="26"/>
      <c r="D30" s="26"/>
      <c r="E30" s="26"/>
      <c r="F30" s="498" t="s">
        <v>16</v>
      </c>
      <c r="G30" s="26"/>
      <c r="H30" s="26"/>
      <c r="I30" s="26"/>
      <c r="J30" s="26"/>
      <c r="K30" s="27"/>
    </row>
    <row r="31" spans="2:11">
      <c r="B31" s="25"/>
      <c r="C31" s="26"/>
      <c r="D31" s="26"/>
      <c r="E31" s="26"/>
      <c r="F31" s="26"/>
      <c r="G31" s="26"/>
      <c r="H31" s="26"/>
      <c r="I31" s="26"/>
      <c r="J31" s="26"/>
      <c r="K31" s="27"/>
    </row>
    <row r="32" spans="2:11" ht="8.25" customHeight="1">
      <c r="B32" s="25"/>
      <c r="C32" s="26"/>
      <c r="D32" s="26"/>
      <c r="E32" s="26"/>
      <c r="F32" s="26"/>
      <c r="G32" s="26"/>
      <c r="H32" s="26"/>
      <c r="I32" s="26"/>
      <c r="J32" s="26"/>
      <c r="K32" s="27"/>
    </row>
    <row r="33" spans="2:11">
      <c r="B33" s="25"/>
      <c r="C33" s="26"/>
      <c r="D33" s="26"/>
      <c r="E33" s="26"/>
      <c r="F33" s="26"/>
      <c r="G33" s="26"/>
      <c r="H33" s="26"/>
      <c r="I33" s="26"/>
      <c r="J33" s="26"/>
      <c r="K33" s="27"/>
    </row>
    <row r="34" spans="2:11" ht="9" customHeight="1">
      <c r="B34" s="25"/>
      <c r="C34" s="26"/>
      <c r="D34" s="26"/>
      <c r="E34" s="26"/>
      <c r="F34" s="26"/>
      <c r="G34" s="26"/>
      <c r="H34" s="26"/>
      <c r="I34" s="26"/>
      <c r="J34" s="26"/>
      <c r="K34" s="27"/>
    </row>
    <row r="35" spans="2:11">
      <c r="B35" s="25"/>
      <c r="C35" s="26"/>
      <c r="D35" s="26"/>
      <c r="E35" s="26"/>
      <c r="F35" s="26"/>
      <c r="G35" s="26"/>
      <c r="H35" s="26"/>
      <c r="I35" s="26"/>
      <c r="J35" s="26"/>
      <c r="K35" s="27"/>
    </row>
    <row r="36" spans="2:11">
      <c r="B36" s="25"/>
      <c r="C36" s="26"/>
      <c r="D36" s="26"/>
      <c r="E36" s="26"/>
      <c r="F36" s="26"/>
      <c r="G36" s="26"/>
      <c r="H36" s="26"/>
      <c r="I36" s="26"/>
      <c r="J36" s="26"/>
      <c r="K36" s="27"/>
    </row>
    <row r="37" spans="2:11">
      <c r="B37" s="25"/>
      <c r="C37" s="26"/>
      <c r="D37" s="26"/>
      <c r="E37" s="26"/>
      <c r="F37" s="26"/>
      <c r="G37" s="26"/>
      <c r="H37" s="26"/>
      <c r="I37" s="26"/>
      <c r="J37" s="26"/>
      <c r="K37" s="27"/>
    </row>
    <row r="38" spans="2:11">
      <c r="B38" s="25"/>
      <c r="C38" s="26"/>
      <c r="D38" s="26"/>
      <c r="E38" s="26"/>
      <c r="F38" s="26"/>
      <c r="G38" s="26"/>
      <c r="H38" s="26"/>
      <c r="I38" s="26"/>
      <c r="J38" s="26"/>
      <c r="K38" s="27"/>
    </row>
    <row r="39" spans="2:11"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2:11">
      <c r="B40" s="25"/>
      <c r="C40" s="26"/>
      <c r="D40" s="26"/>
      <c r="E40" s="26"/>
      <c r="F40" s="26"/>
      <c r="G40" s="26"/>
      <c r="H40" s="26"/>
      <c r="I40" s="26"/>
      <c r="J40" s="26"/>
      <c r="K40" s="27"/>
    </row>
    <row r="41" spans="2:11">
      <c r="B41" s="25"/>
      <c r="C41" s="26"/>
      <c r="D41" s="26"/>
      <c r="E41" s="26"/>
      <c r="F41" s="26"/>
      <c r="G41" s="26"/>
      <c r="H41" s="26"/>
      <c r="I41" s="26"/>
      <c r="J41" s="26"/>
      <c r="K41" s="27"/>
    </row>
    <row r="42" spans="2:11">
      <c r="B42" s="25"/>
      <c r="C42" s="26"/>
      <c r="D42" s="26"/>
      <c r="E42" s="26"/>
      <c r="F42" s="26"/>
      <c r="G42" s="26"/>
      <c r="H42" s="26"/>
      <c r="I42" s="26"/>
      <c r="J42" s="26"/>
      <c r="K42" s="27"/>
    </row>
    <row r="43" spans="2:11">
      <c r="B43" s="25"/>
      <c r="C43" s="26"/>
      <c r="D43" s="26"/>
      <c r="E43" s="26"/>
      <c r="F43" s="26"/>
      <c r="G43" s="26"/>
      <c r="H43" s="26"/>
      <c r="I43" s="26"/>
      <c r="J43" s="26"/>
      <c r="K43" s="27"/>
    </row>
    <row r="44" spans="2:11">
      <c r="B44" s="25"/>
      <c r="C44" s="26"/>
      <c r="D44" s="26"/>
      <c r="E44" s="26"/>
      <c r="F44" s="26"/>
      <c r="G44" s="26"/>
      <c r="H44" s="26"/>
      <c r="I44" s="26"/>
      <c r="J44" s="26"/>
      <c r="K44" s="27"/>
    </row>
    <row r="45" spans="2:11" ht="9" customHeight="1">
      <c r="B45" s="25"/>
      <c r="C45" s="26"/>
      <c r="D45" s="26"/>
      <c r="E45" s="26"/>
      <c r="F45" s="26"/>
      <c r="G45" s="26"/>
      <c r="H45" s="26"/>
      <c r="I45" s="26"/>
      <c r="J45" s="26"/>
      <c r="K45" s="27"/>
    </row>
    <row r="46" spans="2:11">
      <c r="B46" s="25"/>
      <c r="C46" s="26"/>
      <c r="D46" s="26"/>
      <c r="E46" s="26"/>
      <c r="F46" s="26"/>
      <c r="G46" s="26"/>
      <c r="H46" s="26"/>
      <c r="I46" s="26"/>
      <c r="J46" s="26"/>
      <c r="K46" s="27"/>
    </row>
    <row r="47" spans="2:11">
      <c r="B47" s="25"/>
      <c r="C47" s="26"/>
      <c r="D47" s="26"/>
      <c r="E47" s="26"/>
      <c r="F47" s="26"/>
      <c r="G47" s="26"/>
      <c r="H47" s="26"/>
      <c r="I47" s="26"/>
      <c r="J47" s="26"/>
      <c r="K47" s="27"/>
    </row>
    <row r="48" spans="2:11" s="11" customFormat="1" ht="12.95" customHeight="1">
      <c r="B48" s="5"/>
      <c r="C48" s="6" t="s">
        <v>17</v>
      </c>
      <c r="D48" s="6"/>
      <c r="E48" s="6"/>
      <c r="F48" s="6"/>
      <c r="G48" s="6"/>
      <c r="H48" s="598"/>
      <c r="I48" s="598"/>
      <c r="J48" s="6"/>
      <c r="K48" s="10"/>
    </row>
    <row r="49" spans="2:11" s="11" customFormat="1" ht="12.95" customHeight="1">
      <c r="B49" s="5"/>
      <c r="C49" s="6" t="s">
        <v>18</v>
      </c>
      <c r="D49" s="6"/>
      <c r="E49" s="6"/>
      <c r="F49" s="6"/>
      <c r="G49" s="6"/>
      <c r="H49" s="590"/>
      <c r="I49" s="590"/>
      <c r="J49" s="6"/>
      <c r="K49" s="10"/>
    </row>
    <row r="50" spans="2:11" s="11" customFormat="1" ht="14.25" customHeight="1">
      <c r="B50" s="5"/>
      <c r="C50" s="6" t="s">
        <v>19</v>
      </c>
      <c r="D50" s="6"/>
      <c r="E50" s="6"/>
      <c r="F50" s="6"/>
      <c r="G50" s="6"/>
      <c r="H50" s="599" t="s">
        <v>20</v>
      </c>
      <c r="I50" s="599"/>
      <c r="J50" s="6"/>
      <c r="K50" s="10"/>
    </row>
    <row r="51" spans="2:11" s="11" customFormat="1" ht="12.95" customHeight="1">
      <c r="B51" s="5"/>
      <c r="C51" s="6" t="s">
        <v>21</v>
      </c>
      <c r="D51" s="6"/>
      <c r="E51" s="6"/>
      <c r="F51" s="6"/>
      <c r="G51" s="6"/>
      <c r="H51" s="590"/>
      <c r="I51" s="590"/>
      <c r="J51" s="6"/>
      <c r="K51" s="10"/>
    </row>
    <row r="52" spans="2:11" ht="14.25">
      <c r="B52" s="25"/>
      <c r="C52" s="26"/>
      <c r="D52" s="26"/>
      <c r="E52" s="26"/>
      <c r="F52" s="26"/>
      <c r="G52" s="26"/>
      <c r="H52" s="28"/>
      <c r="I52" s="28"/>
      <c r="J52" s="26"/>
      <c r="K52" s="27"/>
    </row>
    <row r="53" spans="2:11" s="32" customFormat="1" ht="12.95" customHeight="1">
      <c r="B53" s="29"/>
      <c r="C53" s="6" t="s">
        <v>22</v>
      </c>
      <c r="D53" s="6"/>
      <c r="E53" s="6"/>
      <c r="F53" s="6"/>
      <c r="G53" s="23" t="s">
        <v>23</v>
      </c>
      <c r="H53" s="591" t="s">
        <v>24</v>
      </c>
      <c r="I53" s="592"/>
      <c r="J53" s="30"/>
      <c r="K53" s="31"/>
    </row>
    <row r="54" spans="2:11" s="32" customFormat="1" ht="15.75" customHeight="1">
      <c r="B54" s="29"/>
      <c r="C54" s="6"/>
      <c r="D54" s="6"/>
      <c r="E54" s="6"/>
      <c r="F54" s="6"/>
      <c r="G54" s="23" t="s">
        <v>25</v>
      </c>
      <c r="H54" s="593" t="s">
        <v>26</v>
      </c>
      <c r="I54" s="592"/>
      <c r="J54" s="30"/>
      <c r="K54" s="31"/>
    </row>
    <row r="55" spans="2:11" s="32" customFormat="1" ht="7.5" customHeight="1">
      <c r="B55" s="29"/>
      <c r="C55" s="6"/>
      <c r="D55" s="6"/>
      <c r="E55" s="6"/>
      <c r="F55" s="6"/>
      <c r="G55" s="23"/>
      <c r="H55" s="23"/>
      <c r="I55" s="23"/>
      <c r="J55" s="30"/>
      <c r="K55" s="31"/>
    </row>
    <row r="56" spans="2:11" s="32" customFormat="1" ht="13.5" customHeight="1">
      <c r="B56" s="29"/>
      <c r="C56" s="6" t="s">
        <v>27</v>
      </c>
      <c r="D56" s="6"/>
      <c r="E56" s="6"/>
      <c r="F56" s="23"/>
      <c r="G56" s="6"/>
      <c r="H56" s="33" t="s">
        <v>28</v>
      </c>
      <c r="I56" s="34"/>
      <c r="J56" s="30"/>
      <c r="K56" s="31"/>
    </row>
    <row r="57" spans="2:11" ht="22.5" customHeight="1">
      <c r="B57" s="35"/>
      <c r="C57" s="36"/>
      <c r="D57" s="36"/>
      <c r="E57" s="36"/>
      <c r="F57" s="36"/>
      <c r="G57" s="36"/>
      <c r="H57" s="36"/>
      <c r="I57" s="36"/>
      <c r="J57" s="36"/>
      <c r="K57" s="37"/>
    </row>
    <row r="58" spans="2:11" ht="6.75" customHeight="1"/>
  </sheetData>
  <mergeCells count="9">
    <mergeCell ref="H51:I51"/>
    <mergeCell ref="H53:I53"/>
    <mergeCell ref="H54:I54"/>
    <mergeCell ref="B25:K25"/>
    <mergeCell ref="C26:J26"/>
    <mergeCell ref="C27:J27"/>
    <mergeCell ref="H48:I48"/>
    <mergeCell ref="H49:I49"/>
    <mergeCell ref="H50:I50"/>
  </mergeCells>
  <pageMargins left="0.49" right="0.57999999999999996" top="0.49" bottom="0.48" header="0.26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E61"/>
  <sheetViews>
    <sheetView showGridLines="0" workbookViewId="0">
      <selection activeCell="P29" sqref="P29"/>
    </sheetView>
  </sheetViews>
  <sheetFormatPr defaultColWidth="4.7109375" defaultRowHeight="12.75"/>
  <cols>
    <col min="1" max="1" width="0.85546875" style="451" customWidth="1"/>
    <col min="2" max="2" width="4.5703125" style="451" customWidth="1"/>
    <col min="3" max="3" width="7.42578125" style="451" customWidth="1"/>
    <col min="4" max="4" width="78.28515625" style="451" customWidth="1"/>
    <col min="5" max="5" width="4.85546875" style="451" customWidth="1"/>
    <col min="6" max="6" width="1.5703125" style="451" customWidth="1"/>
    <col min="7" max="16384" width="4.7109375" style="451"/>
  </cols>
  <sheetData>
    <row r="2" spans="2:5">
      <c r="B2" s="448"/>
      <c r="C2" s="449"/>
      <c r="D2" s="449"/>
      <c r="E2" s="450"/>
    </row>
    <row r="3" spans="2:5" s="452" customFormat="1" ht="33" customHeight="1">
      <c r="B3" s="600" t="s">
        <v>466</v>
      </c>
      <c r="C3" s="601"/>
      <c r="D3" s="601"/>
      <c r="E3" s="602"/>
    </row>
    <row r="4" spans="2:5" s="457" customFormat="1" hidden="1">
      <c r="B4" s="453"/>
      <c r="C4" s="454" t="s">
        <v>467</v>
      </c>
      <c r="D4" s="455"/>
      <c r="E4" s="456"/>
    </row>
    <row r="5" spans="2:5" s="457" customFormat="1" ht="11.25" hidden="1">
      <c r="B5" s="453"/>
      <c r="C5" s="458"/>
      <c r="D5" s="459" t="s">
        <v>468</v>
      </c>
      <c r="E5" s="456"/>
    </row>
    <row r="6" spans="2:5" s="457" customFormat="1" ht="11.25" hidden="1">
      <c r="B6" s="453"/>
      <c r="C6" s="458"/>
      <c r="D6" s="459" t="s">
        <v>469</v>
      </c>
      <c r="E6" s="456"/>
    </row>
    <row r="7" spans="2:5" s="457" customFormat="1" ht="11.25" hidden="1">
      <c r="B7" s="453"/>
      <c r="C7" s="458" t="s">
        <v>470</v>
      </c>
      <c r="D7" s="460"/>
      <c r="E7" s="456"/>
    </row>
    <row r="8" spans="2:5" s="457" customFormat="1" ht="17.25" customHeight="1">
      <c r="B8" s="453"/>
      <c r="C8" s="458"/>
      <c r="D8" s="459" t="s">
        <v>471</v>
      </c>
      <c r="E8" s="456"/>
    </row>
    <row r="9" spans="2:5" s="457" customFormat="1" ht="21.75" customHeight="1">
      <c r="B9" s="453"/>
      <c r="C9" s="461"/>
      <c r="D9" s="459" t="s">
        <v>472</v>
      </c>
      <c r="E9" s="456"/>
    </row>
    <row r="10" spans="2:5" s="457" customFormat="1" ht="20.25" customHeight="1">
      <c r="B10" s="453"/>
      <c r="C10" s="462"/>
      <c r="D10" s="463" t="s">
        <v>473</v>
      </c>
      <c r="E10" s="456"/>
    </row>
    <row r="11" spans="2:5" ht="5.25" customHeight="1">
      <c r="B11" s="464"/>
      <c r="C11" s="465"/>
      <c r="D11" s="465"/>
      <c r="E11" s="466"/>
    </row>
    <row r="12" spans="2:5" ht="26.25" customHeight="1">
      <c r="B12" s="464"/>
      <c r="C12" s="467" t="s">
        <v>474</v>
      </c>
      <c r="D12" s="468" t="s">
        <v>475</v>
      </c>
      <c r="E12" s="466"/>
    </row>
    <row r="13" spans="2:5" ht="6" customHeight="1">
      <c r="B13" s="464"/>
      <c r="C13" s="469"/>
      <c r="E13" s="466"/>
    </row>
    <row r="14" spans="2:5">
      <c r="B14" s="464"/>
      <c r="C14" s="470">
        <v>1</v>
      </c>
      <c r="D14" s="471" t="s">
        <v>476</v>
      </c>
      <c r="E14" s="466"/>
    </row>
    <row r="15" spans="2:5">
      <c r="B15" s="464"/>
      <c r="C15" s="470">
        <v>2</v>
      </c>
      <c r="D15" s="472" t="s">
        <v>477</v>
      </c>
      <c r="E15" s="466"/>
    </row>
    <row r="16" spans="2:5">
      <c r="B16" s="464"/>
      <c r="C16" s="473">
        <v>3</v>
      </c>
      <c r="D16" s="472" t="s">
        <v>478</v>
      </c>
      <c r="E16" s="466"/>
    </row>
    <row r="17" spans="2:5" s="472" customFormat="1">
      <c r="B17" s="474"/>
      <c r="C17" s="473">
        <v>4</v>
      </c>
      <c r="D17" s="473" t="s">
        <v>479</v>
      </c>
      <c r="E17" s="475"/>
    </row>
    <row r="18" spans="2:5" s="472" customFormat="1">
      <c r="B18" s="474"/>
      <c r="C18" s="473"/>
      <c r="D18" s="471" t="s">
        <v>480</v>
      </c>
      <c r="E18" s="475"/>
    </row>
    <row r="19" spans="2:5" s="472" customFormat="1">
      <c r="B19" s="474"/>
      <c r="C19" s="473" t="s">
        <v>481</v>
      </c>
      <c r="D19" s="473"/>
      <c r="E19" s="475"/>
    </row>
    <row r="20" spans="2:5" s="472" customFormat="1">
      <c r="B20" s="474"/>
      <c r="C20" s="473"/>
      <c r="D20" s="471" t="s">
        <v>482</v>
      </c>
      <c r="E20" s="475"/>
    </row>
    <row r="21" spans="2:5" s="472" customFormat="1">
      <c r="B21" s="474"/>
      <c r="C21" s="473" t="s">
        <v>483</v>
      </c>
      <c r="D21" s="473"/>
      <c r="E21" s="475"/>
    </row>
    <row r="22" spans="2:5" s="472" customFormat="1">
      <c r="B22" s="474"/>
      <c r="C22" s="473"/>
      <c r="D22" s="471" t="s">
        <v>484</v>
      </c>
      <c r="E22" s="475"/>
    </row>
    <row r="23" spans="2:5" s="472" customFormat="1">
      <c r="B23" s="474"/>
      <c r="C23" s="473" t="s">
        <v>485</v>
      </c>
      <c r="D23" s="473"/>
      <c r="E23" s="475"/>
    </row>
    <row r="24" spans="2:5" s="472" customFormat="1">
      <c r="B24" s="474"/>
      <c r="C24" s="473"/>
      <c r="D24" s="473" t="s">
        <v>486</v>
      </c>
      <c r="E24" s="475"/>
    </row>
    <row r="25" spans="2:5" s="472" customFormat="1">
      <c r="B25" s="474"/>
      <c r="C25" s="473" t="s">
        <v>487</v>
      </c>
      <c r="D25" s="473"/>
      <c r="E25" s="475"/>
    </row>
    <row r="26" spans="2:5" s="472" customFormat="1">
      <c r="B26" s="474"/>
      <c r="C26" s="471" t="s">
        <v>488</v>
      </c>
      <c r="D26" s="473"/>
      <c r="E26" s="475"/>
    </row>
    <row r="27" spans="2:5" s="472" customFormat="1">
      <c r="B27" s="474"/>
      <c r="C27" s="473"/>
      <c r="D27" s="473" t="s">
        <v>489</v>
      </c>
      <c r="E27" s="475"/>
    </row>
    <row r="28" spans="2:5" s="472" customFormat="1">
      <c r="B28" s="474"/>
      <c r="C28" s="471" t="s">
        <v>490</v>
      </c>
      <c r="D28" s="473"/>
      <c r="E28" s="475"/>
    </row>
    <row r="29" spans="2:5" s="472" customFormat="1">
      <c r="B29" s="474"/>
      <c r="C29" s="473"/>
      <c r="D29" s="473" t="s">
        <v>491</v>
      </c>
      <c r="E29" s="475"/>
    </row>
    <row r="30" spans="2:5" s="472" customFormat="1">
      <c r="B30" s="474"/>
      <c r="C30" s="471" t="s">
        <v>492</v>
      </c>
      <c r="D30" s="473"/>
      <c r="E30" s="475"/>
    </row>
    <row r="31" spans="2:5" s="472" customFormat="1">
      <c r="B31" s="474"/>
      <c r="C31" s="473" t="s">
        <v>493</v>
      </c>
      <c r="D31" s="473" t="s">
        <v>494</v>
      </c>
      <c r="E31" s="475"/>
    </row>
    <row r="32" spans="2:5" s="472" customFormat="1">
      <c r="B32" s="474"/>
      <c r="C32" s="473"/>
      <c r="D32" s="471" t="s">
        <v>495</v>
      </c>
      <c r="E32" s="475"/>
    </row>
    <row r="33" spans="2:5" s="472" customFormat="1">
      <c r="B33" s="474"/>
      <c r="C33" s="473"/>
      <c r="D33" s="471" t="s">
        <v>496</v>
      </c>
      <c r="E33" s="475"/>
    </row>
    <row r="34" spans="2:5" s="472" customFormat="1">
      <c r="B34" s="474"/>
      <c r="C34" s="473"/>
      <c r="D34" s="471" t="s">
        <v>497</v>
      </c>
      <c r="E34" s="475"/>
    </row>
    <row r="35" spans="2:5" s="472" customFormat="1">
      <c r="B35" s="474"/>
      <c r="C35" s="473"/>
      <c r="D35" s="471" t="s">
        <v>498</v>
      </c>
      <c r="E35" s="475"/>
    </row>
    <row r="36" spans="2:5" s="472" customFormat="1">
      <c r="B36" s="474"/>
      <c r="C36" s="473"/>
      <c r="D36" s="471" t="s">
        <v>499</v>
      </c>
      <c r="E36" s="475"/>
    </row>
    <row r="37" spans="2:5" s="472" customFormat="1">
      <c r="B37" s="474"/>
      <c r="C37" s="473"/>
      <c r="D37" s="471" t="s">
        <v>500</v>
      </c>
      <c r="E37" s="475"/>
    </row>
    <row r="38" spans="2:5" s="472" customFormat="1" ht="6" customHeight="1">
      <c r="B38" s="474"/>
      <c r="C38" s="473"/>
      <c r="D38" s="473"/>
      <c r="E38" s="475"/>
    </row>
    <row r="39" spans="2:5" s="472" customFormat="1" ht="15.75">
      <c r="B39" s="474"/>
      <c r="C39" s="467" t="s">
        <v>501</v>
      </c>
      <c r="D39" s="468" t="s">
        <v>502</v>
      </c>
      <c r="E39" s="475"/>
    </row>
    <row r="40" spans="2:5" s="472" customFormat="1" ht="4.5" customHeight="1">
      <c r="B40" s="474"/>
      <c r="C40" s="473"/>
      <c r="D40" s="473"/>
      <c r="E40" s="475"/>
    </row>
    <row r="41" spans="2:5" s="472" customFormat="1">
      <c r="B41" s="474"/>
      <c r="C41" s="473"/>
      <c r="D41" s="471" t="s">
        <v>503</v>
      </c>
      <c r="E41" s="475"/>
    </row>
    <row r="42" spans="2:5" s="472" customFormat="1">
      <c r="B42" s="474"/>
      <c r="C42" s="473" t="s">
        <v>504</v>
      </c>
      <c r="D42" s="473"/>
      <c r="E42" s="475"/>
    </row>
    <row r="43" spans="2:5" s="472" customFormat="1">
      <c r="B43" s="474"/>
      <c r="C43" s="473"/>
      <c r="D43" s="473" t="s">
        <v>505</v>
      </c>
      <c r="E43" s="475"/>
    </row>
    <row r="44" spans="2:5" s="472" customFormat="1">
      <c r="B44" s="474"/>
      <c r="C44" s="473" t="s">
        <v>506</v>
      </c>
      <c r="D44" s="473"/>
      <c r="E44" s="475"/>
    </row>
    <row r="45" spans="2:5" s="472" customFormat="1">
      <c r="B45" s="474"/>
      <c r="C45" s="473"/>
      <c r="D45" s="473" t="s">
        <v>507</v>
      </c>
      <c r="E45" s="475"/>
    </row>
    <row r="46" spans="2:5" s="472" customFormat="1">
      <c r="B46" s="474"/>
      <c r="C46" s="473" t="s">
        <v>508</v>
      </c>
      <c r="D46" s="473"/>
      <c r="E46" s="475"/>
    </row>
    <row r="47" spans="2:5" s="472" customFormat="1">
      <c r="B47" s="474"/>
      <c r="C47" s="473"/>
      <c r="D47" s="473" t="s">
        <v>509</v>
      </c>
      <c r="E47" s="475"/>
    </row>
    <row r="48" spans="2:5" s="472" customFormat="1">
      <c r="B48" s="474"/>
      <c r="C48" s="473" t="s">
        <v>510</v>
      </c>
      <c r="D48" s="473"/>
      <c r="E48" s="475"/>
    </row>
    <row r="49" spans="2:5" s="472" customFormat="1">
      <c r="B49" s="474"/>
      <c r="D49" s="472" t="s">
        <v>511</v>
      </c>
      <c r="E49" s="475"/>
    </row>
    <row r="50" spans="2:5" s="472" customFormat="1">
      <c r="B50" s="474"/>
      <c r="C50" s="472" t="s">
        <v>512</v>
      </c>
      <c r="E50" s="475"/>
    </row>
    <row r="51" spans="2:5" s="472" customFormat="1">
      <c r="B51" s="474"/>
      <c r="C51" s="472" t="s">
        <v>513</v>
      </c>
      <c r="E51" s="475"/>
    </row>
    <row r="52" spans="2:5" s="472" customFormat="1">
      <c r="B52" s="474"/>
      <c r="C52" s="472" t="s">
        <v>514</v>
      </c>
      <c r="D52" s="473"/>
      <c r="E52" s="475"/>
    </row>
    <row r="53" spans="2:5" s="472" customFormat="1">
      <c r="B53" s="474"/>
      <c r="C53" s="473"/>
      <c r="D53" s="472" t="s">
        <v>515</v>
      </c>
      <c r="E53" s="475"/>
    </row>
    <row r="54" spans="2:5" s="472" customFormat="1">
      <c r="B54" s="474"/>
      <c r="C54" s="473"/>
      <c r="D54" s="473" t="s">
        <v>516</v>
      </c>
      <c r="E54" s="475"/>
    </row>
    <row r="55" spans="2:5" s="472" customFormat="1">
      <c r="B55" s="474"/>
      <c r="C55" s="473"/>
      <c r="D55" s="473" t="s">
        <v>517</v>
      </c>
      <c r="E55" s="475"/>
    </row>
    <row r="56" spans="2:5">
      <c r="B56" s="464"/>
      <c r="C56" s="472"/>
      <c r="D56" s="472" t="s">
        <v>518</v>
      </c>
      <c r="E56" s="466"/>
    </row>
    <row r="57" spans="2:5">
      <c r="B57" s="464"/>
      <c r="C57" s="472" t="s">
        <v>519</v>
      </c>
      <c r="D57" s="472"/>
      <c r="E57" s="466"/>
    </row>
    <row r="58" spans="2:5">
      <c r="B58" s="464"/>
      <c r="C58" s="472"/>
      <c r="D58" s="472"/>
      <c r="E58" s="466"/>
    </row>
    <row r="59" spans="2:5">
      <c r="B59" s="464"/>
      <c r="C59" s="472"/>
      <c r="D59" s="472"/>
      <c r="E59" s="466"/>
    </row>
    <row r="60" spans="2:5">
      <c r="B60" s="464"/>
      <c r="C60" s="472"/>
      <c r="D60" s="472"/>
      <c r="E60" s="476">
        <v>1</v>
      </c>
    </row>
    <row r="61" spans="2:5">
      <c r="B61" s="477"/>
      <c r="C61" s="478"/>
      <c r="D61" s="478"/>
      <c r="E61" s="479"/>
    </row>
  </sheetData>
  <mergeCells count="1">
    <mergeCell ref="B3:E3"/>
  </mergeCells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J386"/>
  <sheetViews>
    <sheetView workbookViewId="0">
      <selection activeCell="F43" sqref="F43"/>
    </sheetView>
  </sheetViews>
  <sheetFormatPr defaultColWidth="11.42578125" defaultRowHeight="12.75" outlineLevelRow="1"/>
  <cols>
    <col min="1" max="1" width="2.28515625" style="39" customWidth="1"/>
    <col min="2" max="2" width="11.7109375" style="38" customWidth="1"/>
    <col min="3" max="3" width="58.7109375" style="39" customWidth="1"/>
    <col min="4" max="4" width="6.5703125" style="40" hidden="1" customWidth="1"/>
    <col min="5" max="5" width="5.5703125" style="41" hidden="1" customWidth="1"/>
    <col min="6" max="6" width="16.7109375" style="39" customWidth="1"/>
    <col min="7" max="7" width="17.7109375" style="42" customWidth="1"/>
    <col min="8" max="8" width="2.28515625" style="43" customWidth="1"/>
    <col min="9" max="9" width="11.42578125" style="44" customWidth="1"/>
    <col min="10" max="10" width="5.7109375" style="39" customWidth="1"/>
    <col min="11" max="16384" width="11.42578125" style="39"/>
  </cols>
  <sheetData>
    <row r="1" spans="2:9" ht="17.25" customHeight="1"/>
    <row r="2" spans="2:9" s="49" customFormat="1" ht="21.75" customHeight="1">
      <c r="B2" s="45" t="s">
        <v>29</v>
      </c>
      <c r="C2" s="46" t="s">
        <v>30</v>
      </c>
      <c r="D2" s="47"/>
      <c r="E2" s="48"/>
      <c r="H2" s="50"/>
    </row>
    <row r="3" spans="2:9" s="49" customFormat="1" ht="18" customHeight="1">
      <c r="B3" s="51" t="s">
        <v>31</v>
      </c>
      <c r="C3" s="52"/>
      <c r="D3" s="47"/>
      <c r="E3" s="48"/>
      <c r="H3" s="50"/>
    </row>
    <row r="4" spans="2:9">
      <c r="B4" s="53"/>
    </row>
    <row r="5" spans="2:9" ht="29.25" customHeight="1">
      <c r="C5" s="54" t="s">
        <v>32</v>
      </c>
    </row>
    <row r="6" spans="2:9" ht="3" customHeight="1"/>
    <row r="7" spans="2:9" ht="20.25">
      <c r="C7" s="55" t="s">
        <v>33</v>
      </c>
    </row>
    <row r="8" spans="2:9" s="56" customFormat="1" ht="19.5" customHeight="1" thickBot="1">
      <c r="D8" s="57"/>
      <c r="E8" s="58"/>
      <c r="F8" s="59"/>
      <c r="G8" s="59"/>
      <c r="H8" s="60"/>
    </row>
    <row r="9" spans="2:9" ht="15" customHeight="1">
      <c r="B9" s="61" t="s">
        <v>34</v>
      </c>
      <c r="C9" s="603" t="s">
        <v>35</v>
      </c>
      <c r="D9" s="615" t="s">
        <v>36</v>
      </c>
      <c r="E9" s="607" t="s">
        <v>37</v>
      </c>
      <c r="F9" s="617">
        <v>2011</v>
      </c>
      <c r="G9" s="619">
        <v>2010</v>
      </c>
      <c r="H9" s="62"/>
    </row>
    <row r="10" spans="2:9" ht="13.5" thickBot="1">
      <c r="B10" s="63" t="s">
        <v>38</v>
      </c>
      <c r="C10" s="604"/>
      <c r="D10" s="616"/>
      <c r="E10" s="608"/>
      <c r="F10" s="618"/>
      <c r="G10" s="620"/>
      <c r="H10" s="62"/>
    </row>
    <row r="11" spans="2:9" ht="18" customHeight="1" thickTop="1">
      <c r="B11" s="64" t="s">
        <v>39</v>
      </c>
      <c r="C11" s="65" t="s">
        <v>40</v>
      </c>
      <c r="D11" s="66"/>
      <c r="E11" s="67"/>
      <c r="F11" s="68"/>
      <c r="G11" s="69"/>
    </row>
    <row r="12" spans="2:9" ht="16.5" customHeight="1">
      <c r="B12" s="70">
        <v>1</v>
      </c>
      <c r="C12" s="71" t="s">
        <v>41</v>
      </c>
      <c r="D12" s="72"/>
      <c r="E12" s="73"/>
      <c r="F12" s="74"/>
      <c r="G12" s="74"/>
      <c r="H12" s="75"/>
      <c r="I12" s="77"/>
    </row>
    <row r="13" spans="2:9" ht="15" customHeight="1" outlineLevel="1">
      <c r="B13" s="78" t="s">
        <v>42</v>
      </c>
      <c r="C13" s="79" t="s">
        <v>43</v>
      </c>
      <c r="D13" s="80">
        <v>50</v>
      </c>
      <c r="E13" s="81">
        <v>50</v>
      </c>
      <c r="F13" s="82"/>
      <c r="G13" s="82"/>
      <c r="I13" s="77"/>
    </row>
    <row r="14" spans="2:9" ht="15.75" hidden="1" outlineLevel="1">
      <c r="B14" s="83"/>
      <c r="C14" s="84" t="s">
        <v>44</v>
      </c>
      <c r="D14" s="85">
        <v>503</v>
      </c>
      <c r="E14" s="86">
        <v>503</v>
      </c>
      <c r="F14" s="82"/>
      <c r="G14" s="82"/>
      <c r="I14" s="87"/>
    </row>
    <row r="15" spans="2:9" ht="15.75" hidden="1" outlineLevel="1">
      <c r="B15" s="83"/>
      <c r="C15" s="84" t="s">
        <v>45</v>
      </c>
      <c r="D15" s="85">
        <v>504</v>
      </c>
      <c r="E15" s="86">
        <v>504</v>
      </c>
      <c r="F15" s="82"/>
      <c r="G15" s="82"/>
      <c r="I15" s="77"/>
    </row>
    <row r="16" spans="2:9" ht="15" customHeight="1" outlineLevel="1">
      <c r="B16" s="78" t="s">
        <v>46</v>
      </c>
      <c r="C16" s="79" t="s">
        <v>47</v>
      </c>
      <c r="D16" s="80">
        <v>51</v>
      </c>
      <c r="E16" s="81">
        <v>51</v>
      </c>
      <c r="F16" s="88">
        <v>43462325.360000007</v>
      </c>
      <c r="G16" s="88">
        <v>33978504.049999997</v>
      </c>
      <c r="H16" s="89"/>
      <c r="I16" s="90"/>
    </row>
    <row r="17" spans="2:9" ht="15.75" hidden="1" outlineLevel="1">
      <c r="B17" s="83"/>
      <c r="C17" s="91" t="s">
        <v>48</v>
      </c>
      <c r="D17" s="80">
        <v>511</v>
      </c>
      <c r="E17" s="81">
        <v>511</v>
      </c>
      <c r="F17" s="82"/>
      <c r="G17" s="82"/>
      <c r="I17" s="76"/>
    </row>
    <row r="18" spans="2:9" ht="15.75" hidden="1" outlineLevel="1">
      <c r="B18" s="83"/>
      <c r="C18" s="84" t="s">
        <v>49</v>
      </c>
      <c r="D18" s="85">
        <v>5111</v>
      </c>
      <c r="E18" s="86">
        <v>5111</v>
      </c>
      <c r="F18" s="82"/>
      <c r="G18" s="82"/>
      <c r="H18" s="92"/>
      <c r="I18" s="77"/>
    </row>
    <row r="19" spans="2:9" ht="15.75" hidden="1" outlineLevel="1">
      <c r="B19" s="83"/>
      <c r="C19" s="84" t="s">
        <v>50</v>
      </c>
      <c r="D19" s="85">
        <v>5114</v>
      </c>
      <c r="E19" s="86">
        <v>5114</v>
      </c>
      <c r="F19" s="93"/>
      <c r="G19" s="93"/>
    </row>
    <row r="20" spans="2:9" ht="15.75" hidden="1" outlineLevel="1">
      <c r="B20" s="83"/>
      <c r="C20" s="91" t="s">
        <v>51</v>
      </c>
      <c r="D20" s="80">
        <v>512</v>
      </c>
      <c r="E20" s="81">
        <v>512</v>
      </c>
      <c r="F20" s="93"/>
      <c r="G20" s="93"/>
    </row>
    <row r="21" spans="2:9" ht="15.75" hidden="1" outlineLevel="1">
      <c r="B21" s="83"/>
      <c r="C21" s="84" t="s">
        <v>52</v>
      </c>
      <c r="D21" s="85">
        <v>5121</v>
      </c>
      <c r="E21" s="86">
        <v>5121</v>
      </c>
      <c r="F21" s="94">
        <v>43462325.360000007</v>
      </c>
      <c r="G21" s="94">
        <v>33978504.049999997</v>
      </c>
      <c r="H21" s="95"/>
    </row>
    <row r="22" spans="2:9" ht="15.75" hidden="1" outlineLevel="1">
      <c r="B22" s="83"/>
      <c r="C22" s="84" t="s">
        <v>53</v>
      </c>
      <c r="D22" s="85">
        <v>5124</v>
      </c>
      <c r="E22" s="86">
        <v>5124</v>
      </c>
      <c r="F22" s="96"/>
      <c r="G22" s="96"/>
      <c r="H22" s="97"/>
    </row>
    <row r="23" spans="2:9" ht="15.75" customHeight="1" outlineLevel="1">
      <c r="B23" s="78" t="s">
        <v>54</v>
      </c>
      <c r="C23" s="79" t="s">
        <v>55</v>
      </c>
      <c r="D23" s="80">
        <v>53</v>
      </c>
      <c r="E23" s="81">
        <v>53</v>
      </c>
      <c r="F23" s="88">
        <v>1374.94</v>
      </c>
      <c r="G23" s="88">
        <v>17256.36</v>
      </c>
      <c r="H23" s="89"/>
    </row>
    <row r="24" spans="2:9" ht="15.75" hidden="1" outlineLevel="1">
      <c r="B24" s="83"/>
      <c r="C24" s="91" t="s">
        <v>56</v>
      </c>
      <c r="D24" s="85">
        <v>531</v>
      </c>
      <c r="E24" s="86">
        <v>531</v>
      </c>
      <c r="F24" s="82"/>
      <c r="G24" s="82"/>
    </row>
    <row r="25" spans="2:9" ht="15.75" hidden="1" outlineLevel="1">
      <c r="B25" s="83"/>
      <c r="C25" s="84" t="s">
        <v>52</v>
      </c>
      <c r="D25" s="85">
        <v>5311</v>
      </c>
      <c r="E25" s="86">
        <v>5311</v>
      </c>
      <c r="F25" s="98">
        <v>1374.94</v>
      </c>
      <c r="G25" s="98">
        <v>17256.36</v>
      </c>
      <c r="H25" s="95"/>
    </row>
    <row r="26" spans="2:9" ht="15.75" hidden="1" outlineLevel="1">
      <c r="B26" s="83"/>
      <c r="C26" s="84" t="s">
        <v>53</v>
      </c>
      <c r="D26" s="85">
        <v>5340</v>
      </c>
      <c r="E26" s="86">
        <v>5340</v>
      </c>
      <c r="F26" s="82"/>
      <c r="G26" s="82"/>
    </row>
    <row r="27" spans="2:9" ht="15.75" hidden="1" outlineLevel="1">
      <c r="B27" s="83"/>
      <c r="C27" s="84" t="s">
        <v>57</v>
      </c>
      <c r="D27" s="85">
        <v>532</v>
      </c>
      <c r="E27" s="86">
        <v>532</v>
      </c>
      <c r="F27" s="82"/>
      <c r="G27" s="82"/>
    </row>
    <row r="28" spans="2:9" ht="15.75" hidden="1" outlineLevel="1">
      <c r="B28" s="83"/>
      <c r="C28" s="84" t="s">
        <v>58</v>
      </c>
      <c r="D28" s="85">
        <v>5321</v>
      </c>
      <c r="E28" s="86">
        <v>5321</v>
      </c>
      <c r="F28" s="93"/>
      <c r="G28" s="93"/>
    </row>
    <row r="29" spans="2:9" ht="15.75" hidden="1" outlineLevel="1">
      <c r="B29" s="83"/>
      <c r="C29" s="84" t="s">
        <v>59</v>
      </c>
      <c r="D29" s="85">
        <v>5322</v>
      </c>
      <c r="E29" s="86">
        <v>5322</v>
      </c>
      <c r="F29" s="93"/>
      <c r="G29" s="93"/>
    </row>
    <row r="30" spans="2:9" hidden="1" outlineLevel="1">
      <c r="B30" s="99"/>
      <c r="C30" s="84" t="s">
        <v>60</v>
      </c>
      <c r="D30" s="85">
        <v>5328</v>
      </c>
      <c r="E30" s="86">
        <v>5328</v>
      </c>
      <c r="F30" s="93"/>
      <c r="G30" s="93"/>
    </row>
    <row r="31" spans="2:9" ht="18" customHeight="1" outlineLevel="1" thickBot="1">
      <c r="B31" s="100" t="s">
        <v>61</v>
      </c>
      <c r="C31" s="101" t="s">
        <v>62</v>
      </c>
      <c r="D31" s="102">
        <v>54</v>
      </c>
      <c r="E31" s="103">
        <v>54</v>
      </c>
      <c r="F31" s="104">
        <v>0</v>
      </c>
      <c r="G31" s="104">
        <v>0</v>
      </c>
      <c r="H31" s="105"/>
    </row>
    <row r="32" spans="2:9" ht="17.25" hidden="1" customHeight="1" outlineLevel="1" thickTop="1">
      <c r="B32" s="106"/>
      <c r="C32" s="107" t="s">
        <v>63</v>
      </c>
      <c r="D32" s="108">
        <v>541</v>
      </c>
      <c r="E32" s="109">
        <v>541</v>
      </c>
      <c r="F32" s="110"/>
      <c r="G32" s="110"/>
    </row>
    <row r="33" spans="2:8" ht="16.5" hidden="1" outlineLevel="1" thickTop="1">
      <c r="B33" s="83"/>
      <c r="C33" s="84" t="s">
        <v>64</v>
      </c>
      <c r="D33" s="85">
        <v>5411</v>
      </c>
      <c r="E33" s="86">
        <v>5411</v>
      </c>
      <c r="F33" s="93"/>
      <c r="G33" s="93"/>
    </row>
    <row r="34" spans="2:8" ht="16.5" hidden="1" outlineLevel="1" thickTop="1">
      <c r="B34" s="83"/>
      <c r="C34" s="84" t="s">
        <v>65</v>
      </c>
      <c r="D34" s="85">
        <v>5412</v>
      </c>
      <c r="E34" s="86">
        <v>5412</v>
      </c>
      <c r="F34" s="93"/>
      <c r="G34" s="93"/>
    </row>
    <row r="35" spans="2:8" ht="16.5" hidden="1" outlineLevel="1" thickTop="1">
      <c r="B35" s="83"/>
      <c r="C35" s="84" t="s">
        <v>66</v>
      </c>
      <c r="D35" s="85">
        <v>543</v>
      </c>
      <c r="E35" s="86">
        <v>543</v>
      </c>
      <c r="F35" s="93"/>
      <c r="G35" s="93"/>
    </row>
    <row r="36" spans="2:8" ht="16.5" hidden="1" outlineLevel="1" thickTop="1">
      <c r="B36" s="83"/>
      <c r="C36" s="84" t="s">
        <v>67</v>
      </c>
      <c r="D36" s="85">
        <v>5431</v>
      </c>
      <c r="E36" s="86">
        <v>5431</v>
      </c>
      <c r="F36" s="93"/>
      <c r="G36" s="93"/>
    </row>
    <row r="37" spans="2:8" ht="16.5" hidden="1" outlineLevel="1" thickTop="1">
      <c r="B37" s="83"/>
      <c r="C37" s="84" t="s">
        <v>68</v>
      </c>
      <c r="D37" s="85">
        <v>5432</v>
      </c>
      <c r="E37" s="86">
        <v>5432</v>
      </c>
      <c r="F37" s="93"/>
      <c r="G37" s="93"/>
    </row>
    <row r="38" spans="2:8" ht="16.5" hidden="1" outlineLevel="1" thickTop="1">
      <c r="B38" s="83"/>
      <c r="C38" s="84" t="s">
        <v>69</v>
      </c>
      <c r="D38" s="85">
        <v>590</v>
      </c>
      <c r="E38" s="86">
        <v>590</v>
      </c>
      <c r="F38" s="93"/>
      <c r="G38" s="93"/>
    </row>
    <row r="39" spans="2:8" ht="16.5" hidden="1" outlineLevel="1" thickTop="1">
      <c r="B39" s="83"/>
      <c r="C39" s="84" t="s">
        <v>70</v>
      </c>
      <c r="D39" s="85">
        <v>5903</v>
      </c>
      <c r="E39" s="86">
        <v>5903</v>
      </c>
      <c r="F39" s="93"/>
      <c r="G39" s="93"/>
    </row>
    <row r="40" spans="2:8" ht="16.5" hidden="1" outlineLevel="1" thickTop="1">
      <c r="B40" s="83"/>
      <c r="C40" s="84" t="s">
        <v>71</v>
      </c>
      <c r="D40" s="85">
        <v>5905</v>
      </c>
      <c r="E40" s="86">
        <v>5905</v>
      </c>
      <c r="F40" s="93"/>
      <c r="G40" s="93"/>
    </row>
    <row r="41" spans="2:8" ht="17.25" hidden="1" outlineLevel="1" thickTop="1" thickBot="1">
      <c r="B41" s="111"/>
      <c r="C41" s="112" t="s">
        <v>72</v>
      </c>
      <c r="D41" s="113">
        <v>599</v>
      </c>
      <c r="E41" s="114">
        <v>599</v>
      </c>
      <c r="F41" s="115"/>
      <c r="G41" s="115"/>
    </row>
    <row r="42" spans="2:8" ht="18.75" customHeight="1" collapsed="1" thickTop="1" thickBot="1">
      <c r="B42" s="116"/>
      <c r="C42" s="117" t="s">
        <v>73</v>
      </c>
      <c r="D42" s="118"/>
      <c r="E42" s="119"/>
      <c r="F42" s="120">
        <v>43463700.300000004</v>
      </c>
      <c r="G42" s="120">
        <v>33995760.409999996</v>
      </c>
      <c r="H42" s="121"/>
    </row>
    <row r="43" spans="2:8" ht="16.5" customHeight="1">
      <c r="B43" s="122">
        <v>2</v>
      </c>
      <c r="C43" s="123" t="s">
        <v>74</v>
      </c>
      <c r="D43" s="124"/>
      <c r="E43" s="125"/>
      <c r="F43" s="126">
        <v>0</v>
      </c>
      <c r="G43" s="126">
        <v>0</v>
      </c>
      <c r="H43" s="95"/>
    </row>
    <row r="44" spans="2:8">
      <c r="B44" s="127" t="s">
        <v>75</v>
      </c>
      <c r="C44" s="128" t="s">
        <v>76</v>
      </c>
      <c r="D44" s="72"/>
      <c r="E44" s="73"/>
      <c r="F44" s="129">
        <v>0</v>
      </c>
      <c r="G44" s="129">
        <v>0</v>
      </c>
      <c r="H44" s="105"/>
    </row>
    <row r="45" spans="2:8" hidden="1" outlineLevel="1">
      <c r="B45" s="127"/>
      <c r="C45" s="84" t="s">
        <v>77</v>
      </c>
      <c r="D45" s="80">
        <v>55</v>
      </c>
      <c r="E45" s="81">
        <v>55</v>
      </c>
      <c r="F45" s="93"/>
      <c r="G45" s="93"/>
    </row>
    <row r="46" spans="2:8" hidden="1" outlineLevel="1">
      <c r="B46" s="127"/>
      <c r="C46" s="84" t="s">
        <v>78</v>
      </c>
      <c r="D46" s="85">
        <v>551</v>
      </c>
      <c r="E46" s="86">
        <v>551</v>
      </c>
      <c r="F46" s="93"/>
      <c r="G46" s="93"/>
    </row>
    <row r="47" spans="2:8" hidden="1" outlineLevel="1">
      <c r="B47" s="127"/>
      <c r="C47" s="84" t="s">
        <v>79</v>
      </c>
      <c r="D47" s="85">
        <v>5511</v>
      </c>
      <c r="E47" s="86">
        <v>5511</v>
      </c>
      <c r="F47" s="93"/>
      <c r="G47" s="93"/>
    </row>
    <row r="48" spans="2:8" hidden="1" outlineLevel="1">
      <c r="B48" s="127"/>
      <c r="C48" s="84" t="s">
        <v>69</v>
      </c>
      <c r="D48" s="85">
        <v>590</v>
      </c>
      <c r="E48" s="86">
        <v>590</v>
      </c>
      <c r="F48" s="93"/>
      <c r="G48" s="93"/>
    </row>
    <row r="49" spans="2:10" hidden="1" outlineLevel="1">
      <c r="B49" s="127"/>
      <c r="C49" s="84" t="s">
        <v>72</v>
      </c>
      <c r="D49" s="85">
        <v>599</v>
      </c>
      <c r="E49" s="86">
        <v>599</v>
      </c>
      <c r="F49" s="93"/>
      <c r="G49" s="93"/>
    </row>
    <row r="50" spans="2:10" collapsed="1">
      <c r="B50" s="127" t="s">
        <v>80</v>
      </c>
      <c r="C50" s="128" t="s">
        <v>81</v>
      </c>
      <c r="D50" s="72"/>
      <c r="E50" s="73"/>
      <c r="F50" s="129">
        <v>0</v>
      </c>
      <c r="G50" s="129">
        <v>0</v>
      </c>
      <c r="H50" s="105"/>
    </row>
    <row r="51" spans="2:10" hidden="1" outlineLevel="1">
      <c r="B51" s="127"/>
      <c r="C51" s="91" t="s">
        <v>82</v>
      </c>
      <c r="D51" s="85">
        <v>552</v>
      </c>
      <c r="E51" s="86">
        <v>552</v>
      </c>
      <c r="F51" s="93"/>
      <c r="G51" s="93"/>
    </row>
    <row r="52" spans="2:10" hidden="1" outlineLevel="1">
      <c r="B52" s="127"/>
      <c r="C52" s="84" t="s">
        <v>83</v>
      </c>
      <c r="D52" s="85">
        <v>559</v>
      </c>
      <c r="E52" s="86">
        <v>559</v>
      </c>
      <c r="F52" s="93"/>
      <c r="G52" s="93"/>
    </row>
    <row r="53" spans="2:10" hidden="1" outlineLevel="1">
      <c r="B53" s="127"/>
      <c r="C53" s="84" t="s">
        <v>69</v>
      </c>
      <c r="D53" s="85">
        <v>590</v>
      </c>
      <c r="E53" s="86">
        <v>590</v>
      </c>
      <c r="F53" s="93"/>
      <c r="G53" s="93"/>
    </row>
    <row r="54" spans="2:10" hidden="1" outlineLevel="1">
      <c r="B54" s="127"/>
      <c r="C54" s="84" t="s">
        <v>70</v>
      </c>
      <c r="D54" s="85">
        <v>5903</v>
      </c>
      <c r="E54" s="86">
        <v>5903</v>
      </c>
      <c r="F54" s="93"/>
      <c r="G54" s="93"/>
    </row>
    <row r="55" spans="2:10" hidden="1" outlineLevel="1">
      <c r="B55" s="127"/>
      <c r="C55" s="84" t="s">
        <v>71</v>
      </c>
      <c r="D55" s="85">
        <v>5905</v>
      </c>
      <c r="E55" s="86">
        <v>5905</v>
      </c>
      <c r="F55" s="93"/>
      <c r="G55" s="93"/>
    </row>
    <row r="56" spans="2:10" hidden="1" outlineLevel="1">
      <c r="B56" s="127"/>
      <c r="C56" s="84" t="s">
        <v>84</v>
      </c>
      <c r="D56" s="85">
        <v>599</v>
      </c>
      <c r="E56" s="86">
        <v>599</v>
      </c>
      <c r="F56" s="93"/>
      <c r="G56" s="93"/>
    </row>
    <row r="57" spans="2:10" collapsed="1">
      <c r="B57" s="130"/>
      <c r="C57" s="131" t="s">
        <v>85</v>
      </c>
      <c r="D57" s="72"/>
      <c r="E57" s="73"/>
      <c r="F57" s="132">
        <v>0</v>
      </c>
      <c r="G57" s="132">
        <v>0</v>
      </c>
      <c r="H57" s="133"/>
    </row>
    <row r="58" spans="2:10">
      <c r="B58" s="70">
        <v>3</v>
      </c>
      <c r="C58" s="71" t="s">
        <v>86</v>
      </c>
      <c r="D58" s="72"/>
      <c r="E58" s="73"/>
      <c r="F58" s="134"/>
      <c r="G58" s="134"/>
      <c r="H58" s="75"/>
    </row>
    <row r="59" spans="2:10">
      <c r="B59" s="127" t="s">
        <v>75</v>
      </c>
      <c r="C59" s="128" t="s">
        <v>87</v>
      </c>
      <c r="D59" s="72"/>
      <c r="E59" s="73"/>
      <c r="F59" s="135">
        <v>25601062.979999997</v>
      </c>
      <c r="G59" s="135">
        <v>18685246.510000002</v>
      </c>
      <c r="H59" s="136"/>
    </row>
    <row r="60" spans="2:10" hidden="1" outlineLevel="1">
      <c r="B60" s="127"/>
      <c r="C60" s="84" t="s">
        <v>88</v>
      </c>
      <c r="D60" s="85">
        <v>411</v>
      </c>
      <c r="E60" s="86">
        <v>1310</v>
      </c>
      <c r="F60" s="137">
        <v>28233396.779999997</v>
      </c>
      <c r="G60" s="137">
        <v>19990614.23</v>
      </c>
      <c r="H60" s="95"/>
    </row>
    <row r="61" spans="2:10" hidden="1" outlineLevel="1">
      <c r="B61" s="127"/>
      <c r="C61" s="84" t="s">
        <v>89</v>
      </c>
      <c r="D61" s="85">
        <v>413</v>
      </c>
      <c r="E61" s="86"/>
      <c r="F61" s="138"/>
      <c r="G61" s="138"/>
    </row>
    <row r="62" spans="2:10" hidden="1" outlineLevel="1">
      <c r="B62" s="127"/>
      <c r="C62" s="84" t="s">
        <v>90</v>
      </c>
      <c r="D62" s="85">
        <v>414</v>
      </c>
      <c r="E62" s="86"/>
      <c r="F62" s="138"/>
      <c r="G62" s="138"/>
    </row>
    <row r="63" spans="2:10" ht="15" hidden="1" customHeight="1" outlineLevel="1">
      <c r="B63" s="127"/>
      <c r="C63" s="84" t="s">
        <v>91</v>
      </c>
      <c r="D63" s="85">
        <v>49</v>
      </c>
      <c r="E63" s="86">
        <v>1390</v>
      </c>
      <c r="F63" s="139">
        <v>-2632333.8000000003</v>
      </c>
      <c r="G63" s="139">
        <v>-1305367.72</v>
      </c>
      <c r="H63" s="92"/>
    </row>
    <row r="64" spans="2:10" collapsed="1">
      <c r="B64" s="127" t="s">
        <v>80</v>
      </c>
      <c r="C64" s="128" t="s">
        <v>92</v>
      </c>
      <c r="D64" s="72"/>
      <c r="E64" s="73"/>
      <c r="F64" s="135">
        <v>13444624.2987333</v>
      </c>
      <c r="G64" s="135">
        <v>15218843.586483298</v>
      </c>
      <c r="H64" s="136"/>
      <c r="I64" s="140"/>
      <c r="J64" s="141"/>
    </row>
    <row r="65" spans="2:10" outlineLevel="1">
      <c r="B65" s="127"/>
      <c r="C65" s="84" t="s">
        <v>93</v>
      </c>
      <c r="D65" s="85">
        <v>416</v>
      </c>
      <c r="E65" s="86">
        <v>1940</v>
      </c>
      <c r="F65" s="93"/>
      <c r="G65" s="93"/>
      <c r="H65" s="142"/>
      <c r="I65" s="140"/>
      <c r="J65" s="141"/>
    </row>
    <row r="66" spans="2:10" hidden="1" outlineLevel="1">
      <c r="B66" s="127"/>
      <c r="C66" s="84" t="s">
        <v>94</v>
      </c>
      <c r="D66" s="85">
        <v>418</v>
      </c>
      <c r="E66" s="86">
        <v>1940</v>
      </c>
      <c r="F66" s="143">
        <v>888329.08</v>
      </c>
      <c r="G66" s="143">
        <v>779710.2</v>
      </c>
      <c r="H66" s="142"/>
      <c r="I66" s="140"/>
      <c r="J66" s="141"/>
    </row>
    <row r="67" spans="2:10" hidden="1" outlineLevel="1">
      <c r="B67" s="127"/>
      <c r="C67" s="84" t="s">
        <v>95</v>
      </c>
      <c r="D67" s="85">
        <v>467</v>
      </c>
      <c r="E67" s="86">
        <v>1610</v>
      </c>
      <c r="F67" s="94"/>
      <c r="G67" s="94"/>
      <c r="H67" s="144"/>
      <c r="I67" s="140"/>
      <c r="J67" s="141"/>
    </row>
    <row r="68" spans="2:10" hidden="1" outlineLevel="1">
      <c r="B68" s="127"/>
      <c r="C68" s="84" t="s">
        <v>96</v>
      </c>
      <c r="D68" s="85">
        <v>465</v>
      </c>
      <c r="E68" s="86"/>
      <c r="F68" s="93"/>
      <c r="G68" s="93"/>
      <c r="I68" s="140"/>
      <c r="J68" s="141"/>
    </row>
    <row r="69" spans="2:10" hidden="1" outlineLevel="1">
      <c r="B69" s="127"/>
      <c r="C69" s="84" t="s">
        <v>97</v>
      </c>
      <c r="D69" s="85">
        <v>444</v>
      </c>
      <c r="E69" s="145">
        <v>2900</v>
      </c>
      <c r="F69" s="146">
        <v>12385078.0187333</v>
      </c>
      <c r="G69" s="146">
        <v>14394008.3464833</v>
      </c>
      <c r="H69" s="142"/>
      <c r="I69" s="140"/>
      <c r="J69" s="141"/>
    </row>
    <row r="70" spans="2:10" hidden="1" outlineLevel="1">
      <c r="B70" s="127"/>
      <c r="C70" s="84" t="s">
        <v>98</v>
      </c>
      <c r="D70" s="85">
        <v>442</v>
      </c>
      <c r="E70" s="86"/>
      <c r="F70" s="93"/>
      <c r="G70" s="93"/>
      <c r="I70" s="140"/>
      <c r="J70" s="141"/>
    </row>
    <row r="71" spans="2:10" hidden="1" outlineLevel="1">
      <c r="B71" s="127"/>
      <c r="C71" s="84" t="s">
        <v>99</v>
      </c>
      <c r="D71" s="85">
        <v>443</v>
      </c>
      <c r="E71" s="86"/>
      <c r="F71" s="93"/>
      <c r="G71" s="93"/>
      <c r="I71" s="140"/>
      <c r="J71" s="141"/>
    </row>
    <row r="72" spans="2:10" hidden="1" outlineLevel="1">
      <c r="B72" s="127"/>
      <c r="C72" s="84" t="s">
        <v>100</v>
      </c>
      <c r="D72" s="85">
        <v>449</v>
      </c>
      <c r="E72" s="86"/>
      <c r="F72" s="94"/>
      <c r="G72" s="94"/>
      <c r="H72" s="95"/>
      <c r="I72" s="140"/>
      <c r="J72" s="141"/>
    </row>
    <row r="73" spans="2:10" hidden="1" outlineLevel="1">
      <c r="B73" s="127"/>
      <c r="C73" s="84" t="s">
        <v>101</v>
      </c>
      <c r="D73" s="85">
        <v>4454</v>
      </c>
      <c r="E73" s="86"/>
      <c r="F73" s="94"/>
      <c r="G73" s="94"/>
      <c r="H73" s="95"/>
      <c r="I73" s="140"/>
      <c r="J73" s="141"/>
    </row>
    <row r="74" spans="2:10" hidden="1" outlineLevel="1">
      <c r="B74" s="127"/>
      <c r="C74" s="84" t="s">
        <v>102</v>
      </c>
      <c r="D74" s="85">
        <v>447</v>
      </c>
      <c r="E74" s="86"/>
      <c r="F74" s="94"/>
      <c r="G74" s="94"/>
      <c r="H74" s="95"/>
    </row>
    <row r="75" spans="2:10" hidden="1" outlineLevel="1">
      <c r="B75" s="127"/>
      <c r="C75" s="84" t="s">
        <v>103</v>
      </c>
      <c r="D75" s="85">
        <v>448</v>
      </c>
      <c r="E75" s="145">
        <v>2900</v>
      </c>
      <c r="F75" s="146"/>
      <c r="G75" s="146"/>
    </row>
    <row r="76" spans="2:10" hidden="1" outlineLevel="1">
      <c r="B76" s="127"/>
      <c r="C76" s="84" t="s">
        <v>104</v>
      </c>
      <c r="D76" s="85">
        <v>451</v>
      </c>
      <c r="E76" s="86"/>
      <c r="F76" s="93"/>
      <c r="G76" s="93"/>
    </row>
    <row r="77" spans="2:10" hidden="1" outlineLevel="1">
      <c r="B77" s="127"/>
      <c r="C77" s="84" t="s">
        <v>105</v>
      </c>
      <c r="D77" s="85">
        <v>455</v>
      </c>
      <c r="E77" s="86">
        <v>1440</v>
      </c>
      <c r="F77" s="93"/>
      <c r="G77" s="93"/>
      <c r="H77" s="95"/>
    </row>
    <row r="78" spans="2:10" hidden="1" outlineLevel="1">
      <c r="B78" s="127"/>
      <c r="C78" s="84" t="s">
        <v>106</v>
      </c>
      <c r="D78" s="85">
        <v>456</v>
      </c>
      <c r="E78" s="86"/>
      <c r="F78" s="93"/>
      <c r="G78" s="93"/>
    </row>
    <row r="79" spans="2:10" hidden="1" outlineLevel="1">
      <c r="B79" s="127"/>
      <c r="C79" s="84" t="s">
        <v>107</v>
      </c>
      <c r="D79" s="85">
        <v>465</v>
      </c>
      <c r="E79" s="86"/>
      <c r="F79" s="93"/>
      <c r="G79" s="93"/>
    </row>
    <row r="80" spans="2:10" hidden="1" outlineLevel="1">
      <c r="B80" s="127"/>
      <c r="C80" s="84" t="s">
        <v>108</v>
      </c>
      <c r="D80" s="85">
        <v>469</v>
      </c>
      <c r="E80" s="86">
        <v>1690</v>
      </c>
      <c r="F80" s="143">
        <v>15413.6</v>
      </c>
      <c r="G80" s="143">
        <v>20206</v>
      </c>
      <c r="H80" s="92"/>
    </row>
    <row r="81" spans="2:8" hidden="1" outlineLevel="1">
      <c r="B81" s="127"/>
      <c r="C81" s="84" t="s">
        <v>109</v>
      </c>
      <c r="D81" s="85">
        <v>401</v>
      </c>
      <c r="E81" s="86">
        <v>1312</v>
      </c>
      <c r="F81" s="143">
        <v>155803.6</v>
      </c>
      <c r="G81" s="143">
        <v>24919.040000000001</v>
      </c>
      <c r="H81" s="95"/>
    </row>
    <row r="82" spans="2:8" hidden="1" outlineLevel="1">
      <c r="B82" s="127"/>
      <c r="C82" s="84" t="s">
        <v>110</v>
      </c>
      <c r="D82" s="85">
        <v>404</v>
      </c>
      <c r="E82" s="86"/>
      <c r="F82" s="93"/>
      <c r="G82" s="93"/>
    </row>
    <row r="83" spans="2:8" hidden="1" outlineLevel="1">
      <c r="B83" s="127"/>
      <c r="C83" s="84" t="s">
        <v>111</v>
      </c>
      <c r="D83" s="85">
        <v>49</v>
      </c>
      <c r="E83" s="86"/>
      <c r="F83" s="93"/>
      <c r="G83" s="93"/>
    </row>
    <row r="84" spans="2:8" hidden="1">
      <c r="B84" s="127" t="s">
        <v>112</v>
      </c>
      <c r="C84" s="128" t="s">
        <v>113</v>
      </c>
      <c r="D84" s="72"/>
      <c r="E84" s="73"/>
      <c r="F84" s="135">
        <v>0</v>
      </c>
      <c r="G84" s="135">
        <v>0</v>
      </c>
      <c r="H84" s="136"/>
    </row>
    <row r="85" spans="2:8" ht="12.75" hidden="1" customHeight="1" outlineLevel="1">
      <c r="B85" s="127"/>
      <c r="C85" s="84" t="s">
        <v>108</v>
      </c>
      <c r="D85" s="72"/>
      <c r="E85" s="73"/>
      <c r="F85" s="93"/>
      <c r="G85" s="93"/>
    </row>
    <row r="86" spans="2:8" ht="12.75" hidden="1" customHeight="1" outlineLevel="1">
      <c r="B86" s="127"/>
      <c r="C86" s="84" t="s">
        <v>111</v>
      </c>
      <c r="D86" s="72"/>
      <c r="E86" s="73"/>
      <c r="F86" s="93"/>
      <c r="G86" s="93"/>
    </row>
    <row r="87" spans="2:8" ht="13.5" hidden="1" collapsed="1" thickBot="1">
      <c r="B87" s="147" t="s">
        <v>114</v>
      </c>
      <c r="C87" s="148" t="s">
        <v>115</v>
      </c>
      <c r="D87" s="149"/>
      <c r="E87" s="150"/>
      <c r="F87" s="151"/>
      <c r="G87" s="151"/>
    </row>
    <row r="88" spans="2:8" hidden="1" outlineLevel="1">
      <c r="B88" s="152"/>
      <c r="C88" s="107" t="s">
        <v>116</v>
      </c>
      <c r="D88" s="108">
        <v>460</v>
      </c>
      <c r="E88" s="109">
        <v>460</v>
      </c>
      <c r="F88" s="110"/>
      <c r="G88" s="110"/>
    </row>
    <row r="89" spans="2:8" ht="13.5" hidden="1" outlineLevel="1" thickBot="1">
      <c r="B89" s="127"/>
      <c r="C89" s="112" t="s">
        <v>117</v>
      </c>
      <c r="D89" s="113"/>
      <c r="E89" s="114"/>
      <c r="F89" s="115"/>
      <c r="G89" s="115"/>
    </row>
    <row r="90" spans="2:8" ht="15.75" collapsed="1" thickBot="1">
      <c r="B90" s="153"/>
      <c r="C90" s="117" t="s">
        <v>118</v>
      </c>
      <c r="D90" s="154"/>
      <c r="E90" s="155"/>
      <c r="F90" s="120">
        <v>39045687.278733298</v>
      </c>
      <c r="G90" s="120">
        <v>33904090.096483298</v>
      </c>
      <c r="H90" s="121"/>
    </row>
    <row r="91" spans="2:8">
      <c r="B91" s="122">
        <v>4</v>
      </c>
      <c r="C91" s="123" t="s">
        <v>119</v>
      </c>
      <c r="D91" s="124"/>
      <c r="E91" s="125"/>
      <c r="F91" s="156"/>
      <c r="G91" s="156"/>
      <c r="H91" s="157"/>
    </row>
    <row r="92" spans="2:8" ht="13.5" hidden="1" customHeight="1">
      <c r="B92" s="127" t="s">
        <v>75</v>
      </c>
      <c r="C92" s="128" t="s">
        <v>120</v>
      </c>
      <c r="D92" s="72"/>
      <c r="E92" s="73"/>
      <c r="F92" s="158">
        <v>0</v>
      </c>
      <c r="G92" s="158">
        <v>0</v>
      </c>
      <c r="H92" s="89"/>
    </row>
    <row r="93" spans="2:8" hidden="1" outlineLevel="1">
      <c r="B93" s="127"/>
      <c r="C93" s="91" t="s">
        <v>121</v>
      </c>
      <c r="D93" s="85">
        <v>31</v>
      </c>
      <c r="E93" s="86">
        <v>31</v>
      </c>
      <c r="F93" s="96"/>
      <c r="G93" s="96"/>
      <c r="H93" s="97"/>
    </row>
    <row r="94" spans="2:8" hidden="1" outlineLevel="1">
      <c r="B94" s="127"/>
      <c r="C94" s="84" t="s">
        <v>122</v>
      </c>
      <c r="D94" s="85">
        <v>311</v>
      </c>
      <c r="E94" s="86">
        <v>311</v>
      </c>
      <c r="F94" s="93"/>
      <c r="G94" s="93"/>
    </row>
    <row r="95" spans="2:8" hidden="1" outlineLevel="1">
      <c r="B95" s="127"/>
      <c r="C95" s="84" t="s">
        <v>123</v>
      </c>
      <c r="D95" s="85">
        <v>312</v>
      </c>
      <c r="E95" s="86">
        <v>312</v>
      </c>
      <c r="F95" s="93"/>
      <c r="G95" s="93"/>
    </row>
    <row r="96" spans="2:8" hidden="1" outlineLevel="1">
      <c r="B96" s="127"/>
      <c r="C96" s="84" t="s">
        <v>124</v>
      </c>
      <c r="D96" s="85">
        <v>3123</v>
      </c>
      <c r="E96" s="86">
        <v>3123</v>
      </c>
      <c r="F96" s="93"/>
      <c r="G96" s="93"/>
    </row>
    <row r="97" spans="2:8" hidden="1" outlineLevel="1">
      <c r="B97" s="127"/>
      <c r="C97" s="84" t="s">
        <v>125</v>
      </c>
      <c r="D97" s="85">
        <v>3124</v>
      </c>
      <c r="E97" s="86">
        <v>3124</v>
      </c>
      <c r="F97" s="93"/>
      <c r="G97" s="93"/>
    </row>
    <row r="98" spans="2:8" hidden="1" outlineLevel="1">
      <c r="B98" s="127"/>
      <c r="C98" s="84" t="s">
        <v>126</v>
      </c>
      <c r="D98" s="85">
        <v>3125</v>
      </c>
      <c r="E98" s="86">
        <v>3125</v>
      </c>
      <c r="F98" s="93"/>
      <c r="G98" s="93"/>
    </row>
    <row r="99" spans="2:8" hidden="1" outlineLevel="1">
      <c r="B99" s="127"/>
      <c r="C99" s="84" t="s">
        <v>127</v>
      </c>
      <c r="D99" s="85">
        <v>3126</v>
      </c>
      <c r="E99" s="86">
        <v>3126</v>
      </c>
      <c r="F99" s="93"/>
      <c r="G99" s="93"/>
    </row>
    <row r="100" spans="2:8" hidden="1" outlineLevel="1">
      <c r="B100" s="127"/>
      <c r="C100" s="84" t="s">
        <v>128</v>
      </c>
      <c r="D100" s="85">
        <v>3127</v>
      </c>
      <c r="E100" s="86">
        <v>3127</v>
      </c>
      <c r="F100" s="93"/>
      <c r="G100" s="93"/>
    </row>
    <row r="101" spans="2:8" hidden="1" outlineLevel="1">
      <c r="B101" s="127"/>
      <c r="C101" s="84" t="s">
        <v>129</v>
      </c>
      <c r="D101" s="85">
        <v>32</v>
      </c>
      <c r="E101" s="86">
        <v>32</v>
      </c>
      <c r="F101" s="94"/>
      <c r="G101" s="94"/>
      <c r="H101" s="95"/>
    </row>
    <row r="102" spans="2:8" hidden="1" collapsed="1">
      <c r="B102" s="127" t="s">
        <v>80</v>
      </c>
      <c r="C102" s="128" t="s">
        <v>130</v>
      </c>
      <c r="D102" s="72"/>
      <c r="E102" s="73"/>
      <c r="F102" s="158">
        <v>0</v>
      </c>
      <c r="G102" s="158">
        <v>0</v>
      </c>
      <c r="H102" s="89"/>
    </row>
    <row r="103" spans="2:8" hidden="1" outlineLevel="1">
      <c r="B103" s="127"/>
      <c r="C103" s="84" t="s">
        <v>131</v>
      </c>
      <c r="D103" s="85">
        <v>331</v>
      </c>
      <c r="E103" s="86">
        <v>331</v>
      </c>
      <c r="F103" s="93"/>
      <c r="G103" s="93"/>
    </row>
    <row r="104" spans="2:8" hidden="1" outlineLevel="1">
      <c r="B104" s="127"/>
      <c r="C104" s="84" t="s">
        <v>132</v>
      </c>
      <c r="D104" s="85">
        <v>332</v>
      </c>
      <c r="E104" s="86">
        <v>332</v>
      </c>
      <c r="F104" s="93"/>
      <c r="G104" s="93"/>
    </row>
    <row r="105" spans="2:8" hidden="1" outlineLevel="1">
      <c r="B105" s="127"/>
      <c r="C105" s="84" t="s">
        <v>133</v>
      </c>
      <c r="D105" s="85">
        <v>333</v>
      </c>
      <c r="E105" s="86">
        <v>333</v>
      </c>
      <c r="F105" s="93"/>
      <c r="G105" s="93"/>
    </row>
    <row r="106" spans="2:8" hidden="1" outlineLevel="1">
      <c r="B106" s="127"/>
      <c r="C106" s="84" t="s">
        <v>134</v>
      </c>
      <c r="D106" s="85">
        <v>393</v>
      </c>
      <c r="E106" s="86">
        <v>393</v>
      </c>
      <c r="F106" s="93"/>
      <c r="G106" s="93"/>
    </row>
    <row r="107" spans="2:8" hidden="1" collapsed="1">
      <c r="B107" s="127" t="s">
        <v>112</v>
      </c>
      <c r="C107" s="128" t="s">
        <v>135</v>
      </c>
      <c r="D107" s="72"/>
      <c r="E107" s="73"/>
      <c r="F107" s="158">
        <v>0</v>
      </c>
      <c r="G107" s="158">
        <v>0</v>
      </c>
      <c r="H107" s="89"/>
    </row>
    <row r="108" spans="2:8" hidden="1" outlineLevel="1">
      <c r="B108" s="127"/>
      <c r="C108" s="84" t="s">
        <v>136</v>
      </c>
      <c r="D108" s="85">
        <v>341</v>
      </c>
      <c r="E108" s="86">
        <v>341</v>
      </c>
      <c r="F108" s="93"/>
      <c r="G108" s="93"/>
    </row>
    <row r="109" spans="2:8" hidden="1" outlineLevel="1">
      <c r="B109" s="127"/>
      <c r="C109" s="84" t="s">
        <v>137</v>
      </c>
      <c r="D109" s="85">
        <v>342</v>
      </c>
      <c r="E109" s="86">
        <v>342</v>
      </c>
      <c r="F109" s="93"/>
      <c r="G109" s="93"/>
    </row>
    <row r="110" spans="2:8" hidden="1" outlineLevel="1">
      <c r="B110" s="127"/>
      <c r="C110" s="84" t="s">
        <v>138</v>
      </c>
      <c r="D110" s="85">
        <v>347</v>
      </c>
      <c r="E110" s="86">
        <v>347</v>
      </c>
      <c r="F110" s="93"/>
      <c r="G110" s="93"/>
    </row>
    <row r="111" spans="2:8" hidden="1" outlineLevel="1">
      <c r="B111" s="127"/>
      <c r="C111" s="84" t="s">
        <v>139</v>
      </c>
      <c r="D111" s="85">
        <v>394</v>
      </c>
      <c r="E111" s="86">
        <v>394</v>
      </c>
      <c r="F111" s="93"/>
      <c r="G111" s="93"/>
    </row>
    <row r="112" spans="2:8" hidden="1" collapsed="1">
      <c r="B112" s="127" t="s">
        <v>114</v>
      </c>
      <c r="C112" s="128" t="s">
        <v>140</v>
      </c>
      <c r="D112" s="72"/>
      <c r="E112" s="73"/>
      <c r="F112" s="135">
        <v>0</v>
      </c>
      <c r="G112" s="135">
        <v>0</v>
      </c>
      <c r="H112" s="136"/>
    </row>
    <row r="113" spans="2:8" hidden="1" outlineLevel="1">
      <c r="B113" s="127"/>
      <c r="C113" s="84" t="s">
        <v>141</v>
      </c>
      <c r="D113" s="85">
        <v>35</v>
      </c>
      <c r="E113" s="86">
        <v>35</v>
      </c>
      <c r="F113" s="94"/>
      <c r="G113" s="94"/>
      <c r="H113" s="95"/>
    </row>
    <row r="114" spans="2:8" hidden="1" outlineLevel="1">
      <c r="B114" s="127"/>
      <c r="C114" s="84" t="s">
        <v>142</v>
      </c>
      <c r="D114" s="159">
        <v>395</v>
      </c>
      <c r="E114" s="160">
        <v>395</v>
      </c>
      <c r="F114" s="93"/>
      <c r="G114" s="93"/>
    </row>
    <row r="115" spans="2:8" hidden="1" collapsed="1">
      <c r="B115" s="127" t="s">
        <v>143</v>
      </c>
      <c r="C115" s="128" t="s">
        <v>144</v>
      </c>
      <c r="D115" s="72"/>
      <c r="E115" s="73"/>
      <c r="F115" s="135">
        <v>0</v>
      </c>
      <c r="G115" s="135">
        <v>0</v>
      </c>
      <c r="H115" s="136"/>
    </row>
    <row r="116" spans="2:8" hidden="1" outlineLevel="1">
      <c r="B116" s="127"/>
      <c r="C116" s="84" t="s">
        <v>145</v>
      </c>
      <c r="D116" s="85">
        <v>371</v>
      </c>
      <c r="E116" s="86">
        <v>371</v>
      </c>
      <c r="F116" s="93"/>
      <c r="G116" s="93"/>
    </row>
    <row r="117" spans="2:8" hidden="1" outlineLevel="1">
      <c r="B117" s="127"/>
      <c r="C117" s="84" t="s">
        <v>146</v>
      </c>
      <c r="D117" s="85">
        <v>372</v>
      </c>
      <c r="E117" s="86">
        <v>372</v>
      </c>
      <c r="F117" s="93"/>
      <c r="G117" s="93"/>
    </row>
    <row r="118" spans="2:8" hidden="1" outlineLevel="1">
      <c r="B118" s="127"/>
      <c r="C118" s="84" t="s">
        <v>147</v>
      </c>
      <c r="D118" s="85">
        <v>374</v>
      </c>
      <c r="E118" s="86">
        <v>374</v>
      </c>
      <c r="F118" s="93"/>
      <c r="G118" s="93"/>
    </row>
    <row r="119" spans="2:8" hidden="1" outlineLevel="1">
      <c r="B119" s="127"/>
      <c r="C119" s="84" t="s">
        <v>148</v>
      </c>
      <c r="D119" s="85">
        <v>375</v>
      </c>
      <c r="E119" s="86">
        <v>375</v>
      </c>
      <c r="F119" s="93"/>
      <c r="G119" s="93"/>
    </row>
    <row r="120" spans="2:8" hidden="1" outlineLevel="1">
      <c r="B120" s="127"/>
      <c r="C120" s="84" t="s">
        <v>149</v>
      </c>
      <c r="D120" s="85">
        <v>376</v>
      </c>
      <c r="E120" s="86">
        <v>376</v>
      </c>
      <c r="F120" s="93"/>
      <c r="G120" s="93"/>
    </row>
    <row r="121" spans="2:8" collapsed="1">
      <c r="B121" s="130"/>
      <c r="C121" s="131" t="s">
        <v>150</v>
      </c>
      <c r="D121" s="72"/>
      <c r="E121" s="73"/>
      <c r="F121" s="161">
        <v>0</v>
      </c>
      <c r="G121" s="161">
        <v>0</v>
      </c>
      <c r="H121" s="121"/>
    </row>
    <row r="122" spans="2:8">
      <c r="B122" s="70">
        <v>5</v>
      </c>
      <c r="C122" s="71" t="s">
        <v>151</v>
      </c>
      <c r="D122" s="72"/>
      <c r="E122" s="73"/>
      <c r="F122" s="93"/>
      <c r="G122" s="93"/>
    </row>
    <row r="123" spans="2:8" hidden="1" outlineLevel="1">
      <c r="B123" s="70"/>
      <c r="C123" s="84" t="s">
        <v>152</v>
      </c>
      <c r="D123" s="72"/>
      <c r="E123" s="73"/>
      <c r="F123" s="93"/>
      <c r="G123" s="93"/>
    </row>
    <row r="124" spans="2:8" collapsed="1">
      <c r="B124" s="70">
        <v>6</v>
      </c>
      <c r="C124" s="71" t="s">
        <v>153</v>
      </c>
      <c r="D124" s="72"/>
      <c r="E124" s="73"/>
      <c r="F124" s="93"/>
      <c r="G124" s="93"/>
    </row>
    <row r="125" spans="2:8" ht="13.5" thickBot="1">
      <c r="B125" s="70">
        <v>7</v>
      </c>
      <c r="C125" s="71" t="s">
        <v>154</v>
      </c>
      <c r="D125" s="72"/>
      <c r="E125" s="73"/>
      <c r="F125" s="135">
        <v>0</v>
      </c>
      <c r="G125" s="135">
        <v>0</v>
      </c>
      <c r="H125" s="136"/>
    </row>
    <row r="126" spans="2:8" ht="13.5" hidden="1" outlineLevel="1" thickBot="1">
      <c r="B126" s="70"/>
      <c r="C126" s="84" t="s">
        <v>155</v>
      </c>
      <c r="D126" s="85">
        <v>486</v>
      </c>
      <c r="E126" s="86">
        <v>1510</v>
      </c>
      <c r="F126" s="94">
        <v>0</v>
      </c>
      <c r="G126" s="94">
        <v>0</v>
      </c>
      <c r="H126" s="95"/>
    </row>
    <row r="127" spans="2:8" ht="13.5" hidden="1" outlineLevel="1" thickBot="1">
      <c r="B127" s="70"/>
      <c r="C127" s="84" t="s">
        <v>156</v>
      </c>
      <c r="D127" s="85">
        <v>481</v>
      </c>
      <c r="E127" s="86"/>
      <c r="F127" s="94"/>
      <c r="G127" s="94"/>
      <c r="H127" s="95"/>
    </row>
    <row r="128" spans="2:8" ht="13.5" hidden="1" outlineLevel="1" thickBot="1">
      <c r="B128" s="70"/>
      <c r="C128" s="84" t="s">
        <v>157</v>
      </c>
      <c r="D128" s="85">
        <v>483</v>
      </c>
      <c r="E128" s="86"/>
      <c r="F128" s="93"/>
      <c r="G128" s="93"/>
    </row>
    <row r="129" spans="2:9" ht="13.5" hidden="1" outlineLevel="1" thickBot="1">
      <c r="B129" s="162"/>
      <c r="C129" s="163" t="s">
        <v>158</v>
      </c>
      <c r="D129" s="164">
        <v>487</v>
      </c>
      <c r="E129" s="165"/>
      <c r="F129" s="166"/>
      <c r="G129" s="166"/>
      <c r="H129" s="167"/>
    </row>
    <row r="130" spans="2:9" ht="17.25" customHeight="1" collapsed="1" thickBot="1">
      <c r="B130" s="168"/>
      <c r="C130" s="169" t="s">
        <v>159</v>
      </c>
      <c r="D130" s="170"/>
      <c r="E130" s="171"/>
      <c r="F130" s="172">
        <v>82509387.578733295</v>
      </c>
      <c r="G130" s="172">
        <v>67899850.506483287</v>
      </c>
      <c r="H130" s="133"/>
    </row>
    <row r="131" spans="2:9" s="141" customFormat="1" ht="6" customHeight="1">
      <c r="B131" s="173"/>
      <c r="C131" s="174"/>
      <c r="D131" s="175"/>
      <c r="E131" s="176"/>
      <c r="F131" s="177"/>
      <c r="G131" s="177"/>
      <c r="H131" s="133"/>
      <c r="I131" s="140"/>
    </row>
    <row r="132" spans="2:9" ht="18.75" customHeight="1">
      <c r="B132" s="178" t="s">
        <v>160</v>
      </c>
      <c r="C132" s="179" t="s">
        <v>161</v>
      </c>
      <c r="D132" s="180"/>
      <c r="E132" s="181"/>
      <c r="F132" s="182"/>
      <c r="G132" s="182"/>
    </row>
    <row r="133" spans="2:9" ht="15.75" customHeight="1">
      <c r="B133" s="70">
        <v>1</v>
      </c>
      <c r="C133" s="71" t="s">
        <v>162</v>
      </c>
      <c r="D133" s="72"/>
      <c r="E133" s="73"/>
      <c r="F133" s="93"/>
      <c r="G133" s="93"/>
    </row>
    <row r="134" spans="2:9" hidden="1">
      <c r="B134" s="127" t="s">
        <v>75</v>
      </c>
      <c r="C134" s="128" t="s">
        <v>163</v>
      </c>
      <c r="D134" s="72"/>
      <c r="E134" s="73"/>
      <c r="F134" s="135">
        <v>0</v>
      </c>
      <c r="G134" s="135">
        <v>0</v>
      </c>
      <c r="H134" s="136"/>
    </row>
    <row r="135" spans="2:9" hidden="1" outlineLevel="1">
      <c r="B135" s="127"/>
      <c r="C135" s="84" t="s">
        <v>164</v>
      </c>
      <c r="D135" s="85">
        <v>261</v>
      </c>
      <c r="E135" s="86">
        <v>261</v>
      </c>
      <c r="F135" s="93"/>
      <c r="G135" s="93"/>
    </row>
    <row r="136" spans="2:9" hidden="1" outlineLevel="1">
      <c r="B136" s="127"/>
      <c r="C136" s="84" t="s">
        <v>165</v>
      </c>
      <c r="D136" s="85">
        <v>2961</v>
      </c>
      <c r="E136" s="86">
        <v>2961</v>
      </c>
      <c r="F136" s="93"/>
      <c r="G136" s="93"/>
    </row>
    <row r="137" spans="2:9" hidden="1" collapsed="1">
      <c r="B137" s="127" t="s">
        <v>80</v>
      </c>
      <c r="C137" s="128" t="s">
        <v>166</v>
      </c>
      <c r="D137" s="72"/>
      <c r="E137" s="73"/>
      <c r="F137" s="135">
        <v>0</v>
      </c>
      <c r="G137" s="135">
        <v>0</v>
      </c>
      <c r="H137" s="136"/>
    </row>
    <row r="138" spans="2:9" hidden="1" outlineLevel="1">
      <c r="B138" s="127"/>
      <c r="C138" s="84" t="s">
        <v>167</v>
      </c>
      <c r="D138" s="85">
        <v>262</v>
      </c>
      <c r="E138" s="86">
        <v>262</v>
      </c>
      <c r="F138" s="93"/>
      <c r="G138" s="93"/>
    </row>
    <row r="139" spans="2:9" hidden="1" outlineLevel="1">
      <c r="B139" s="127"/>
      <c r="C139" s="84" t="s">
        <v>168</v>
      </c>
      <c r="D139" s="85">
        <v>2962</v>
      </c>
      <c r="E139" s="86">
        <v>2962</v>
      </c>
      <c r="F139" s="93"/>
      <c r="G139" s="93"/>
    </row>
    <row r="140" spans="2:9" hidden="1" collapsed="1">
      <c r="B140" s="127" t="s">
        <v>112</v>
      </c>
      <c r="C140" s="128" t="s">
        <v>169</v>
      </c>
      <c r="D140" s="72"/>
      <c r="E140" s="73"/>
      <c r="F140" s="135">
        <v>0</v>
      </c>
      <c r="G140" s="135">
        <v>0</v>
      </c>
      <c r="H140" s="136"/>
    </row>
    <row r="141" spans="2:9" ht="15" hidden="1" outlineLevel="1">
      <c r="B141" s="183"/>
      <c r="C141" s="84" t="s">
        <v>170</v>
      </c>
      <c r="D141" s="85">
        <v>263</v>
      </c>
      <c r="E141" s="86">
        <v>263</v>
      </c>
      <c r="F141" s="93"/>
      <c r="G141" s="93"/>
    </row>
    <row r="142" spans="2:9" ht="15.75" hidden="1" customHeight="1" outlineLevel="1">
      <c r="B142" s="183"/>
      <c r="C142" s="84" t="s">
        <v>171</v>
      </c>
      <c r="D142" s="85">
        <v>2963</v>
      </c>
      <c r="E142" s="86">
        <v>2963</v>
      </c>
      <c r="F142" s="93"/>
      <c r="G142" s="93"/>
    </row>
    <row r="143" spans="2:9" ht="12.75" hidden="1" customHeight="1" collapsed="1" thickBot="1">
      <c r="B143" s="147" t="s">
        <v>114</v>
      </c>
      <c r="C143" s="148" t="s">
        <v>172</v>
      </c>
      <c r="D143" s="149"/>
      <c r="E143" s="150"/>
      <c r="F143" s="184">
        <v>0</v>
      </c>
      <c r="G143" s="184">
        <v>0</v>
      </c>
      <c r="H143" s="136"/>
    </row>
    <row r="144" spans="2:9" hidden="1" outlineLevel="1">
      <c r="B144" s="152"/>
      <c r="C144" s="107" t="s">
        <v>173</v>
      </c>
      <c r="D144" s="108">
        <v>265</v>
      </c>
      <c r="E144" s="109">
        <v>265</v>
      </c>
      <c r="F144" s="110"/>
      <c r="G144" s="110"/>
    </row>
    <row r="145" spans="2:7" hidden="1" outlineLevel="1">
      <c r="B145" s="127"/>
      <c r="C145" s="84" t="s">
        <v>174</v>
      </c>
      <c r="D145" s="85">
        <v>266</v>
      </c>
      <c r="E145" s="86">
        <v>266</v>
      </c>
      <c r="F145" s="93"/>
      <c r="G145" s="93"/>
    </row>
    <row r="146" spans="2:7" hidden="1" outlineLevel="1">
      <c r="B146" s="127"/>
      <c r="C146" s="84" t="s">
        <v>175</v>
      </c>
      <c r="D146" s="85">
        <v>2965</v>
      </c>
      <c r="E146" s="86">
        <v>2965</v>
      </c>
      <c r="F146" s="93"/>
      <c r="G146" s="93"/>
    </row>
    <row r="147" spans="2:7" hidden="1" outlineLevel="1">
      <c r="B147" s="127"/>
      <c r="C147" s="84" t="s">
        <v>176</v>
      </c>
      <c r="D147" s="85">
        <v>2966</v>
      </c>
      <c r="E147" s="86">
        <v>2966</v>
      </c>
      <c r="F147" s="93"/>
      <c r="G147" s="93"/>
    </row>
    <row r="148" spans="2:7" hidden="1" outlineLevel="1">
      <c r="B148" s="127"/>
      <c r="C148" s="84" t="s">
        <v>177</v>
      </c>
      <c r="D148" s="85">
        <v>45</v>
      </c>
      <c r="E148" s="86">
        <v>45</v>
      </c>
      <c r="F148" s="93"/>
      <c r="G148" s="93"/>
    </row>
    <row r="149" spans="2:7" hidden="1" outlineLevel="1">
      <c r="B149" s="127"/>
      <c r="C149" s="84" t="s">
        <v>178</v>
      </c>
      <c r="D149" s="85">
        <v>451</v>
      </c>
      <c r="E149" s="86">
        <v>451</v>
      </c>
      <c r="F149" s="93"/>
      <c r="G149" s="93"/>
    </row>
    <row r="150" spans="2:7" hidden="1" outlineLevel="1">
      <c r="B150" s="127"/>
      <c r="C150" s="84" t="s">
        <v>179</v>
      </c>
      <c r="D150" s="85">
        <v>455</v>
      </c>
      <c r="E150" s="86">
        <v>455</v>
      </c>
      <c r="F150" s="93"/>
      <c r="G150" s="93"/>
    </row>
    <row r="151" spans="2:7" hidden="1" outlineLevel="1">
      <c r="B151" s="127"/>
      <c r="C151" s="84" t="s">
        <v>180</v>
      </c>
      <c r="D151" s="85">
        <v>457</v>
      </c>
      <c r="E151" s="86">
        <v>457</v>
      </c>
      <c r="F151" s="93"/>
      <c r="G151" s="93"/>
    </row>
    <row r="152" spans="2:7" hidden="1" outlineLevel="1">
      <c r="B152" s="127"/>
      <c r="C152" s="84" t="s">
        <v>88</v>
      </c>
      <c r="D152" s="85">
        <v>411</v>
      </c>
      <c r="E152" s="86">
        <v>411</v>
      </c>
      <c r="F152" s="93"/>
      <c r="G152" s="93"/>
    </row>
    <row r="153" spans="2:7" hidden="1" outlineLevel="1">
      <c r="B153" s="127"/>
      <c r="C153" s="84" t="s">
        <v>89</v>
      </c>
      <c r="D153" s="85">
        <v>413</v>
      </c>
      <c r="E153" s="86">
        <v>413</v>
      </c>
      <c r="F153" s="93"/>
      <c r="G153" s="93"/>
    </row>
    <row r="154" spans="2:7" hidden="1" outlineLevel="1">
      <c r="B154" s="127"/>
      <c r="C154" s="84" t="s">
        <v>90</v>
      </c>
      <c r="D154" s="85">
        <v>414</v>
      </c>
      <c r="E154" s="86">
        <v>414</v>
      </c>
      <c r="F154" s="93"/>
      <c r="G154" s="93"/>
    </row>
    <row r="155" spans="2:7" hidden="1" outlineLevel="1">
      <c r="B155" s="127"/>
      <c r="C155" s="84" t="s">
        <v>93</v>
      </c>
      <c r="D155" s="85">
        <v>416</v>
      </c>
      <c r="E155" s="86">
        <v>416</v>
      </c>
      <c r="F155" s="93"/>
      <c r="G155" s="93"/>
    </row>
    <row r="156" spans="2:7" hidden="1" outlineLevel="1">
      <c r="B156" s="127"/>
      <c r="C156" s="84" t="s">
        <v>94</v>
      </c>
      <c r="D156" s="85">
        <v>418</v>
      </c>
      <c r="E156" s="86">
        <v>418</v>
      </c>
      <c r="F156" s="93"/>
      <c r="G156" s="93"/>
    </row>
    <row r="157" spans="2:7" hidden="1" outlineLevel="1">
      <c r="B157" s="127"/>
      <c r="C157" s="84" t="s">
        <v>95</v>
      </c>
      <c r="D157" s="85">
        <v>467</v>
      </c>
      <c r="E157" s="86">
        <v>467</v>
      </c>
      <c r="F157" s="93"/>
      <c r="G157" s="93"/>
    </row>
    <row r="158" spans="2:7" hidden="1" outlineLevel="1">
      <c r="B158" s="127"/>
      <c r="C158" s="84" t="s">
        <v>96</v>
      </c>
      <c r="D158" s="85">
        <v>465</v>
      </c>
      <c r="E158" s="86">
        <v>465</v>
      </c>
      <c r="F158" s="93"/>
      <c r="G158" s="93"/>
    </row>
    <row r="159" spans="2:7" hidden="1" outlineLevel="1">
      <c r="B159" s="127"/>
      <c r="C159" s="84" t="s">
        <v>97</v>
      </c>
      <c r="D159" s="85">
        <v>444</v>
      </c>
      <c r="E159" s="86">
        <v>444</v>
      </c>
      <c r="F159" s="93"/>
      <c r="G159" s="93"/>
    </row>
    <row r="160" spans="2:7" hidden="1" outlineLevel="1">
      <c r="B160" s="127"/>
      <c r="C160" s="84" t="s">
        <v>181</v>
      </c>
      <c r="D160" s="85">
        <v>442</v>
      </c>
      <c r="E160" s="86">
        <v>442</v>
      </c>
      <c r="F160" s="93"/>
      <c r="G160" s="93"/>
    </row>
    <row r="161" spans="2:8" hidden="1" outlineLevel="1">
      <c r="B161" s="127"/>
      <c r="C161" s="84" t="s">
        <v>182</v>
      </c>
      <c r="D161" s="85">
        <v>443</v>
      </c>
      <c r="E161" s="86">
        <v>443</v>
      </c>
      <c r="F161" s="93"/>
      <c r="G161" s="93"/>
    </row>
    <row r="162" spans="2:8" hidden="1" outlineLevel="1">
      <c r="B162" s="127"/>
      <c r="C162" s="84" t="s">
        <v>100</v>
      </c>
      <c r="D162" s="85">
        <v>449</v>
      </c>
      <c r="E162" s="86">
        <v>449</v>
      </c>
      <c r="F162" s="93"/>
      <c r="G162" s="93"/>
    </row>
    <row r="163" spans="2:8" hidden="1" outlineLevel="1">
      <c r="B163" s="127"/>
      <c r="C163" s="84" t="s">
        <v>183</v>
      </c>
      <c r="D163" s="85">
        <v>4454</v>
      </c>
      <c r="E163" s="86">
        <v>4454</v>
      </c>
      <c r="F163" s="93"/>
      <c r="G163" s="93"/>
    </row>
    <row r="164" spans="2:8" hidden="1" outlineLevel="1">
      <c r="B164" s="127"/>
      <c r="C164" s="84" t="s">
        <v>184</v>
      </c>
      <c r="D164" s="85">
        <v>447</v>
      </c>
      <c r="E164" s="86">
        <v>447</v>
      </c>
      <c r="F164" s="93"/>
      <c r="G164" s="93"/>
    </row>
    <row r="165" spans="2:8" hidden="1" outlineLevel="1">
      <c r="B165" s="127"/>
      <c r="C165" s="84" t="s">
        <v>103</v>
      </c>
      <c r="D165" s="85">
        <v>448</v>
      </c>
      <c r="E165" s="86">
        <v>448</v>
      </c>
      <c r="F165" s="93"/>
      <c r="G165" s="93"/>
    </row>
    <row r="166" spans="2:8" hidden="1" outlineLevel="1">
      <c r="B166" s="127"/>
      <c r="C166" s="84" t="s">
        <v>178</v>
      </c>
      <c r="D166" s="85">
        <v>451</v>
      </c>
      <c r="E166" s="86">
        <v>451</v>
      </c>
      <c r="F166" s="93"/>
      <c r="G166" s="93"/>
    </row>
    <row r="167" spans="2:8" hidden="1" outlineLevel="1">
      <c r="B167" s="127"/>
      <c r="C167" s="84" t="s">
        <v>185</v>
      </c>
      <c r="D167" s="85">
        <v>456</v>
      </c>
      <c r="E167" s="86">
        <v>456</v>
      </c>
      <c r="F167" s="93"/>
      <c r="G167" s="93"/>
    </row>
    <row r="168" spans="2:8" hidden="1" outlineLevel="1">
      <c r="B168" s="127"/>
      <c r="C168" s="84" t="s">
        <v>186</v>
      </c>
      <c r="D168" s="85">
        <v>465</v>
      </c>
      <c r="E168" s="86">
        <v>465</v>
      </c>
      <c r="F168" s="93"/>
      <c r="G168" s="93"/>
    </row>
    <row r="169" spans="2:8" hidden="1" outlineLevel="1">
      <c r="B169" s="127"/>
      <c r="C169" s="84" t="s">
        <v>187</v>
      </c>
      <c r="D169" s="85">
        <v>469</v>
      </c>
      <c r="E169" s="86">
        <v>469</v>
      </c>
      <c r="F169" s="93"/>
      <c r="G169" s="93"/>
    </row>
    <row r="170" spans="2:8" hidden="1" outlineLevel="1">
      <c r="B170" s="127"/>
      <c r="C170" s="84" t="s">
        <v>109</v>
      </c>
      <c r="D170" s="85">
        <v>401</v>
      </c>
      <c r="E170" s="86">
        <v>401</v>
      </c>
      <c r="F170" s="93"/>
      <c r="G170" s="93"/>
    </row>
    <row r="171" spans="2:8" hidden="1" outlineLevel="1">
      <c r="B171" s="127"/>
      <c r="C171" s="84" t="s">
        <v>110</v>
      </c>
      <c r="D171" s="85">
        <v>404</v>
      </c>
      <c r="E171" s="86">
        <v>404</v>
      </c>
      <c r="F171" s="93"/>
      <c r="G171" s="93"/>
    </row>
    <row r="172" spans="2:8" hidden="1" outlineLevel="1">
      <c r="B172" s="127"/>
      <c r="C172" s="84" t="s">
        <v>188</v>
      </c>
      <c r="D172" s="85">
        <v>49</v>
      </c>
      <c r="E172" s="86">
        <v>49</v>
      </c>
      <c r="F172" s="93"/>
      <c r="G172" s="93"/>
    </row>
    <row r="173" spans="2:8" ht="18.75" customHeight="1" collapsed="1" thickBot="1">
      <c r="B173" s="185"/>
      <c r="C173" s="186" t="s">
        <v>189</v>
      </c>
      <c r="D173" s="149"/>
      <c r="E173" s="150"/>
      <c r="F173" s="187">
        <v>0</v>
      </c>
      <c r="G173" s="187">
        <v>0</v>
      </c>
      <c r="H173" s="95"/>
    </row>
    <row r="174" spans="2:8" ht="18" customHeight="1" thickTop="1">
      <c r="B174" s="122">
        <v>2</v>
      </c>
      <c r="C174" s="123" t="s">
        <v>190</v>
      </c>
      <c r="D174" s="124"/>
      <c r="E174" s="125"/>
      <c r="F174" s="110"/>
      <c r="G174" s="110"/>
    </row>
    <row r="175" spans="2:8">
      <c r="B175" s="127" t="s">
        <v>75</v>
      </c>
      <c r="C175" s="128" t="s">
        <v>191</v>
      </c>
      <c r="D175" s="72"/>
      <c r="E175" s="73"/>
      <c r="F175" s="135">
        <v>16957756.030000001</v>
      </c>
      <c r="G175" s="135">
        <v>14298466</v>
      </c>
      <c r="H175" s="136"/>
    </row>
    <row r="176" spans="2:8" hidden="1" outlineLevel="1">
      <c r="B176" s="127"/>
      <c r="C176" s="84" t="s">
        <v>192</v>
      </c>
      <c r="D176" s="85">
        <v>211</v>
      </c>
      <c r="E176" s="86">
        <v>1010</v>
      </c>
      <c r="F176" s="94">
        <v>16957756.030000001</v>
      </c>
      <c r="G176" s="94">
        <v>14298466</v>
      </c>
      <c r="H176" s="95"/>
    </row>
    <row r="177" spans="2:8" hidden="1" outlineLevel="1">
      <c r="B177" s="127"/>
      <c r="C177" s="84" t="s">
        <v>193</v>
      </c>
      <c r="D177" s="85">
        <v>2911</v>
      </c>
      <c r="E177" s="86"/>
      <c r="F177" s="93"/>
      <c r="G177" s="93"/>
    </row>
    <row r="178" spans="2:8" collapsed="1">
      <c r="B178" s="127" t="s">
        <v>80</v>
      </c>
      <c r="C178" s="128" t="s">
        <v>194</v>
      </c>
      <c r="D178" s="72"/>
      <c r="E178" s="73"/>
      <c r="F178" s="135">
        <v>15296097.4</v>
      </c>
      <c r="G178" s="135">
        <v>15740398.360000001</v>
      </c>
      <c r="H178" s="136"/>
    </row>
    <row r="179" spans="2:8" hidden="1" outlineLevel="1">
      <c r="B179" s="127"/>
      <c r="C179" s="84" t="s">
        <v>195</v>
      </c>
      <c r="D179" s="72">
        <v>211</v>
      </c>
      <c r="E179" s="73">
        <v>1012</v>
      </c>
      <c r="F179" s="94">
        <v>30483050.98</v>
      </c>
      <c r="G179" s="94">
        <v>30483050.98</v>
      </c>
      <c r="H179" s="95"/>
    </row>
    <row r="180" spans="2:8" hidden="1" outlineLevel="1">
      <c r="B180" s="127"/>
      <c r="C180" s="84" t="s">
        <v>196</v>
      </c>
      <c r="D180" s="85">
        <v>2912</v>
      </c>
      <c r="E180" s="86"/>
      <c r="F180" s="93"/>
      <c r="G180" s="93"/>
    </row>
    <row r="181" spans="2:8" hidden="1" outlineLevel="1">
      <c r="B181" s="127"/>
      <c r="C181" s="84" t="s">
        <v>197</v>
      </c>
      <c r="D181" s="85">
        <v>2812</v>
      </c>
      <c r="E181" s="86">
        <v>1112</v>
      </c>
      <c r="F181" s="94">
        <v>-15186953.58</v>
      </c>
      <c r="G181" s="94">
        <v>-14742652.619999999</v>
      </c>
      <c r="H181" s="95"/>
    </row>
    <row r="182" spans="2:8" collapsed="1">
      <c r="B182" s="127" t="s">
        <v>112</v>
      </c>
      <c r="C182" s="128" t="s">
        <v>198</v>
      </c>
      <c r="D182" s="72"/>
      <c r="E182" s="73"/>
      <c r="F182" s="135">
        <v>2833906.4699999997</v>
      </c>
      <c r="G182" s="135">
        <v>884200.62000000104</v>
      </c>
      <c r="H182" s="136"/>
    </row>
    <row r="183" spans="2:8" hidden="1" outlineLevel="1">
      <c r="B183" s="127"/>
      <c r="C183" s="84" t="s">
        <v>199</v>
      </c>
      <c r="D183" s="85">
        <v>213</v>
      </c>
      <c r="E183" s="188" t="s">
        <v>200</v>
      </c>
      <c r="F183" s="94">
        <v>6754478</v>
      </c>
      <c r="G183" s="94">
        <v>7104478</v>
      </c>
      <c r="H183" s="95"/>
    </row>
    <row r="184" spans="2:8" hidden="1" outlineLevel="1">
      <c r="B184" s="127"/>
      <c r="C184" s="84" t="s">
        <v>201</v>
      </c>
      <c r="D184" s="85">
        <v>215</v>
      </c>
      <c r="E184" s="86">
        <v>1052</v>
      </c>
      <c r="F184" s="94">
        <v>8732602.9600000009</v>
      </c>
      <c r="G184" s="94">
        <v>5658802.96</v>
      </c>
      <c r="H184" s="95"/>
    </row>
    <row r="185" spans="2:8" hidden="1" outlineLevel="1">
      <c r="B185" s="127"/>
      <c r="C185" s="84" t="s">
        <v>202</v>
      </c>
      <c r="D185" s="85">
        <v>2913</v>
      </c>
      <c r="E185" s="86"/>
      <c r="F185" s="93"/>
      <c r="G185" s="93"/>
    </row>
    <row r="186" spans="2:8" hidden="1" outlineLevel="1">
      <c r="B186" s="127"/>
      <c r="C186" s="84" t="s">
        <v>203</v>
      </c>
      <c r="D186" s="85">
        <v>2915</v>
      </c>
      <c r="E186" s="86"/>
      <c r="F186" s="93"/>
      <c r="G186" s="93"/>
    </row>
    <row r="187" spans="2:8" hidden="1" outlineLevel="1">
      <c r="B187" s="127"/>
      <c r="C187" s="84" t="s">
        <v>204</v>
      </c>
      <c r="D187" s="85">
        <v>2813</v>
      </c>
      <c r="E187" s="189" t="s">
        <v>205</v>
      </c>
      <c r="F187" s="94">
        <v>-6738221.6900000004</v>
      </c>
      <c r="G187" s="94">
        <v>-6693896.5099999998</v>
      </c>
      <c r="H187" s="95"/>
    </row>
    <row r="188" spans="2:8" ht="13.5" hidden="1" customHeight="1" outlineLevel="1">
      <c r="B188" s="127"/>
      <c r="C188" s="84" t="s">
        <v>206</v>
      </c>
      <c r="D188" s="85">
        <v>2815</v>
      </c>
      <c r="E188" s="86">
        <v>1152</v>
      </c>
      <c r="F188" s="94">
        <v>-5914952.7999999998</v>
      </c>
      <c r="G188" s="94">
        <v>-5185183.83</v>
      </c>
      <c r="H188" s="95"/>
    </row>
    <row r="189" spans="2:8" ht="13.5" collapsed="1" thickBot="1">
      <c r="B189" s="127" t="s">
        <v>114</v>
      </c>
      <c r="C189" s="128" t="s">
        <v>207</v>
      </c>
      <c r="D189" s="72"/>
      <c r="E189" s="73"/>
      <c r="F189" s="135">
        <v>789800.80999999866</v>
      </c>
      <c r="G189" s="500">
        <v>299736.18999999948</v>
      </c>
      <c r="H189" s="136"/>
    </row>
    <row r="190" spans="2:8" ht="13.5" hidden="1" outlineLevel="1" thickBot="1">
      <c r="B190" s="152"/>
      <c r="C190" s="190" t="s">
        <v>208</v>
      </c>
      <c r="D190" s="108">
        <v>218</v>
      </c>
      <c r="E190" s="109"/>
      <c r="F190" s="110"/>
      <c r="G190" s="110"/>
    </row>
    <row r="191" spans="2:8" ht="13.5" hidden="1" outlineLevel="1" thickBot="1">
      <c r="B191" s="127"/>
      <c r="C191" s="84" t="s">
        <v>209</v>
      </c>
      <c r="D191" s="85">
        <v>2181</v>
      </c>
      <c r="E191" s="189" t="s">
        <v>210</v>
      </c>
      <c r="F191" s="94">
        <v>6179772.79</v>
      </c>
      <c r="G191" s="94">
        <v>6179772.79</v>
      </c>
      <c r="H191" s="95"/>
    </row>
    <row r="192" spans="2:8" ht="13.5" hidden="1" outlineLevel="1" thickBot="1">
      <c r="B192" s="127"/>
      <c r="C192" s="84" t="s">
        <v>211</v>
      </c>
      <c r="D192" s="85">
        <v>2182</v>
      </c>
      <c r="E192" s="86">
        <v>1070</v>
      </c>
      <c r="F192" s="94">
        <v>4696481.32</v>
      </c>
      <c r="G192" s="94">
        <v>3575308.3</v>
      </c>
      <c r="H192" s="95"/>
    </row>
    <row r="193" spans="2:8" ht="13.5" hidden="1" outlineLevel="1" thickBot="1">
      <c r="B193" s="127"/>
      <c r="C193" s="84" t="s">
        <v>212</v>
      </c>
      <c r="D193" s="85">
        <v>2188</v>
      </c>
      <c r="E193" s="86">
        <v>1030</v>
      </c>
      <c r="F193" s="94">
        <v>0</v>
      </c>
      <c r="G193" s="94">
        <v>0</v>
      </c>
      <c r="H193" s="95"/>
    </row>
    <row r="194" spans="2:8" ht="13.5" hidden="1" outlineLevel="1" thickBot="1">
      <c r="B194" s="127"/>
      <c r="C194" s="84" t="s">
        <v>213</v>
      </c>
      <c r="D194" s="85">
        <v>2918</v>
      </c>
      <c r="E194" s="86"/>
      <c r="F194" s="93"/>
      <c r="G194" s="93"/>
    </row>
    <row r="195" spans="2:8" ht="13.5" hidden="1" outlineLevel="1" thickBot="1">
      <c r="B195" s="191"/>
      <c r="C195" s="112" t="s">
        <v>214</v>
      </c>
      <c r="D195" s="113">
        <v>2818</v>
      </c>
      <c r="E195" s="192" t="s">
        <v>215</v>
      </c>
      <c r="F195" s="193">
        <v>-10086453.300000001</v>
      </c>
      <c r="G195" s="193">
        <v>-9455344.9000000004</v>
      </c>
      <c r="H195" s="95"/>
    </row>
    <row r="196" spans="2:8" ht="17.25" customHeight="1" collapsed="1" thickBot="1">
      <c r="B196" s="194"/>
      <c r="C196" s="117" t="s">
        <v>216</v>
      </c>
      <c r="D196" s="154"/>
      <c r="E196" s="155"/>
      <c r="F196" s="120">
        <v>35877560.710000001</v>
      </c>
      <c r="G196" s="120">
        <v>31222801.170000002</v>
      </c>
      <c r="H196" s="121"/>
    </row>
    <row r="197" spans="2:8" ht="15.75" customHeight="1">
      <c r="B197" s="122">
        <v>3</v>
      </c>
      <c r="C197" s="123" t="s">
        <v>217</v>
      </c>
      <c r="D197" s="124"/>
      <c r="E197" s="125"/>
      <c r="F197" s="110"/>
      <c r="G197" s="110"/>
    </row>
    <row r="198" spans="2:8" hidden="1" outlineLevel="1">
      <c r="B198" s="70"/>
      <c r="C198" s="84" t="s">
        <v>218</v>
      </c>
      <c r="D198" s="85">
        <v>24</v>
      </c>
      <c r="E198" s="86">
        <v>24</v>
      </c>
      <c r="F198" s="93"/>
      <c r="G198" s="93"/>
    </row>
    <row r="199" spans="2:8" hidden="1" outlineLevel="1">
      <c r="B199" s="70"/>
      <c r="C199" s="84" t="s">
        <v>219</v>
      </c>
      <c r="D199" s="85">
        <v>284</v>
      </c>
      <c r="E199" s="86">
        <v>284</v>
      </c>
      <c r="F199" s="93"/>
      <c r="G199" s="93"/>
    </row>
    <row r="200" spans="2:8" hidden="1" outlineLevel="1">
      <c r="B200" s="70"/>
      <c r="C200" s="84" t="s">
        <v>220</v>
      </c>
      <c r="D200" s="85">
        <v>293</v>
      </c>
      <c r="E200" s="86">
        <v>293</v>
      </c>
      <c r="F200" s="93"/>
      <c r="G200" s="93"/>
    </row>
    <row r="201" spans="2:8" collapsed="1">
      <c r="B201" s="70">
        <v>4</v>
      </c>
      <c r="C201" s="71" t="s">
        <v>221</v>
      </c>
      <c r="D201" s="72"/>
      <c r="E201" s="73"/>
      <c r="F201" s="93"/>
      <c r="G201" s="93"/>
    </row>
    <row r="202" spans="2:8" ht="14.25" hidden="1" customHeight="1">
      <c r="B202" s="127" t="s">
        <v>75</v>
      </c>
      <c r="C202" s="128" t="s">
        <v>222</v>
      </c>
      <c r="D202" s="72"/>
      <c r="E202" s="73"/>
      <c r="F202" s="135">
        <v>0</v>
      </c>
      <c r="G202" s="135">
        <v>0</v>
      </c>
      <c r="H202" s="136"/>
    </row>
    <row r="203" spans="2:8" hidden="1" outlineLevel="1">
      <c r="B203" s="127"/>
      <c r="C203" s="84" t="s">
        <v>223</v>
      </c>
      <c r="D203" s="85">
        <v>201</v>
      </c>
      <c r="E203" s="86">
        <v>201</v>
      </c>
      <c r="F203" s="94"/>
      <c r="G203" s="94"/>
      <c r="H203" s="95"/>
    </row>
    <row r="204" spans="2:8" hidden="1" outlineLevel="1">
      <c r="B204" s="127"/>
      <c r="C204" s="84" t="s">
        <v>224</v>
      </c>
      <c r="D204" s="85">
        <v>2801</v>
      </c>
      <c r="E204" s="86">
        <v>2801</v>
      </c>
      <c r="F204" s="94"/>
      <c r="G204" s="94"/>
      <c r="H204" s="95"/>
    </row>
    <row r="205" spans="2:8" hidden="1" outlineLevel="1">
      <c r="B205" s="127"/>
      <c r="C205" s="84" t="s">
        <v>225</v>
      </c>
      <c r="D205" s="85">
        <v>2901</v>
      </c>
      <c r="E205" s="86">
        <v>2901</v>
      </c>
      <c r="F205" s="93"/>
      <c r="G205" s="93"/>
    </row>
    <row r="206" spans="2:8" ht="12" hidden="1" customHeight="1" collapsed="1">
      <c r="B206" s="127" t="s">
        <v>80</v>
      </c>
      <c r="C206" s="128" t="s">
        <v>226</v>
      </c>
      <c r="D206" s="72"/>
      <c r="E206" s="73"/>
      <c r="F206" s="135">
        <v>0</v>
      </c>
      <c r="G206" s="135">
        <v>0</v>
      </c>
      <c r="H206" s="136"/>
    </row>
    <row r="207" spans="2:8" hidden="1" outlineLevel="1">
      <c r="B207" s="127"/>
      <c r="C207" s="84" t="s">
        <v>227</v>
      </c>
      <c r="D207" s="85">
        <v>203</v>
      </c>
      <c r="E207" s="86">
        <v>203</v>
      </c>
      <c r="F207" s="93"/>
      <c r="G207" s="93"/>
    </row>
    <row r="208" spans="2:8" hidden="1" outlineLevel="1">
      <c r="B208" s="127"/>
      <c r="C208" s="84" t="s">
        <v>228</v>
      </c>
      <c r="D208" s="85">
        <v>2803</v>
      </c>
      <c r="E208" s="86">
        <v>2803</v>
      </c>
      <c r="F208" s="93"/>
      <c r="G208" s="93"/>
    </row>
    <row r="209" spans="2:9" hidden="1" outlineLevel="1">
      <c r="B209" s="127"/>
      <c r="C209" s="84" t="s">
        <v>229</v>
      </c>
      <c r="D209" s="85">
        <v>2903</v>
      </c>
      <c r="E209" s="86">
        <v>2903</v>
      </c>
      <c r="F209" s="93"/>
      <c r="G209" s="93"/>
    </row>
    <row r="210" spans="2:9" hidden="1" collapsed="1">
      <c r="B210" s="127" t="s">
        <v>112</v>
      </c>
      <c r="C210" s="128" t="s">
        <v>230</v>
      </c>
      <c r="D210" s="72"/>
      <c r="E210" s="73"/>
      <c r="F210" s="135">
        <v>0</v>
      </c>
      <c r="G210" s="135">
        <v>0</v>
      </c>
      <c r="H210" s="136"/>
    </row>
    <row r="211" spans="2:9" hidden="1" outlineLevel="1">
      <c r="B211" s="127"/>
      <c r="C211" s="91" t="s">
        <v>231</v>
      </c>
      <c r="D211" s="85">
        <v>205</v>
      </c>
      <c r="E211" s="86">
        <v>205</v>
      </c>
      <c r="F211" s="93"/>
      <c r="G211" s="93"/>
    </row>
    <row r="212" spans="2:9" hidden="1" outlineLevel="1">
      <c r="B212" s="127"/>
      <c r="C212" s="84" t="s">
        <v>232</v>
      </c>
      <c r="D212" s="85">
        <v>2805</v>
      </c>
      <c r="E212" s="86">
        <v>2805</v>
      </c>
      <c r="F212" s="93"/>
      <c r="G212" s="93"/>
    </row>
    <row r="213" spans="2:9" hidden="1" outlineLevel="1">
      <c r="B213" s="127"/>
      <c r="C213" s="84" t="s">
        <v>233</v>
      </c>
      <c r="D213" s="85">
        <v>2905</v>
      </c>
      <c r="E213" s="86">
        <v>2905</v>
      </c>
      <c r="F213" s="93"/>
      <c r="G213" s="93"/>
    </row>
    <row r="214" spans="2:9" hidden="1" outlineLevel="1">
      <c r="B214" s="127"/>
      <c r="C214" s="91" t="s">
        <v>234</v>
      </c>
      <c r="D214" s="85">
        <v>208</v>
      </c>
      <c r="E214" s="86">
        <v>208</v>
      </c>
      <c r="F214" s="135">
        <v>0</v>
      </c>
      <c r="G214" s="135">
        <v>0</v>
      </c>
      <c r="H214" s="136"/>
    </row>
    <row r="215" spans="2:9" hidden="1" outlineLevel="1">
      <c r="B215" s="127"/>
      <c r="C215" s="84" t="s">
        <v>235</v>
      </c>
      <c r="D215" s="85">
        <v>2808</v>
      </c>
      <c r="E215" s="86">
        <v>2808</v>
      </c>
      <c r="F215" s="93"/>
      <c r="G215" s="93"/>
    </row>
    <row r="216" spans="2:9" hidden="1" outlineLevel="1">
      <c r="B216" s="127"/>
      <c r="C216" s="84" t="s">
        <v>236</v>
      </c>
      <c r="D216" s="85">
        <v>2908</v>
      </c>
      <c r="E216" s="86">
        <v>2908</v>
      </c>
      <c r="F216" s="93"/>
      <c r="G216" s="93"/>
    </row>
    <row r="217" spans="2:9" collapsed="1">
      <c r="B217" s="130"/>
      <c r="C217" s="131" t="s">
        <v>237</v>
      </c>
      <c r="D217" s="72"/>
      <c r="E217" s="73"/>
      <c r="F217" s="161">
        <v>0</v>
      </c>
      <c r="G217" s="161">
        <v>0</v>
      </c>
      <c r="H217" s="121"/>
    </row>
    <row r="218" spans="2:9" ht="18" customHeight="1">
      <c r="B218" s="70">
        <v>5</v>
      </c>
      <c r="C218" s="71" t="s">
        <v>238</v>
      </c>
      <c r="D218" s="72"/>
      <c r="E218" s="73"/>
      <c r="F218" s="93"/>
      <c r="G218" s="93"/>
    </row>
    <row r="219" spans="2:9" hidden="1" outlineLevel="1">
      <c r="B219" s="70"/>
      <c r="C219" s="91" t="s">
        <v>239</v>
      </c>
      <c r="D219" s="85">
        <v>456</v>
      </c>
      <c r="E219" s="86"/>
      <c r="F219" s="93"/>
      <c r="G219" s="93"/>
    </row>
    <row r="220" spans="2:9" ht="14.25" customHeight="1" collapsed="1">
      <c r="B220" s="70">
        <v>6</v>
      </c>
      <c r="C220" s="71" t="s">
        <v>240</v>
      </c>
      <c r="D220" s="72"/>
      <c r="E220" s="73"/>
      <c r="F220" s="93"/>
      <c r="G220" s="93"/>
    </row>
    <row r="221" spans="2:9" ht="13.5" hidden="1" customHeight="1" outlineLevel="1">
      <c r="B221" s="162"/>
      <c r="C221" s="91" t="s">
        <v>241</v>
      </c>
      <c r="D221" s="164">
        <v>25</v>
      </c>
      <c r="E221" s="165"/>
      <c r="F221" s="195"/>
      <c r="G221" s="195"/>
    </row>
    <row r="222" spans="2:9" ht="20.25" customHeight="1" collapsed="1" thickBot="1">
      <c r="B222" s="196"/>
      <c r="C222" s="197" t="s">
        <v>242</v>
      </c>
      <c r="D222" s="198"/>
      <c r="E222" s="199"/>
      <c r="F222" s="200">
        <v>35877560.710000001</v>
      </c>
      <c r="G222" s="201">
        <v>31222801.170000002</v>
      </c>
      <c r="H222" s="133"/>
    </row>
    <row r="223" spans="2:9" s="141" customFormat="1" ht="6" customHeight="1" thickTop="1" thickBot="1">
      <c r="B223" s="202"/>
      <c r="C223"/>
      <c r="D223"/>
      <c r="E223"/>
      <c r="F223"/>
      <c r="G223"/>
      <c r="H223" s="133"/>
      <c r="I223" s="140"/>
    </row>
    <row r="224" spans="2:9" ht="22.5" customHeight="1" thickBot="1">
      <c r="B224" s="621" t="s">
        <v>243</v>
      </c>
      <c r="C224" s="622"/>
      <c r="D224" s="203"/>
      <c r="E224" s="203"/>
      <c r="F224" s="204">
        <v>118386948.2887333</v>
      </c>
      <c r="G224" s="205">
        <v>99122651.676483288</v>
      </c>
      <c r="H224" s="133"/>
    </row>
    <row r="225" spans="2:8" ht="23.25" customHeight="1">
      <c r="B225" s="206"/>
      <c r="C225" s="206"/>
    </row>
    <row r="226" spans="2:8" ht="18.75" customHeight="1">
      <c r="B226" s="206"/>
      <c r="C226" s="207" t="s">
        <v>244</v>
      </c>
      <c r="D226" s="207"/>
      <c r="E226" s="58"/>
      <c r="F226" s="208" t="s">
        <v>245</v>
      </c>
      <c r="G226" s="209"/>
      <c r="H226" s="210"/>
    </row>
    <row r="227" spans="2:8" ht="22.5" customHeight="1">
      <c r="B227" s="206"/>
      <c r="C227" s="211" t="s">
        <v>246</v>
      </c>
      <c r="D227" s="211"/>
      <c r="E227" s="48"/>
      <c r="F227" s="212" t="s">
        <v>247</v>
      </c>
      <c r="G227" s="213"/>
    </row>
    <row r="228" spans="2:8" ht="22.5" hidden="1" customHeight="1">
      <c r="B228" s="206"/>
      <c r="C228" s="211"/>
      <c r="D228" s="211"/>
      <c r="E228" s="48"/>
      <c r="F228" s="212"/>
      <c r="G228" s="213"/>
    </row>
    <row r="229" spans="2:8" ht="22.5" hidden="1" customHeight="1">
      <c r="B229" s="206"/>
      <c r="C229" s="211"/>
      <c r="D229" s="211"/>
      <c r="E229" s="48"/>
      <c r="F229" s="214">
        <v>-1.6689300537109375E-5</v>
      </c>
      <c r="G229" s="214">
        <v>-2.1667778491973877E-3</v>
      </c>
    </row>
    <row r="230" spans="2:8" ht="22.5" hidden="1" customHeight="1">
      <c r="B230" s="206"/>
      <c r="C230" s="211"/>
      <c r="D230" s="211"/>
      <c r="E230" s="48"/>
      <c r="F230" s="212"/>
      <c r="G230" s="213"/>
    </row>
    <row r="231" spans="2:8" ht="22.5" hidden="1" customHeight="1">
      <c r="B231" s="206"/>
      <c r="C231" s="211"/>
      <c r="D231" s="211"/>
      <c r="E231" s="48"/>
      <c r="F231" s="212"/>
      <c r="G231" s="213"/>
    </row>
    <row r="232" spans="2:8" ht="22.5" hidden="1" customHeight="1">
      <c r="B232" s="206"/>
      <c r="C232" s="211"/>
      <c r="D232" s="211"/>
      <c r="E232" s="48"/>
      <c r="F232" s="212"/>
      <c r="G232" s="213"/>
    </row>
    <row r="233" spans="2:8" ht="22.5" hidden="1" customHeight="1">
      <c r="B233" s="206"/>
      <c r="C233" s="211"/>
      <c r="D233" s="211"/>
      <c r="E233" s="48"/>
      <c r="F233" s="212"/>
      <c r="G233" s="213"/>
    </row>
    <row r="234" spans="2:8" ht="22.5" hidden="1" customHeight="1">
      <c r="B234" s="206"/>
      <c r="C234" s="211"/>
      <c r="D234" s="211"/>
      <c r="E234" s="48"/>
      <c r="F234" s="212"/>
      <c r="G234" s="213"/>
    </row>
    <row r="235" spans="2:8" ht="22.5" hidden="1" customHeight="1">
      <c r="B235" s="206"/>
      <c r="C235" s="211"/>
      <c r="D235" s="211"/>
      <c r="E235" s="48"/>
      <c r="F235" s="212"/>
      <c r="G235" s="213"/>
    </row>
    <row r="236" spans="2:8" ht="22.5" hidden="1" customHeight="1">
      <c r="B236" s="206"/>
      <c r="C236" s="211"/>
      <c r="D236" s="211"/>
      <c r="E236" s="48"/>
      <c r="F236" s="212"/>
      <c r="G236" s="213"/>
    </row>
    <row r="237" spans="2:8" ht="22.5" hidden="1" customHeight="1">
      <c r="B237" s="206"/>
      <c r="C237" s="211"/>
      <c r="D237" s="211"/>
      <c r="E237" s="48"/>
      <c r="F237" s="212"/>
      <c r="G237" s="213"/>
    </row>
    <row r="238" spans="2:8" ht="22.5" hidden="1" customHeight="1">
      <c r="B238" s="206"/>
      <c r="C238" s="211"/>
      <c r="D238" s="211"/>
      <c r="E238" s="48"/>
      <c r="F238" s="212"/>
      <c r="G238" s="213"/>
    </row>
    <row r="239" spans="2:8" ht="22.5" hidden="1" customHeight="1">
      <c r="B239" s="206"/>
      <c r="C239" s="211"/>
      <c r="D239" s="211"/>
      <c r="E239" s="48"/>
      <c r="F239" s="212"/>
      <c r="G239" s="213"/>
    </row>
    <row r="240" spans="2:8" ht="22.5" hidden="1" customHeight="1">
      <c r="B240" s="206"/>
      <c r="C240" s="211"/>
      <c r="D240" s="211"/>
      <c r="E240" s="48"/>
      <c r="F240" s="212"/>
      <c r="G240" s="213"/>
    </row>
    <row r="241" spans="2:8" ht="22.5" hidden="1" customHeight="1">
      <c r="B241" s="206"/>
      <c r="C241" s="211"/>
      <c r="D241" s="211"/>
      <c r="E241" s="48"/>
      <c r="F241" s="212"/>
      <c r="G241" s="213"/>
    </row>
    <row r="242" spans="2:8" ht="22.5" hidden="1" customHeight="1">
      <c r="B242" s="206"/>
      <c r="C242" s="211"/>
      <c r="D242" s="211"/>
      <c r="E242" s="48"/>
      <c r="F242" s="212"/>
      <c r="G242" s="213"/>
    </row>
    <row r="243" spans="2:8" ht="22.5" hidden="1" customHeight="1">
      <c r="B243" s="206"/>
      <c r="C243" s="211"/>
      <c r="D243" s="211"/>
      <c r="E243" s="48"/>
      <c r="F243" s="212"/>
      <c r="G243" s="213"/>
    </row>
    <row r="244" spans="2:8" ht="27.75" hidden="1" customHeight="1">
      <c r="B244" s="206"/>
      <c r="C244" s="206"/>
    </row>
    <row r="245" spans="2:8" ht="27.75" hidden="1" customHeight="1">
      <c r="B245" s="206"/>
      <c r="C245" s="206"/>
    </row>
    <row r="246" spans="2:8" ht="27.75" customHeight="1">
      <c r="B246" s="206"/>
      <c r="C246" s="206"/>
    </row>
    <row r="247" spans="2:8" ht="24" customHeight="1">
      <c r="B247" s="206"/>
      <c r="C247" s="482" t="s">
        <v>248</v>
      </c>
      <c r="H247" s="42"/>
    </row>
    <row r="248" spans="2:8" ht="8.25" customHeight="1">
      <c r="B248" s="206"/>
      <c r="C248" s="49"/>
    </row>
    <row r="249" spans="2:8" ht="18.75">
      <c r="B249" s="206"/>
      <c r="C249" s="215" t="s">
        <v>249</v>
      </c>
    </row>
    <row r="250" spans="2:8" ht="9.75" customHeight="1">
      <c r="B250" s="206"/>
      <c r="C250" s="206"/>
    </row>
    <row r="251" spans="2:8" ht="16.5" thickBot="1">
      <c r="F251" s="59"/>
      <c r="G251" s="59"/>
      <c r="H251" s="216"/>
    </row>
    <row r="252" spans="2:8">
      <c r="B252" s="61" t="s">
        <v>34</v>
      </c>
      <c r="C252" s="603" t="s">
        <v>250</v>
      </c>
      <c r="D252" s="605" t="s">
        <v>36</v>
      </c>
      <c r="E252" s="607" t="s">
        <v>36</v>
      </c>
      <c r="F252" s="609">
        <v>2011</v>
      </c>
      <c r="G252" s="611">
        <v>2010</v>
      </c>
      <c r="H252" s="62"/>
    </row>
    <row r="253" spans="2:8" ht="13.5" thickBot="1">
      <c r="B253" s="63" t="s">
        <v>38</v>
      </c>
      <c r="C253" s="604"/>
      <c r="D253" s="606"/>
      <c r="E253" s="608"/>
      <c r="F253" s="610"/>
      <c r="G253" s="612"/>
      <c r="H253" s="62"/>
    </row>
    <row r="254" spans="2:8" ht="18.75" customHeight="1" thickTop="1">
      <c r="B254" s="217"/>
      <c r="C254" s="218" t="s">
        <v>251</v>
      </c>
      <c r="D254" s="219"/>
      <c r="E254" s="220"/>
      <c r="F254" s="221"/>
      <c r="G254" s="222"/>
      <c r="H254" s="223"/>
    </row>
    <row r="255" spans="2:8" ht="18.75" customHeight="1">
      <c r="B255" s="224" t="s">
        <v>39</v>
      </c>
      <c r="C255" s="225" t="s">
        <v>252</v>
      </c>
      <c r="D255" s="226"/>
      <c r="E255" s="227"/>
      <c r="F255" s="228"/>
      <c r="G255" s="229"/>
      <c r="H255" s="142"/>
    </row>
    <row r="256" spans="2:8">
      <c r="B256" s="70">
        <v>1</v>
      </c>
      <c r="C256" s="71" t="s">
        <v>253</v>
      </c>
      <c r="D256" s="72"/>
      <c r="E256" s="73"/>
      <c r="F256" s="230">
        <v>0</v>
      </c>
      <c r="G256" s="231">
        <v>0</v>
      </c>
      <c r="H256" s="232"/>
    </row>
    <row r="257" spans="2:8" hidden="1" outlineLevel="1">
      <c r="B257" s="70"/>
      <c r="C257" s="91" t="s">
        <v>254</v>
      </c>
      <c r="D257" s="80">
        <v>55</v>
      </c>
      <c r="E257" s="81">
        <v>55</v>
      </c>
      <c r="F257" s="233"/>
      <c r="G257" s="234"/>
      <c r="H257" s="142"/>
    </row>
    <row r="258" spans="2:8" hidden="1" outlineLevel="1">
      <c r="B258" s="70"/>
      <c r="C258" s="84" t="s">
        <v>255</v>
      </c>
      <c r="D258" s="85">
        <v>551</v>
      </c>
      <c r="E258" s="86">
        <v>551</v>
      </c>
      <c r="F258" s="233"/>
      <c r="G258" s="234"/>
      <c r="H258" s="142"/>
    </row>
    <row r="259" spans="2:8" hidden="1" outlineLevel="1">
      <c r="B259" s="70"/>
      <c r="C259" s="84" t="s">
        <v>256</v>
      </c>
      <c r="D259" s="85">
        <v>5512</v>
      </c>
      <c r="E259" s="86">
        <v>5512</v>
      </c>
      <c r="F259" s="233"/>
      <c r="G259" s="234"/>
      <c r="H259" s="142"/>
    </row>
    <row r="260" spans="2:8" collapsed="1">
      <c r="B260" s="70">
        <v>2</v>
      </c>
      <c r="C260" s="71" t="s">
        <v>257</v>
      </c>
      <c r="D260" s="72"/>
      <c r="E260" s="73"/>
      <c r="F260" s="233"/>
      <c r="G260" s="231"/>
      <c r="H260" s="232"/>
    </row>
    <row r="261" spans="2:8" ht="12" hidden="1" customHeight="1">
      <c r="B261" s="127" t="s">
        <v>75</v>
      </c>
      <c r="C261" s="235" t="s">
        <v>258</v>
      </c>
      <c r="D261" s="72"/>
      <c r="E261" s="73"/>
      <c r="F261" s="230">
        <v>0</v>
      </c>
      <c r="G261" s="231">
        <v>0</v>
      </c>
      <c r="H261" s="232"/>
    </row>
    <row r="262" spans="2:8" ht="13.5" hidden="1" customHeight="1" outlineLevel="1">
      <c r="B262" s="127"/>
      <c r="C262" s="84" t="s">
        <v>259</v>
      </c>
      <c r="D262" s="85">
        <v>519</v>
      </c>
      <c r="E262" s="86">
        <v>519</v>
      </c>
      <c r="F262" s="233"/>
      <c r="G262" s="234"/>
      <c r="H262" s="142"/>
    </row>
    <row r="263" spans="2:8" ht="13.5" hidden="1" customHeight="1" outlineLevel="1">
      <c r="B263" s="127"/>
      <c r="C263" s="84" t="s">
        <v>260</v>
      </c>
      <c r="D263" s="85">
        <v>542</v>
      </c>
      <c r="E263" s="86">
        <v>542</v>
      </c>
      <c r="F263" s="233"/>
      <c r="G263" s="231"/>
      <c r="H263" s="232"/>
    </row>
    <row r="264" spans="2:8" ht="13.5" hidden="1" customHeight="1" outlineLevel="1">
      <c r="B264" s="127"/>
      <c r="C264" s="84" t="s">
        <v>64</v>
      </c>
      <c r="D264" s="85">
        <v>5421</v>
      </c>
      <c r="E264" s="86">
        <v>5421</v>
      </c>
      <c r="F264" s="233"/>
      <c r="G264" s="234"/>
      <c r="H264" s="142"/>
    </row>
    <row r="265" spans="2:8" ht="13.5" hidden="1" customHeight="1" outlineLevel="1">
      <c r="B265" s="127"/>
      <c r="C265" s="84" t="s">
        <v>261</v>
      </c>
      <c r="D265" s="85">
        <v>5422</v>
      </c>
      <c r="E265" s="86">
        <v>5422</v>
      </c>
      <c r="F265" s="233"/>
      <c r="G265" s="234"/>
      <c r="H265" s="142"/>
    </row>
    <row r="266" spans="2:8" ht="13.5" hidden="1" customHeight="1" outlineLevel="1">
      <c r="B266" s="127"/>
      <c r="C266" s="84" t="s">
        <v>262</v>
      </c>
      <c r="D266" s="85">
        <v>544</v>
      </c>
      <c r="E266" s="86">
        <v>544</v>
      </c>
      <c r="F266" s="233"/>
      <c r="G266" s="234"/>
      <c r="H266" s="142"/>
    </row>
    <row r="267" spans="2:8" ht="13.5" hidden="1" customHeight="1" outlineLevel="1">
      <c r="B267" s="127"/>
      <c r="C267" s="84" t="s">
        <v>263</v>
      </c>
      <c r="D267" s="85">
        <v>5441</v>
      </c>
      <c r="E267" s="86">
        <v>5441</v>
      </c>
      <c r="F267" s="233"/>
      <c r="G267" s="234"/>
      <c r="H267" s="142"/>
    </row>
    <row r="268" spans="2:8" ht="13.5" hidden="1" customHeight="1" outlineLevel="1">
      <c r="B268" s="127"/>
      <c r="C268" s="84" t="s">
        <v>264</v>
      </c>
      <c r="D268" s="85">
        <v>5442</v>
      </c>
      <c r="E268" s="86">
        <v>5442</v>
      </c>
      <c r="F268" s="233"/>
      <c r="G268" s="234"/>
      <c r="H268" s="142"/>
    </row>
    <row r="269" spans="2:8" ht="13.5" hidden="1" customHeight="1" outlineLevel="1">
      <c r="B269" s="127"/>
      <c r="C269" s="84" t="s">
        <v>265</v>
      </c>
      <c r="D269" s="85">
        <v>461</v>
      </c>
      <c r="E269" s="86">
        <v>461</v>
      </c>
      <c r="F269" s="233"/>
      <c r="G269" s="234"/>
      <c r="H269" s="142"/>
    </row>
    <row r="270" spans="2:8" ht="13.5" hidden="1" customHeight="1" outlineLevel="1">
      <c r="B270" s="127"/>
      <c r="C270" s="84" t="s">
        <v>266</v>
      </c>
      <c r="D270" s="85">
        <v>4611</v>
      </c>
      <c r="E270" s="86">
        <v>4611</v>
      </c>
      <c r="F270" s="233"/>
      <c r="G270" s="234"/>
      <c r="H270" s="142"/>
    </row>
    <row r="271" spans="2:8" ht="13.5" hidden="1" customHeight="1" outlineLevel="1">
      <c r="B271" s="127"/>
      <c r="C271" s="84" t="s">
        <v>267</v>
      </c>
      <c r="D271" s="85">
        <v>4612</v>
      </c>
      <c r="E271" s="86">
        <v>4612</v>
      </c>
      <c r="F271" s="233"/>
      <c r="G271" s="234"/>
      <c r="H271" s="142"/>
    </row>
    <row r="272" spans="2:8" ht="13.5" hidden="1" customHeight="1" collapsed="1">
      <c r="B272" s="127" t="s">
        <v>80</v>
      </c>
      <c r="C272" s="235" t="s">
        <v>268</v>
      </c>
      <c r="D272" s="72"/>
      <c r="E272" s="73"/>
      <c r="F272" s="233"/>
      <c r="G272" s="234"/>
      <c r="H272" s="142"/>
    </row>
    <row r="273" spans="2:8" ht="13.5" hidden="1" customHeight="1">
      <c r="B273" s="127" t="s">
        <v>112</v>
      </c>
      <c r="C273" s="235" t="s">
        <v>269</v>
      </c>
      <c r="D273" s="72"/>
      <c r="E273" s="73"/>
      <c r="F273" s="233"/>
      <c r="G273" s="234"/>
      <c r="H273" s="142"/>
    </row>
    <row r="274" spans="2:8">
      <c r="B274" s="130"/>
      <c r="C274" s="131" t="s">
        <v>270</v>
      </c>
      <c r="D274" s="72"/>
      <c r="E274" s="73"/>
      <c r="F274" s="233">
        <v>0</v>
      </c>
      <c r="G274" s="234">
        <v>0</v>
      </c>
      <c r="H274" s="142"/>
    </row>
    <row r="275" spans="2:8">
      <c r="B275" s="70">
        <v>3</v>
      </c>
      <c r="C275" s="71" t="s">
        <v>271</v>
      </c>
      <c r="D275" s="72"/>
      <c r="E275" s="73"/>
      <c r="F275" s="233"/>
      <c r="G275" s="234"/>
      <c r="H275" s="142"/>
    </row>
    <row r="276" spans="2:8">
      <c r="B276" s="127" t="s">
        <v>75</v>
      </c>
      <c r="C276" s="235" t="s">
        <v>272</v>
      </c>
      <c r="D276" s="72"/>
      <c r="E276" s="73"/>
      <c r="F276" s="230">
        <v>53489026.120000005</v>
      </c>
      <c r="G276" s="231">
        <v>38053568.5</v>
      </c>
      <c r="H276" s="232"/>
    </row>
    <row r="277" spans="2:8" hidden="1" outlineLevel="1">
      <c r="B277" s="127"/>
      <c r="C277" s="236" t="s">
        <v>273</v>
      </c>
      <c r="D277" s="85">
        <v>401</v>
      </c>
      <c r="E277" s="86">
        <v>2310</v>
      </c>
      <c r="F277" s="237">
        <v>45685036.560000002</v>
      </c>
      <c r="G277" s="234">
        <v>29954367.879999999</v>
      </c>
      <c r="H277" s="142"/>
    </row>
    <row r="278" spans="2:8" hidden="1" outlineLevel="1">
      <c r="B278" s="127"/>
      <c r="C278" s="236" t="s">
        <v>274</v>
      </c>
      <c r="D278" s="85">
        <v>403</v>
      </c>
      <c r="E278" s="86">
        <v>2510</v>
      </c>
      <c r="F278" s="237">
        <v>2208196.0499999998</v>
      </c>
      <c r="G278" s="234">
        <v>8099200.6200000001</v>
      </c>
      <c r="H278" s="142"/>
    </row>
    <row r="279" spans="2:8" outlineLevel="1">
      <c r="B279" s="127"/>
      <c r="C279" s="84" t="s">
        <v>275</v>
      </c>
      <c r="D279" s="85">
        <v>404</v>
      </c>
      <c r="E279" s="86" t="s">
        <v>276</v>
      </c>
      <c r="F279" s="238"/>
      <c r="G279" s="239"/>
      <c r="H279" s="240"/>
    </row>
    <row r="280" spans="2:8">
      <c r="B280" s="127" t="s">
        <v>80</v>
      </c>
      <c r="C280" s="235" t="s">
        <v>277</v>
      </c>
      <c r="D280" s="72"/>
      <c r="E280" s="73"/>
      <c r="F280" s="230">
        <v>0</v>
      </c>
      <c r="G280" s="231">
        <v>0</v>
      </c>
      <c r="H280" s="232"/>
    </row>
    <row r="281" spans="2:8" hidden="1" outlineLevel="1">
      <c r="B281" s="127"/>
      <c r="C281" s="84" t="s">
        <v>278</v>
      </c>
      <c r="D281" s="85">
        <v>421</v>
      </c>
      <c r="E281" s="86">
        <v>2650</v>
      </c>
      <c r="F281" s="233">
        <v>0</v>
      </c>
      <c r="G281" s="242">
        <v>0</v>
      </c>
      <c r="H281" s="243"/>
    </row>
    <row r="282" spans="2:8" hidden="1" outlineLevel="1">
      <c r="B282" s="127"/>
      <c r="C282" s="84" t="s">
        <v>279</v>
      </c>
      <c r="D282" s="85">
        <v>423</v>
      </c>
      <c r="E282" s="86"/>
      <c r="F282" s="233"/>
      <c r="G282" s="234"/>
      <c r="H282" s="142"/>
    </row>
    <row r="283" spans="2:8" collapsed="1">
      <c r="B283" s="127" t="s">
        <v>112</v>
      </c>
      <c r="C283" s="235" t="s">
        <v>280</v>
      </c>
      <c r="D283" s="72"/>
      <c r="E283" s="73"/>
      <c r="F283" s="230">
        <v>1181781.23</v>
      </c>
      <c r="G283" s="231">
        <v>1473252.91</v>
      </c>
      <c r="H283" s="232"/>
    </row>
    <row r="284" spans="2:8" hidden="1" outlineLevel="1">
      <c r="B284" s="127"/>
      <c r="C284" s="244" t="s">
        <v>281</v>
      </c>
      <c r="D284" s="85">
        <v>43</v>
      </c>
      <c r="E284" s="86"/>
      <c r="F284" s="233"/>
      <c r="G284" s="234"/>
      <c r="H284" s="142"/>
    </row>
    <row r="285" spans="2:8" hidden="1" outlineLevel="1">
      <c r="B285" s="127"/>
      <c r="C285" s="138" t="s">
        <v>282</v>
      </c>
      <c r="D285" s="85">
        <v>431</v>
      </c>
      <c r="E285" s="86">
        <v>2610</v>
      </c>
      <c r="F285" s="237">
        <v>291363.83</v>
      </c>
      <c r="G285" s="234">
        <v>278123.15999999997</v>
      </c>
      <c r="H285" s="142"/>
    </row>
    <row r="286" spans="2:8" hidden="1" outlineLevel="1">
      <c r="B286" s="127"/>
      <c r="C286" s="138" t="s">
        <v>283</v>
      </c>
      <c r="D286" s="85">
        <v>437</v>
      </c>
      <c r="E286" s="86"/>
      <c r="F286" s="233"/>
      <c r="G286" s="234"/>
      <c r="H286" s="142"/>
    </row>
    <row r="287" spans="2:8" hidden="1" outlineLevel="1">
      <c r="B287" s="127"/>
      <c r="C287" s="138" t="s">
        <v>284</v>
      </c>
      <c r="D287" s="85">
        <v>438</v>
      </c>
      <c r="E287" s="86"/>
      <c r="F287" s="233"/>
      <c r="G287" s="234"/>
      <c r="H287" s="142"/>
    </row>
    <row r="288" spans="2:8" hidden="1" outlineLevel="1">
      <c r="B288" s="127"/>
      <c r="C288" s="138" t="s">
        <v>285</v>
      </c>
      <c r="D288" s="85">
        <v>44</v>
      </c>
      <c r="E288" s="86"/>
      <c r="F288" s="233"/>
      <c r="G288" s="234"/>
      <c r="H288" s="142"/>
    </row>
    <row r="289" spans="2:8" hidden="1" outlineLevel="1">
      <c r="B289" s="127"/>
      <c r="C289" s="138" t="s">
        <v>286</v>
      </c>
      <c r="D289" s="85">
        <v>441</v>
      </c>
      <c r="E289" s="86"/>
      <c r="F289" s="233"/>
      <c r="G289" s="234"/>
      <c r="H289" s="142"/>
    </row>
    <row r="290" spans="2:8" hidden="1" outlineLevel="1">
      <c r="B290" s="127"/>
      <c r="C290" s="138" t="s">
        <v>287</v>
      </c>
      <c r="D290" s="85">
        <v>442</v>
      </c>
      <c r="E290" s="188" t="s">
        <v>288</v>
      </c>
      <c r="F290" s="237">
        <v>161447</v>
      </c>
      <c r="G290" s="234">
        <v>145309</v>
      </c>
      <c r="H290" s="142"/>
    </row>
    <row r="291" spans="2:8" hidden="1" outlineLevel="1">
      <c r="B291" s="127"/>
      <c r="C291" s="138" t="s">
        <v>289</v>
      </c>
      <c r="D291" s="85">
        <v>443</v>
      </c>
      <c r="E291" s="86"/>
      <c r="F291" s="233"/>
      <c r="G291" s="234"/>
      <c r="H291" s="142"/>
    </row>
    <row r="292" spans="2:8" hidden="1" outlineLevel="1">
      <c r="B292" s="127"/>
      <c r="C292" s="138" t="s">
        <v>290</v>
      </c>
      <c r="D292" s="85">
        <v>444</v>
      </c>
      <c r="E292" s="86"/>
      <c r="F292" s="233"/>
      <c r="G292" s="242"/>
      <c r="H292" s="243"/>
    </row>
    <row r="293" spans="2:8" hidden="1" outlineLevel="1">
      <c r="B293" s="127"/>
      <c r="C293" s="138" t="s">
        <v>291</v>
      </c>
      <c r="D293" s="85">
        <v>4453</v>
      </c>
      <c r="E293" s="86">
        <v>2630</v>
      </c>
      <c r="F293" s="237">
        <v>602020</v>
      </c>
      <c r="G293" s="234">
        <v>901870</v>
      </c>
      <c r="H293" s="142"/>
    </row>
    <row r="294" spans="2:8" hidden="1" outlineLevel="1">
      <c r="B294" s="127"/>
      <c r="C294" s="138" t="s">
        <v>292</v>
      </c>
      <c r="D294" s="85">
        <v>447</v>
      </c>
      <c r="E294" s="86"/>
      <c r="F294" s="233"/>
      <c r="G294" s="234"/>
      <c r="H294" s="142"/>
    </row>
    <row r="295" spans="2:8" hidden="1" outlineLevel="1">
      <c r="B295" s="127"/>
      <c r="C295" s="138" t="s">
        <v>293</v>
      </c>
      <c r="D295" s="85">
        <v>448</v>
      </c>
      <c r="E295" s="188" t="s">
        <v>294</v>
      </c>
      <c r="F295" s="238">
        <v>0</v>
      </c>
      <c r="G295" s="239">
        <v>0</v>
      </c>
      <c r="H295" s="240"/>
    </row>
    <row r="296" spans="2:8" hidden="1" outlineLevel="1">
      <c r="B296" s="127"/>
      <c r="C296" s="138" t="s">
        <v>295</v>
      </c>
      <c r="D296" s="85">
        <v>449</v>
      </c>
      <c r="E296" s="188" t="s">
        <v>296</v>
      </c>
      <c r="F296" s="237">
        <v>126950.40000000002</v>
      </c>
      <c r="G296" s="234">
        <v>147950.75</v>
      </c>
      <c r="H296" s="142"/>
    </row>
    <row r="297" spans="2:8" collapsed="1">
      <c r="B297" s="127" t="s">
        <v>114</v>
      </c>
      <c r="C297" s="235" t="s">
        <v>297</v>
      </c>
      <c r="D297" s="72"/>
      <c r="E297" s="73"/>
      <c r="F297" s="230">
        <v>303925.09999999998</v>
      </c>
      <c r="G297" s="231">
        <v>1297917.7</v>
      </c>
      <c r="H297" s="232"/>
    </row>
    <row r="298" spans="2:8" hidden="1" outlineLevel="1">
      <c r="B298" s="127"/>
      <c r="C298" s="84" t="s">
        <v>298</v>
      </c>
      <c r="D298" s="85">
        <v>451</v>
      </c>
      <c r="E298" s="86"/>
      <c r="F298" s="233"/>
      <c r="G298" s="234"/>
      <c r="H298" s="142"/>
    </row>
    <row r="299" spans="2:8" hidden="1" outlineLevel="1">
      <c r="B299" s="127"/>
      <c r="C299" t="s">
        <v>299</v>
      </c>
      <c r="D299" s="85">
        <v>455</v>
      </c>
      <c r="E299" s="86">
        <v>1410</v>
      </c>
      <c r="F299" s="245">
        <v>284651.36</v>
      </c>
      <c r="G299" s="246">
        <v>1229427.81</v>
      </c>
      <c r="H299" s="240"/>
    </row>
    <row r="300" spans="2:8" hidden="1" outlineLevel="1">
      <c r="B300" s="127"/>
      <c r="C300" s="84" t="s">
        <v>300</v>
      </c>
      <c r="D300" s="85">
        <v>456</v>
      </c>
      <c r="E300" s="86"/>
      <c r="F300" s="233"/>
      <c r="G300" s="234"/>
      <c r="H300" s="142"/>
    </row>
    <row r="301" spans="2:8" hidden="1" outlineLevel="1">
      <c r="B301" s="127"/>
      <c r="C301" s="84" t="s">
        <v>180</v>
      </c>
      <c r="D301" s="85">
        <v>457</v>
      </c>
      <c r="E301" s="86"/>
      <c r="F301" s="233"/>
      <c r="G301" s="234"/>
      <c r="H301" s="142"/>
    </row>
    <row r="302" spans="2:8" hidden="1" outlineLevel="1">
      <c r="B302" s="127"/>
      <c r="C302" s="84" t="s">
        <v>301</v>
      </c>
      <c r="D302" s="85">
        <v>460</v>
      </c>
      <c r="E302" s="86"/>
      <c r="F302" s="233"/>
      <c r="G302" s="234"/>
      <c r="H302" s="142"/>
    </row>
    <row r="303" spans="2:8" hidden="1" outlineLevel="1">
      <c r="B303" s="127"/>
      <c r="C303" s="84" t="s">
        <v>302</v>
      </c>
      <c r="D303" s="85">
        <v>464</v>
      </c>
      <c r="E303" s="86"/>
      <c r="F303" s="233"/>
      <c r="G303" s="234"/>
      <c r="H303" s="142"/>
    </row>
    <row r="304" spans="2:8" ht="14.25" hidden="1" customHeight="1" outlineLevel="1">
      <c r="B304" s="127"/>
      <c r="C304" s="84" t="s">
        <v>303</v>
      </c>
      <c r="D304" s="85">
        <v>467</v>
      </c>
      <c r="E304" s="86">
        <v>2399</v>
      </c>
      <c r="F304" s="237">
        <v>19273.740000000002</v>
      </c>
      <c r="G304" s="234">
        <v>68489.89</v>
      </c>
      <c r="H304" s="142"/>
    </row>
    <row r="305" spans="2:9" collapsed="1">
      <c r="B305" s="127" t="s">
        <v>143</v>
      </c>
      <c r="C305" s="235" t="s">
        <v>304</v>
      </c>
      <c r="D305" s="72"/>
      <c r="E305" s="73"/>
      <c r="F305" s="230">
        <v>0</v>
      </c>
      <c r="G305" s="231">
        <v>0</v>
      </c>
      <c r="H305" s="232"/>
    </row>
    <row r="306" spans="2:9" outlineLevel="1">
      <c r="B306" s="152"/>
      <c r="C306" s="107" t="s">
        <v>305</v>
      </c>
      <c r="D306" s="108">
        <v>409</v>
      </c>
      <c r="E306" s="109"/>
      <c r="F306" s="247"/>
      <c r="G306" s="248"/>
      <c r="H306" s="142"/>
    </row>
    <row r="307" spans="2:9" ht="15" customHeight="1" thickBot="1">
      <c r="B307" s="185"/>
      <c r="C307" s="186" t="s">
        <v>306</v>
      </c>
      <c r="D307" s="149"/>
      <c r="E307" s="150"/>
      <c r="F307" s="249">
        <v>54974732.450000003</v>
      </c>
      <c r="G307" s="250">
        <v>40824739.109999999</v>
      </c>
      <c r="H307" s="251"/>
    </row>
    <row r="308" spans="2:9" ht="13.5" thickTop="1">
      <c r="B308" s="122">
        <v>4</v>
      </c>
      <c r="C308" s="123" t="s">
        <v>307</v>
      </c>
      <c r="D308" s="124"/>
      <c r="E308" s="125"/>
      <c r="F308" s="252">
        <v>0</v>
      </c>
      <c r="G308" s="253">
        <v>0</v>
      </c>
      <c r="H308" s="232"/>
    </row>
    <row r="309" spans="2:9" outlineLevel="1">
      <c r="B309" s="70"/>
      <c r="C309" s="84" t="s">
        <v>308</v>
      </c>
      <c r="D309" s="85">
        <v>4661</v>
      </c>
      <c r="E309" s="86">
        <v>4661</v>
      </c>
      <c r="F309" s="233"/>
      <c r="G309" s="234"/>
      <c r="H309" s="142"/>
    </row>
    <row r="310" spans="2:9" outlineLevel="1">
      <c r="B310" s="70"/>
      <c r="C310" s="84" t="s">
        <v>309</v>
      </c>
      <c r="D310" s="85">
        <v>484</v>
      </c>
      <c r="E310" s="86">
        <v>484</v>
      </c>
      <c r="F310" s="233"/>
      <c r="G310" s="234"/>
      <c r="H310" s="142"/>
    </row>
    <row r="311" spans="2:9" outlineLevel="1">
      <c r="B311" s="70"/>
      <c r="C311" s="84" t="s">
        <v>310</v>
      </c>
      <c r="D311" s="85">
        <v>488</v>
      </c>
      <c r="E311" s="86">
        <v>488</v>
      </c>
      <c r="F311" s="233"/>
      <c r="G311" s="234"/>
      <c r="H311" s="142"/>
    </row>
    <row r="312" spans="2:9" ht="15" customHeight="1">
      <c r="B312" s="70">
        <v>5</v>
      </c>
      <c r="C312" s="71" t="s">
        <v>311</v>
      </c>
      <c r="D312" s="72"/>
      <c r="E312" s="73"/>
      <c r="F312" s="230">
        <v>1529489</v>
      </c>
      <c r="G312" s="231">
        <v>1150375.46</v>
      </c>
      <c r="H312" s="232"/>
    </row>
    <row r="313" spans="2:9" ht="13.5" outlineLevel="1" thickBot="1">
      <c r="B313" s="162"/>
      <c r="C313" s="163" t="s">
        <v>312</v>
      </c>
      <c r="D313" s="164">
        <v>4631</v>
      </c>
      <c r="E313" s="254" t="s">
        <v>313</v>
      </c>
      <c r="F313" s="255">
        <v>1529489</v>
      </c>
      <c r="G313" s="256">
        <v>1150375.46</v>
      </c>
      <c r="H313" s="240"/>
    </row>
    <row r="314" spans="2:9" ht="17.25" customHeight="1" thickBot="1">
      <c r="B314" s="257"/>
      <c r="C314" s="258" t="s">
        <v>314</v>
      </c>
      <c r="D314" s="259"/>
      <c r="E314" s="260"/>
      <c r="F314" s="261">
        <v>56504221.450000003</v>
      </c>
      <c r="G314" s="262">
        <v>41975114.57</v>
      </c>
      <c r="H314" s="263"/>
    </row>
    <row r="315" spans="2:9" s="141" customFormat="1" ht="6" customHeight="1">
      <c r="B315" s="173"/>
      <c r="C315" s="174"/>
      <c r="D315" s="175"/>
      <c r="E315" s="176"/>
      <c r="F315" s="264"/>
      <c r="G315" s="265"/>
      <c r="H315" s="263"/>
      <c r="I315" s="140"/>
    </row>
    <row r="316" spans="2:9" ht="20.25" customHeight="1">
      <c r="B316" s="178" t="s">
        <v>160</v>
      </c>
      <c r="C316" s="266" t="s">
        <v>315</v>
      </c>
      <c r="D316" s="180"/>
      <c r="E316" s="181"/>
      <c r="F316" s="267"/>
      <c r="G316" s="268"/>
      <c r="H316" s="142"/>
    </row>
    <row r="317" spans="2:9">
      <c r="B317" s="70">
        <v>1</v>
      </c>
      <c r="C317" s="71" t="s">
        <v>316</v>
      </c>
      <c r="D317" s="72"/>
      <c r="E317" s="73"/>
      <c r="F317" s="233"/>
      <c r="G317" s="269"/>
      <c r="H317" s="142"/>
    </row>
    <row r="318" spans="2:9">
      <c r="B318" s="127" t="s">
        <v>75</v>
      </c>
      <c r="C318" s="235" t="s">
        <v>317</v>
      </c>
      <c r="D318" s="72"/>
      <c r="E318" s="73"/>
      <c r="F318" s="270">
        <v>0</v>
      </c>
      <c r="G318" s="271">
        <v>0</v>
      </c>
      <c r="H318" s="232"/>
    </row>
    <row r="319" spans="2:9" hidden="1" outlineLevel="1">
      <c r="B319" s="127"/>
      <c r="C319" s="84" t="s">
        <v>318</v>
      </c>
      <c r="D319" s="85">
        <v>468</v>
      </c>
      <c r="E319" s="86"/>
      <c r="F319" s="233"/>
      <c r="G319" s="269"/>
      <c r="H319" s="142"/>
    </row>
    <row r="320" spans="2:9" hidden="1" outlineLevel="1">
      <c r="B320" s="127"/>
      <c r="C320" s="84" t="s">
        <v>266</v>
      </c>
      <c r="D320" s="85">
        <v>4681</v>
      </c>
      <c r="E320" s="86"/>
      <c r="F320" s="233"/>
      <c r="G320" s="269"/>
      <c r="H320" s="142"/>
    </row>
    <row r="321" spans="2:8" hidden="1" outlineLevel="1">
      <c r="B321" s="127"/>
      <c r="C321" s="84" t="s">
        <v>319</v>
      </c>
      <c r="D321" s="85">
        <v>4682</v>
      </c>
      <c r="E321" s="86"/>
      <c r="F321" s="233"/>
      <c r="G321" s="269"/>
      <c r="H321" s="142"/>
    </row>
    <row r="322" spans="2:8" hidden="1" outlineLevel="1">
      <c r="B322" s="127"/>
      <c r="C322" s="84" t="s">
        <v>320</v>
      </c>
      <c r="D322" s="85">
        <v>46821</v>
      </c>
      <c r="E322" s="86"/>
      <c r="F322" s="233"/>
      <c r="G322" s="269"/>
      <c r="H322" s="142"/>
    </row>
    <row r="323" spans="2:8" hidden="1" outlineLevel="1">
      <c r="B323" s="127"/>
      <c r="C323" s="84" t="s">
        <v>321</v>
      </c>
      <c r="D323" s="85">
        <v>46822</v>
      </c>
      <c r="E323" s="86"/>
      <c r="F323" s="233"/>
      <c r="G323" s="269"/>
      <c r="H323" s="142"/>
    </row>
    <row r="324" spans="2:8" hidden="1" outlineLevel="1">
      <c r="B324" s="127"/>
      <c r="C324" s="84" t="s">
        <v>322</v>
      </c>
      <c r="D324" s="85">
        <v>460</v>
      </c>
      <c r="E324" s="86"/>
      <c r="F324" s="233"/>
      <c r="G324" s="269"/>
      <c r="H324" s="142"/>
    </row>
    <row r="325" spans="2:8" collapsed="1">
      <c r="B325" s="127" t="s">
        <v>80</v>
      </c>
      <c r="C325" s="235" t="s">
        <v>323</v>
      </c>
      <c r="D325" s="72"/>
      <c r="E325" s="73"/>
      <c r="F325" s="270">
        <v>0</v>
      </c>
      <c r="G325" s="271">
        <v>0</v>
      </c>
      <c r="H325" s="232"/>
    </row>
    <row r="326" spans="2:8" hidden="1" outlineLevel="1">
      <c r="B326" s="127"/>
      <c r="C326" s="84" t="s">
        <v>324</v>
      </c>
      <c r="D326" s="85">
        <v>468</v>
      </c>
      <c r="E326" s="86">
        <v>468</v>
      </c>
      <c r="F326" s="233"/>
      <c r="G326" s="269"/>
      <c r="H326" s="142"/>
    </row>
    <row r="327" spans="2:8" hidden="1" outlineLevel="1">
      <c r="B327" s="127"/>
      <c r="C327" s="84" t="s">
        <v>325</v>
      </c>
      <c r="D327" s="85">
        <v>4683</v>
      </c>
      <c r="E327" s="86">
        <v>4683</v>
      </c>
      <c r="F327" s="233"/>
      <c r="G327" s="269"/>
      <c r="H327" s="142"/>
    </row>
    <row r="328" spans="2:8" hidden="1" outlineLevel="1">
      <c r="B328" s="127"/>
      <c r="C328" s="84" t="s">
        <v>326</v>
      </c>
      <c r="D328" s="85" t="s">
        <v>327</v>
      </c>
      <c r="E328" s="86" t="s">
        <v>327</v>
      </c>
      <c r="F328" s="233"/>
      <c r="G328" s="269"/>
      <c r="H328" s="142"/>
    </row>
    <row r="329" spans="2:8" hidden="1" outlineLevel="1">
      <c r="B329" s="127"/>
      <c r="C329" s="84" t="s">
        <v>328</v>
      </c>
      <c r="D329" s="85" t="s">
        <v>329</v>
      </c>
      <c r="E329" s="86" t="s">
        <v>329</v>
      </c>
      <c r="F329" s="233"/>
      <c r="G329" s="269"/>
      <c r="H329" s="142"/>
    </row>
    <row r="330" spans="2:8" hidden="1" outlineLevel="1">
      <c r="B330" s="127"/>
      <c r="C330" s="84" t="s">
        <v>330</v>
      </c>
      <c r="D330" s="85" t="s">
        <v>331</v>
      </c>
      <c r="E330" s="86" t="s">
        <v>331</v>
      </c>
      <c r="F330" s="233"/>
      <c r="G330" s="269"/>
      <c r="H330" s="142"/>
    </row>
    <row r="331" spans="2:8" collapsed="1">
      <c r="B331" s="130"/>
      <c r="C331" s="131" t="s">
        <v>332</v>
      </c>
      <c r="D331" s="72"/>
      <c r="E331" s="73"/>
      <c r="F331" s="272">
        <v>0</v>
      </c>
      <c r="G331" s="273">
        <v>0</v>
      </c>
      <c r="H331" s="251"/>
    </row>
    <row r="332" spans="2:8" ht="15.75" customHeight="1">
      <c r="B332" s="70">
        <v>2</v>
      </c>
      <c r="C332" s="274" t="s">
        <v>333</v>
      </c>
      <c r="D332" s="72"/>
      <c r="E332" s="73"/>
      <c r="F332" s="270">
        <v>2100946.12</v>
      </c>
      <c r="G332" s="271">
        <v>2421429.9</v>
      </c>
      <c r="H332" s="232"/>
    </row>
    <row r="333" spans="2:8" hidden="1" outlineLevel="1">
      <c r="B333" s="70"/>
      <c r="C333" s="84" t="s">
        <v>298</v>
      </c>
      <c r="D333" s="85">
        <v>451</v>
      </c>
      <c r="E333" s="86"/>
      <c r="F333" s="275"/>
      <c r="G333" s="269"/>
      <c r="H333" s="142"/>
    </row>
    <row r="334" spans="2:8" hidden="1" outlineLevel="1">
      <c r="B334" s="70"/>
      <c r="C334" s="84" t="s">
        <v>299</v>
      </c>
      <c r="D334" s="85">
        <v>455</v>
      </c>
      <c r="E334" s="86"/>
      <c r="F334" s="275"/>
      <c r="G334" s="276"/>
      <c r="H334" s="243"/>
    </row>
    <row r="335" spans="2:8" hidden="1" outlineLevel="1">
      <c r="B335" s="70"/>
      <c r="C335" s="84" t="s">
        <v>300</v>
      </c>
      <c r="D335" s="85">
        <v>456</v>
      </c>
      <c r="E335" s="86"/>
      <c r="F335" s="275"/>
      <c r="G335" s="269"/>
      <c r="H335" s="142"/>
    </row>
    <row r="336" spans="2:8" ht="16.5" hidden="1" customHeight="1" outlineLevel="1">
      <c r="B336" s="70"/>
      <c r="C336" s="84" t="s">
        <v>180</v>
      </c>
      <c r="D336" s="85">
        <v>457</v>
      </c>
      <c r="E336" s="86">
        <v>2070</v>
      </c>
      <c r="F336" s="277">
        <v>2077773.52</v>
      </c>
      <c r="G336" s="269">
        <v>2077773.52</v>
      </c>
      <c r="H336" s="142"/>
    </row>
    <row r="337" spans="2:8" hidden="1" outlineLevel="1">
      <c r="B337" s="70"/>
      <c r="C337" s="84" t="s">
        <v>302</v>
      </c>
      <c r="D337" s="85">
        <v>464</v>
      </c>
      <c r="E337" s="86"/>
      <c r="F337" s="277"/>
      <c r="G337" s="269"/>
      <c r="H337" s="142"/>
    </row>
    <row r="338" spans="2:8" ht="15" hidden="1" customHeight="1" outlineLevel="1">
      <c r="B338" s="70"/>
      <c r="C338" s="84" t="s">
        <v>303</v>
      </c>
      <c r="D338" s="85">
        <v>467</v>
      </c>
      <c r="E338" s="86" t="s">
        <v>334</v>
      </c>
      <c r="F338" s="277">
        <v>23172.6</v>
      </c>
      <c r="G338" s="269">
        <v>343656.38</v>
      </c>
      <c r="H338" s="142"/>
    </row>
    <row r="339" spans="2:8" hidden="1" outlineLevel="1">
      <c r="B339" s="70"/>
      <c r="C339" s="84" t="s">
        <v>273</v>
      </c>
      <c r="D339" s="85">
        <v>401</v>
      </c>
      <c r="E339" s="86"/>
      <c r="F339" s="278"/>
      <c r="G339" s="276"/>
      <c r="H339" s="243"/>
    </row>
    <row r="340" spans="2:8" hidden="1" outlineLevel="1">
      <c r="B340" s="70"/>
      <c r="C340" s="84" t="s">
        <v>274</v>
      </c>
      <c r="D340" s="85">
        <v>403</v>
      </c>
      <c r="E340" s="86"/>
      <c r="F340" s="278"/>
      <c r="G340" s="269"/>
      <c r="H340" s="142"/>
    </row>
    <row r="341" spans="2:8" hidden="1" outlineLevel="1">
      <c r="B341" s="70"/>
      <c r="C341" s="84" t="s">
        <v>275</v>
      </c>
      <c r="D341" s="85">
        <v>404</v>
      </c>
      <c r="E341" s="86"/>
      <c r="F341" s="278"/>
      <c r="G341" s="269"/>
      <c r="H341" s="142"/>
    </row>
    <row r="342" spans="2:8" hidden="1" outlineLevel="1">
      <c r="B342" s="70"/>
      <c r="C342" s="84" t="s">
        <v>305</v>
      </c>
      <c r="D342" s="85">
        <v>409</v>
      </c>
      <c r="E342" s="86"/>
      <c r="F342" s="275"/>
      <c r="G342" s="269"/>
      <c r="H342" s="142"/>
    </row>
    <row r="343" spans="2:8" ht="15.75" customHeight="1" collapsed="1">
      <c r="B343" s="70">
        <v>3</v>
      </c>
      <c r="C343" s="274" t="s">
        <v>335</v>
      </c>
      <c r="D343" s="72"/>
      <c r="E343" s="73"/>
      <c r="F343" s="270">
        <v>0</v>
      </c>
      <c r="G343" s="271">
        <v>0</v>
      </c>
      <c r="H343" s="232"/>
    </row>
    <row r="344" spans="2:8" outlineLevel="1">
      <c r="B344" s="70"/>
      <c r="C344" s="84" t="s">
        <v>336</v>
      </c>
      <c r="D344" s="85">
        <v>4631</v>
      </c>
      <c r="E344" s="188"/>
      <c r="F344" s="143"/>
      <c r="G344" s="269"/>
      <c r="H344" s="142"/>
    </row>
    <row r="345" spans="2:8" ht="15.75" customHeight="1">
      <c r="B345" s="70">
        <v>4</v>
      </c>
      <c r="C345" s="274" t="s">
        <v>337</v>
      </c>
      <c r="D345" s="72"/>
      <c r="E345" s="73"/>
      <c r="F345" s="270">
        <v>0</v>
      </c>
      <c r="G345" s="271">
        <v>0</v>
      </c>
      <c r="H345" s="232"/>
    </row>
    <row r="346" spans="2:8" hidden="1" outlineLevel="1">
      <c r="B346" s="70"/>
      <c r="C346" s="84" t="s">
        <v>338</v>
      </c>
      <c r="D346" s="85">
        <v>4662</v>
      </c>
      <c r="E346" s="86"/>
      <c r="F346" s="233"/>
      <c r="G346" s="269"/>
      <c r="H346" s="142"/>
    </row>
    <row r="347" spans="2:8" hidden="1" outlineLevel="1">
      <c r="B347" s="70"/>
      <c r="C347" s="84" t="s">
        <v>309</v>
      </c>
      <c r="D347" s="85">
        <v>484</v>
      </c>
      <c r="E347" s="86"/>
      <c r="F347" s="233"/>
      <c r="G347" s="269"/>
      <c r="H347" s="142"/>
    </row>
    <row r="348" spans="2:8" hidden="1" outlineLevel="1">
      <c r="B348" s="70"/>
      <c r="C348" s="84" t="s">
        <v>310</v>
      </c>
      <c r="D348" s="85">
        <v>488</v>
      </c>
      <c r="E348" s="86"/>
      <c r="F348" s="233"/>
      <c r="G348" s="276"/>
      <c r="H348" s="243"/>
    </row>
    <row r="349" spans="2:8" ht="17.25" customHeight="1" collapsed="1" thickBot="1">
      <c r="B349" s="196"/>
      <c r="C349" s="279" t="s">
        <v>339</v>
      </c>
      <c r="D349" s="198"/>
      <c r="E349" s="199"/>
      <c r="F349" s="280">
        <v>2100946.12</v>
      </c>
      <c r="G349" s="281">
        <v>2421429.9</v>
      </c>
      <c r="H349" s="282"/>
    </row>
    <row r="350" spans="2:8" ht="21" customHeight="1" thickTop="1" thickBot="1">
      <c r="B350" s="283"/>
      <c r="C350" s="284" t="s">
        <v>340</v>
      </c>
      <c r="D350" s="285"/>
      <c r="E350" s="286"/>
      <c r="F350" s="287">
        <v>58605167.57</v>
      </c>
      <c r="G350" s="288">
        <v>44396544.469999999</v>
      </c>
      <c r="H350" s="263"/>
    </row>
    <row r="351" spans="2:8" ht="22.5" customHeight="1" thickTop="1">
      <c r="B351" s="289"/>
      <c r="C351" s="290" t="s">
        <v>341</v>
      </c>
      <c r="D351" s="124"/>
      <c r="E351" s="125"/>
      <c r="F351" s="247"/>
      <c r="G351" s="291"/>
      <c r="H351" s="142"/>
    </row>
    <row r="352" spans="2:8">
      <c r="B352" s="292" t="s">
        <v>39</v>
      </c>
      <c r="C352" s="71" t="s">
        <v>342</v>
      </c>
      <c r="D352" s="72"/>
      <c r="E352" s="73"/>
      <c r="F352" s="233"/>
      <c r="G352" s="269"/>
      <c r="H352" s="142"/>
    </row>
    <row r="353" spans="2:8">
      <c r="B353" s="70">
        <v>1</v>
      </c>
      <c r="C353" s="71" t="s">
        <v>343</v>
      </c>
      <c r="D353" s="72"/>
      <c r="E353" s="73"/>
      <c r="F353" s="233"/>
      <c r="G353" s="269"/>
      <c r="H353" s="142"/>
    </row>
    <row r="354" spans="2:8">
      <c r="B354" s="70">
        <v>2</v>
      </c>
      <c r="C354" s="71" t="s">
        <v>344</v>
      </c>
      <c r="D354" s="72"/>
      <c r="E354" s="73"/>
      <c r="F354" s="233"/>
      <c r="G354" s="269"/>
      <c r="H354" s="142"/>
    </row>
    <row r="355" spans="2:8">
      <c r="B355" s="70">
        <v>3</v>
      </c>
      <c r="C355" s="71" t="s">
        <v>345</v>
      </c>
      <c r="D355" s="72"/>
      <c r="E355" s="73"/>
      <c r="F355" s="270">
        <v>41724749.510000005</v>
      </c>
      <c r="G355" s="271">
        <v>36297627.011499994</v>
      </c>
      <c r="H355" s="232"/>
    </row>
    <row r="356" spans="2:8" hidden="1" outlineLevel="1">
      <c r="B356" s="70"/>
      <c r="C356" s="84" t="s">
        <v>346</v>
      </c>
      <c r="D356" s="85">
        <v>101</v>
      </c>
      <c r="E356" s="86"/>
      <c r="F356" s="143">
        <v>41724749.510000005</v>
      </c>
      <c r="G356" s="269">
        <v>36297627.011499994</v>
      </c>
      <c r="H356" s="142"/>
    </row>
    <row r="357" spans="2:8" hidden="1" outlineLevel="1">
      <c r="B357" s="70"/>
      <c r="C357" s="84" t="s">
        <v>347</v>
      </c>
      <c r="D357" s="85">
        <v>102</v>
      </c>
      <c r="E357" s="86">
        <v>2010</v>
      </c>
      <c r="F357" s="143"/>
      <c r="G357" s="269"/>
      <c r="H357" s="142"/>
    </row>
    <row r="358" spans="2:8" collapsed="1">
      <c r="B358" s="70">
        <v>4</v>
      </c>
      <c r="C358" s="71" t="s">
        <v>348</v>
      </c>
      <c r="D358" s="72"/>
      <c r="E358" s="73"/>
      <c r="F358" s="270">
        <v>0</v>
      </c>
      <c r="G358" s="271">
        <v>0</v>
      </c>
      <c r="H358" s="232"/>
    </row>
    <row r="359" spans="2:8" hidden="1" outlineLevel="1">
      <c r="B359" s="70"/>
      <c r="C359" s="84" t="s">
        <v>349</v>
      </c>
      <c r="D359" s="85">
        <v>104</v>
      </c>
      <c r="E359" s="86">
        <v>104</v>
      </c>
      <c r="F359" s="143"/>
      <c r="G359" s="269"/>
      <c r="H359" s="142"/>
    </row>
    <row r="360" spans="2:8" hidden="1" outlineLevel="1">
      <c r="B360" s="70"/>
      <c r="C360" s="84" t="s">
        <v>350</v>
      </c>
      <c r="D360" s="85">
        <v>105</v>
      </c>
      <c r="E360" s="86">
        <v>105</v>
      </c>
      <c r="F360" s="143"/>
      <c r="G360" s="269"/>
      <c r="H360" s="142"/>
    </row>
    <row r="361" spans="2:8" collapsed="1">
      <c r="B361" s="70">
        <v>5</v>
      </c>
      <c r="C361" s="71" t="s">
        <v>351</v>
      </c>
      <c r="D361" s="72"/>
      <c r="E361" s="73"/>
      <c r="F361" s="270">
        <v>0</v>
      </c>
      <c r="G361" s="271">
        <v>0</v>
      </c>
      <c r="H361" s="232"/>
    </row>
    <row r="362" spans="2:8" hidden="1" outlineLevel="1">
      <c r="B362" s="70"/>
      <c r="C362" s="84" t="s">
        <v>352</v>
      </c>
      <c r="D362" s="85">
        <v>103</v>
      </c>
      <c r="E362" s="86">
        <v>103</v>
      </c>
      <c r="F362" s="143"/>
      <c r="G362" s="269"/>
      <c r="H362" s="142"/>
    </row>
    <row r="363" spans="2:8" collapsed="1">
      <c r="B363" s="70">
        <v>6</v>
      </c>
      <c r="C363" s="71" t="s">
        <v>353</v>
      </c>
      <c r="D363" s="72"/>
      <c r="E363" s="73"/>
      <c r="F363" s="143"/>
      <c r="G363" s="269"/>
      <c r="H363" s="142"/>
    </row>
    <row r="364" spans="2:8" ht="14.25" hidden="1" customHeight="1">
      <c r="B364" s="127" t="s">
        <v>75</v>
      </c>
      <c r="C364" s="128" t="s">
        <v>354</v>
      </c>
      <c r="D364" s="72"/>
      <c r="E364" s="73">
        <v>2050</v>
      </c>
      <c r="F364" s="143">
        <v>2364869.8465</v>
      </c>
      <c r="G364" s="269">
        <v>2364869.8465</v>
      </c>
      <c r="H364" s="142"/>
    </row>
    <row r="365" spans="2:8" ht="13.5" hidden="1" customHeight="1" outlineLevel="1">
      <c r="B365" s="127"/>
      <c r="C365" s="84" t="s">
        <v>355</v>
      </c>
      <c r="D365" s="85">
        <v>1071</v>
      </c>
      <c r="E365" s="86">
        <v>1071</v>
      </c>
      <c r="F365" s="143"/>
      <c r="G365" s="269"/>
      <c r="H365" s="142"/>
    </row>
    <row r="366" spans="2:8" hidden="1" collapsed="1">
      <c r="B366" s="127" t="s">
        <v>80</v>
      </c>
      <c r="C366" s="128" t="s">
        <v>356</v>
      </c>
      <c r="D366" s="72"/>
      <c r="E366" s="293" t="s">
        <v>357</v>
      </c>
      <c r="F366" s="143">
        <v>1114128.5</v>
      </c>
      <c r="G366" s="269">
        <v>1114128.5</v>
      </c>
      <c r="H366" s="142"/>
    </row>
    <row r="367" spans="2:8" hidden="1" outlineLevel="1">
      <c r="B367" s="127"/>
      <c r="C367" s="84" t="s">
        <v>358</v>
      </c>
      <c r="D367" s="85">
        <v>106</v>
      </c>
      <c r="E367" s="86"/>
      <c r="F367" s="143"/>
      <c r="G367" s="269"/>
      <c r="H367" s="142"/>
    </row>
    <row r="368" spans="2:8" ht="13.5" hidden="1" customHeight="1" outlineLevel="1">
      <c r="B368" s="127"/>
      <c r="C368" s="84" t="s">
        <v>359</v>
      </c>
      <c r="D368" s="85">
        <v>1078</v>
      </c>
      <c r="E368" s="86"/>
      <c r="F368" s="143"/>
      <c r="G368" s="269"/>
      <c r="H368" s="142"/>
    </row>
    <row r="369" spans="2:10" ht="12" hidden="1" customHeight="1" collapsed="1">
      <c r="B369" s="127" t="s">
        <v>112</v>
      </c>
      <c r="C369" s="128" t="s">
        <v>360</v>
      </c>
      <c r="D369" s="72"/>
      <c r="E369" s="73"/>
      <c r="F369" s="143"/>
      <c r="G369" s="269"/>
      <c r="H369" s="142"/>
    </row>
    <row r="370" spans="2:10" hidden="1" outlineLevel="1">
      <c r="B370" s="127"/>
      <c r="C370" s="84" t="s">
        <v>361</v>
      </c>
      <c r="D370" s="85">
        <v>1073</v>
      </c>
      <c r="E370" s="86"/>
      <c r="F370" s="143"/>
      <c r="G370" s="269"/>
      <c r="H370" s="142"/>
    </row>
    <row r="371" spans="2:10" ht="16.5" customHeight="1" collapsed="1">
      <c r="B371" s="130" t="s">
        <v>362</v>
      </c>
      <c r="C371" s="131" t="s">
        <v>363</v>
      </c>
      <c r="D371" s="72"/>
      <c r="E371" s="73"/>
      <c r="F371" s="270">
        <v>3478998.3465</v>
      </c>
      <c r="G371" s="271">
        <v>3478998.3465</v>
      </c>
      <c r="H371" s="232"/>
    </row>
    <row r="372" spans="2:10" ht="18.75" customHeight="1">
      <c r="B372" s="70">
        <v>7</v>
      </c>
      <c r="C372" s="71" t="s">
        <v>364</v>
      </c>
      <c r="D372" s="72"/>
      <c r="E372" s="73"/>
      <c r="F372" s="270"/>
      <c r="G372" s="271">
        <v>5595793.5101334061</v>
      </c>
      <c r="H372" s="294"/>
    </row>
    <row r="373" spans="2:10" ht="15" hidden="1" customHeight="1" outlineLevel="1">
      <c r="B373" s="70"/>
      <c r="C373" s="84" t="s">
        <v>365</v>
      </c>
      <c r="D373" s="85">
        <v>108</v>
      </c>
      <c r="E373" s="86">
        <v>2070</v>
      </c>
      <c r="F373" s="143">
        <v>5595793.5099999998</v>
      </c>
      <c r="G373" s="269">
        <v>5595793.5101334061</v>
      </c>
      <c r="H373" s="295"/>
    </row>
    <row r="374" spans="2:10" ht="18" customHeight="1" collapsed="1">
      <c r="B374" s="70">
        <v>8</v>
      </c>
      <c r="C374" s="71" t="s">
        <v>366</v>
      </c>
      <c r="D374" s="72"/>
      <c r="E374" s="73"/>
      <c r="F374" s="270">
        <v>14578032.862249998</v>
      </c>
      <c r="G374" s="271">
        <v>9353688.3405166715</v>
      </c>
      <c r="H374" s="232"/>
    </row>
    <row r="375" spans="2:10" ht="17.25" hidden="1" customHeight="1" outlineLevel="1" thickBot="1">
      <c r="B375" s="296"/>
      <c r="C375" s="297" t="s">
        <v>367</v>
      </c>
      <c r="D375" s="298">
        <v>109</v>
      </c>
      <c r="E375" s="299">
        <v>2099</v>
      </c>
      <c r="F375" s="300">
        <v>14578032.862249998</v>
      </c>
      <c r="G375" s="301">
        <v>9353688.3405166715</v>
      </c>
      <c r="H375" s="142"/>
    </row>
    <row r="376" spans="2:10" ht="20.25" customHeight="1" collapsed="1" thickBot="1">
      <c r="B376" s="302"/>
      <c r="C376" s="303" t="s">
        <v>368</v>
      </c>
      <c r="D376" s="304"/>
      <c r="E376" s="305"/>
      <c r="F376" s="306">
        <v>59781780.71875</v>
      </c>
      <c r="G376" s="306">
        <v>54726107.208650067</v>
      </c>
      <c r="H376" s="282"/>
    </row>
    <row r="377" spans="2:10" s="141" customFormat="1" ht="6.75" customHeight="1" thickTop="1" thickBot="1">
      <c r="B377" s="202"/>
      <c r="C377" s="307"/>
      <c r="D377"/>
      <c r="E377"/>
      <c r="F377"/>
      <c r="G377"/>
      <c r="H377" s="282"/>
      <c r="I377" s="140"/>
    </row>
    <row r="378" spans="2:10" ht="24.75" customHeight="1" thickBot="1">
      <c r="B378" s="613" t="s">
        <v>369</v>
      </c>
      <c r="C378" s="614"/>
      <c r="D378" s="203"/>
      <c r="E378" s="203"/>
      <c r="F378" s="204">
        <v>118386948.28874999</v>
      </c>
      <c r="G378" s="205">
        <v>99122651.678650066</v>
      </c>
      <c r="H378" s="308"/>
    </row>
    <row r="380" spans="2:10" ht="15" customHeight="1">
      <c r="B380" s="309"/>
      <c r="F380" s="241"/>
      <c r="G380" s="213"/>
      <c r="H380" s="142"/>
      <c r="J380" s="310"/>
    </row>
    <row r="381" spans="2:10" s="56" customFormat="1" ht="19.5" customHeight="1">
      <c r="C381" s="207" t="s">
        <v>244</v>
      </c>
      <c r="D381" s="207"/>
      <c r="E381" s="58"/>
      <c r="F381" s="208" t="s">
        <v>245</v>
      </c>
      <c r="G381" s="209"/>
      <c r="H381" s="311"/>
    </row>
    <row r="382" spans="2:10" ht="27.75" customHeight="1">
      <c r="C382" s="211" t="s">
        <v>246</v>
      </c>
      <c r="D382" s="211"/>
      <c r="E382" s="48"/>
      <c r="F382" s="212" t="s">
        <v>247</v>
      </c>
      <c r="G382" s="213"/>
      <c r="H382" s="142"/>
    </row>
    <row r="383" spans="2:10">
      <c r="F383" s="312"/>
      <c r="G383" s="213"/>
      <c r="H383" s="142"/>
    </row>
    <row r="384" spans="2:10">
      <c r="F384" s="312"/>
      <c r="G384" s="213"/>
      <c r="H384" s="142"/>
    </row>
    <row r="385" spans="6:8">
      <c r="F385" s="312"/>
      <c r="G385" s="213"/>
      <c r="H385" s="142"/>
    </row>
    <row r="386" spans="6:8">
      <c r="F386" s="312"/>
      <c r="G386" s="213"/>
      <c r="H386" s="142"/>
    </row>
  </sheetData>
  <sheetProtection password="E8D8" sheet="1" formatCells="0" formatColumns="0" insertColumns="0"/>
  <mergeCells count="12">
    <mergeCell ref="C9:C10"/>
    <mergeCell ref="D9:D10"/>
    <mergeCell ref="E9:E10"/>
    <mergeCell ref="F9:F10"/>
    <mergeCell ref="G9:G10"/>
    <mergeCell ref="B224:C224"/>
    <mergeCell ref="C252:C253"/>
    <mergeCell ref="D252:D253"/>
    <mergeCell ref="E252:E253"/>
    <mergeCell ref="F252:F253"/>
    <mergeCell ref="G252:G253"/>
    <mergeCell ref="B378:C378"/>
  </mergeCells>
  <printOptions horizontalCentered="1"/>
  <pageMargins left="0.17013888888888901" right="0.17013888888888901" top="0.42013888900000002" bottom="0.17013888888888901" header="0" footer="0"/>
  <pageSetup scale="85" orientation="portrait" errors="NA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C1:G40"/>
  <sheetViews>
    <sheetView showGridLines="0" tabSelected="1" topLeftCell="A20" zoomScale="90" workbookViewId="0">
      <selection activeCell="H22" sqref="H22"/>
    </sheetView>
  </sheetViews>
  <sheetFormatPr defaultColWidth="11.42578125" defaultRowHeight="12.75"/>
  <cols>
    <col min="1" max="1" width="3.28515625" style="39" customWidth="1"/>
    <col min="2" max="2" width="0.42578125" style="39" customWidth="1"/>
    <col min="3" max="3" width="11.42578125" style="317" customWidth="1"/>
    <col min="4" max="4" width="58.5703125" style="39" customWidth="1"/>
    <col min="5" max="5" width="15.5703125" style="313" hidden="1" customWidth="1"/>
    <col min="6" max="6" width="18" style="39" customWidth="1"/>
    <col min="7" max="7" width="18" style="314" customWidth="1"/>
    <col min="8" max="16384" width="11.42578125" style="39"/>
  </cols>
  <sheetData>
    <row r="1" spans="3:7">
      <c r="C1" s="53"/>
    </row>
    <row r="2" spans="3:7" ht="22.5" customHeight="1">
      <c r="C2" s="315" t="s">
        <v>370</v>
      </c>
      <c r="D2" s="316" t="s">
        <v>30</v>
      </c>
    </row>
    <row r="3" spans="3:7" ht="22.5" customHeight="1">
      <c r="C3" s="51" t="s">
        <v>371</v>
      </c>
      <c r="D3" s="56"/>
    </row>
    <row r="5" spans="3:7" ht="25.5" customHeight="1">
      <c r="D5" s="318" t="s">
        <v>372</v>
      </c>
      <c r="E5" s="319"/>
      <c r="F5" s="320"/>
      <c r="G5" s="321"/>
    </row>
    <row r="6" spans="3:7" ht="25.5" customHeight="1">
      <c r="D6" s="322" t="str">
        <f>+'[1]BILANCI  KONTABEL (SKK)'!C7</f>
        <v>Periudha :01/01/2011  - 31/12/2011</v>
      </c>
      <c r="E6" s="323"/>
    </row>
    <row r="8" spans="3:7" ht="8.25" customHeight="1" thickBot="1">
      <c r="C8" s="324"/>
      <c r="F8" s="59"/>
      <c r="G8" s="325"/>
    </row>
    <row r="9" spans="3:7" ht="15">
      <c r="C9" s="326" t="s">
        <v>34</v>
      </c>
      <c r="D9" s="623" t="s">
        <v>373</v>
      </c>
      <c r="E9" s="625"/>
      <c r="F9" s="627">
        <v>2011</v>
      </c>
      <c r="G9" s="629">
        <v>2010</v>
      </c>
    </row>
    <row r="10" spans="3:7" ht="15.75" customHeight="1" thickBot="1">
      <c r="C10" s="327" t="s">
        <v>38</v>
      </c>
      <c r="D10" s="624"/>
      <c r="E10" s="626"/>
      <c r="F10" s="628"/>
      <c r="G10" s="630"/>
    </row>
    <row r="11" spans="3:7" ht="7.5" customHeight="1" thickBot="1">
      <c r="C11" s="328"/>
      <c r="D11" s="329"/>
      <c r="E11" s="330"/>
      <c r="F11" s="331"/>
      <c r="G11" s="332"/>
    </row>
    <row r="12" spans="3:7" s="317" customFormat="1" ht="30.75" customHeight="1" thickTop="1" thickBot="1">
      <c r="C12" s="333">
        <v>1</v>
      </c>
      <c r="D12" s="334" t="s">
        <v>374</v>
      </c>
      <c r="E12" s="335" t="s">
        <v>375</v>
      </c>
      <c r="F12" s="336">
        <f>+'[1]Fitim - Te ardhura'!F6</f>
        <v>372625417.74000001</v>
      </c>
      <c r="G12" s="337">
        <v>281423698.78999996</v>
      </c>
    </row>
    <row r="13" spans="3:7" ht="19.5" customHeight="1" thickTop="1">
      <c r="C13" s="338">
        <v>2</v>
      </c>
      <c r="D13" s="339" t="s">
        <v>376</v>
      </c>
      <c r="E13" s="340" t="s">
        <v>377</v>
      </c>
      <c r="F13" s="341"/>
      <c r="G13" s="342"/>
    </row>
    <row r="14" spans="3:7" ht="18" customHeight="1" thickBot="1">
      <c r="C14" s="343">
        <v>3</v>
      </c>
      <c r="D14" s="344" t="s">
        <v>378</v>
      </c>
      <c r="E14" s="345">
        <v>71</v>
      </c>
      <c r="F14" s="346"/>
      <c r="G14" s="347"/>
    </row>
    <row r="15" spans="3:7" ht="18" customHeight="1" thickTop="1">
      <c r="C15" s="348">
        <v>4</v>
      </c>
      <c r="D15" s="349" t="s">
        <v>379</v>
      </c>
      <c r="E15" s="350" t="s">
        <v>380</v>
      </c>
      <c r="F15" s="341"/>
      <c r="G15" s="342"/>
    </row>
    <row r="16" spans="3:7" ht="18" customHeight="1">
      <c r="C16" s="292">
        <v>5</v>
      </c>
      <c r="D16" s="351" t="s">
        <v>381</v>
      </c>
      <c r="E16" s="352" t="s">
        <v>382</v>
      </c>
      <c r="F16" s="353">
        <f>+'[1]Fitim - Shpenzime'!F9</f>
        <v>296432324.34000003</v>
      </c>
      <c r="G16" s="354">
        <v>218901392.95000002</v>
      </c>
    </row>
    <row r="17" spans="3:7" ht="18" customHeight="1">
      <c r="C17" s="355" t="s">
        <v>383</v>
      </c>
      <c r="D17" s="356" t="s">
        <v>384</v>
      </c>
      <c r="E17" s="357">
        <v>621</v>
      </c>
      <c r="F17" s="353">
        <f>+'[1]Fitim - Shpenzime'!F13+'[1]Fitim - Shpenzime'!F14</f>
        <v>21958401.34</v>
      </c>
      <c r="G17" s="358">
        <v>17207231.540000003</v>
      </c>
    </row>
    <row r="18" spans="3:7" ht="18" customHeight="1">
      <c r="C18" s="355" t="s">
        <v>385</v>
      </c>
      <c r="D18" s="356" t="s">
        <v>386</v>
      </c>
      <c r="E18" s="357">
        <v>644</v>
      </c>
      <c r="F18" s="353">
        <f>+'[1]Fitim - Shpenzime'!F15</f>
        <v>2155205.33</v>
      </c>
      <c r="G18" s="358">
        <v>1962163.04</v>
      </c>
    </row>
    <row r="19" spans="3:7" ht="18" customHeight="1">
      <c r="C19" s="355">
        <v>6</v>
      </c>
      <c r="D19" s="356" t="s">
        <v>387</v>
      </c>
      <c r="E19" s="352" t="s">
        <v>388</v>
      </c>
      <c r="F19" s="353">
        <f>+'[1]Fitim - Shpenzime'!F23+'[1]Fitim - Shpenzime'!F25</f>
        <v>2182771.31</v>
      </c>
      <c r="G19" s="354">
        <v>2654732.6100000013</v>
      </c>
    </row>
    <row r="20" spans="3:7" ht="18" customHeight="1">
      <c r="C20" s="355">
        <v>7</v>
      </c>
      <c r="D20" s="359" t="s">
        <v>389</v>
      </c>
      <c r="E20" s="352" t="s">
        <v>390</v>
      </c>
      <c r="F20" s="353">
        <f>'[1]Fitim - Shpenzime'!F11+'[1]Fitim - Shpenzime'!F16+'[1]Fitim - Shpenzime'!F17</f>
        <v>34906183.700000003</v>
      </c>
      <c r="G20" s="354">
        <v>54245673.290000007</v>
      </c>
    </row>
    <row r="21" spans="3:7" ht="19.5" customHeight="1" thickBot="1">
      <c r="C21" s="343">
        <v>8</v>
      </c>
      <c r="D21" s="360" t="s">
        <v>391</v>
      </c>
      <c r="E21" s="361"/>
      <c r="F21" s="362">
        <f>SUM(F16:F20)</f>
        <v>357634886.01999998</v>
      </c>
      <c r="G21" s="363">
        <v>294971193.43000001</v>
      </c>
    </row>
    <row r="22" spans="3:7" ht="32.25" customHeight="1" thickTop="1" thickBot="1">
      <c r="C22" s="364">
        <v>9</v>
      </c>
      <c r="D22" s="365" t="s">
        <v>392</v>
      </c>
      <c r="E22" s="366"/>
      <c r="F22" s="367">
        <f>+F12+F13-F21</f>
        <v>14990531.720000029</v>
      </c>
      <c r="G22" s="337">
        <v>-13547494.640000045</v>
      </c>
    </row>
    <row r="23" spans="3:7" ht="21" customHeight="1" thickTop="1">
      <c r="C23" s="368">
        <v>10</v>
      </c>
      <c r="D23" s="369" t="s">
        <v>393</v>
      </c>
      <c r="E23" s="370" t="s">
        <v>394</v>
      </c>
      <c r="F23" s="341"/>
      <c r="G23" s="342"/>
    </row>
    <row r="24" spans="3:7" ht="19.5" customHeight="1">
      <c r="C24" s="292">
        <v>11</v>
      </c>
      <c r="D24" s="359" t="s">
        <v>395</v>
      </c>
      <c r="E24" s="371" t="s">
        <v>396</v>
      </c>
      <c r="F24" s="372">
        <f>+'[1]Fitim - Te ardhura'!F17+'[1]Fitim - Te ardhura'!F21</f>
        <v>0</v>
      </c>
      <c r="G24" s="354">
        <v>1368958.5300000003</v>
      </c>
    </row>
    <row r="25" spans="3:7" ht="17.25" customHeight="1">
      <c r="C25" s="292">
        <v>12</v>
      </c>
      <c r="D25" s="356" t="s">
        <v>397</v>
      </c>
      <c r="E25" s="352"/>
      <c r="F25" s="353"/>
      <c r="G25" s="354"/>
    </row>
    <row r="26" spans="3:7" ht="17.25" customHeight="1">
      <c r="C26" s="355" t="s">
        <v>383</v>
      </c>
      <c r="D26" s="356" t="s">
        <v>398</v>
      </c>
      <c r="E26" s="352" t="s">
        <v>399</v>
      </c>
      <c r="F26" s="353"/>
      <c r="G26" s="354"/>
    </row>
    <row r="27" spans="3:7" ht="17.25" customHeight="1">
      <c r="C27" s="355" t="s">
        <v>385</v>
      </c>
      <c r="D27" s="356" t="s">
        <v>400</v>
      </c>
      <c r="E27" s="352" t="s">
        <v>401</v>
      </c>
      <c r="F27" s="353">
        <f>+'[1]Fitim - Te ardhura'!F28</f>
        <v>259656.07</v>
      </c>
      <c r="G27" s="354">
        <v>197454.37000000002</v>
      </c>
    </row>
    <row r="28" spans="3:7" ht="17.25" customHeight="1">
      <c r="C28" s="355" t="s">
        <v>402</v>
      </c>
      <c r="D28" s="356" t="s">
        <v>403</v>
      </c>
      <c r="E28" s="352" t="s">
        <v>404</v>
      </c>
      <c r="F28" s="353">
        <f>+'[1]Fitim - Te ardhura'!F30</f>
        <v>2598519.4800000009</v>
      </c>
      <c r="G28" s="354">
        <v>395779.83000000013</v>
      </c>
    </row>
    <row r="29" spans="3:7" ht="17.25" customHeight="1">
      <c r="C29" s="355" t="s">
        <v>405</v>
      </c>
      <c r="D29" s="356" t="s">
        <v>406</v>
      </c>
      <c r="E29" s="352" t="s">
        <v>407</v>
      </c>
      <c r="F29" s="373">
        <f>-'[1]Fitim - Shpenzime'!F26</f>
        <v>-1326966.08</v>
      </c>
      <c r="G29" s="374">
        <v>2882054.09</v>
      </c>
    </row>
    <row r="30" spans="3:7" s="380" customFormat="1" ht="17.25" customHeight="1" thickBot="1">
      <c r="C30" s="375"/>
      <c r="D30" s="376" t="s">
        <v>408</v>
      </c>
      <c r="E30" s="377"/>
      <c r="F30" s="378">
        <f>SUM(F27:F29)</f>
        <v>1531209.4700000007</v>
      </c>
      <c r="G30" s="379">
        <v>3475288.29</v>
      </c>
    </row>
    <row r="31" spans="3:7" ht="27" thickTop="1" thickBot="1">
      <c r="C31" s="381">
        <v>13</v>
      </c>
      <c r="D31" s="382" t="s">
        <v>409</v>
      </c>
      <c r="E31" s="366"/>
      <c r="F31" s="367">
        <f>+F22+F23+F24+F30</f>
        <v>16521741.190000029</v>
      </c>
      <c r="G31" s="337">
        <v>-8703247.820000045</v>
      </c>
    </row>
    <row r="32" spans="3:7" ht="20.25" customHeight="1" thickTop="1">
      <c r="C32" s="348">
        <v>14</v>
      </c>
      <c r="D32" s="349" t="s">
        <v>410</v>
      </c>
      <c r="E32" s="383"/>
      <c r="F32" s="341"/>
      <c r="G32" s="342"/>
    </row>
    <row r="33" spans="3:7" ht="21.75" customHeight="1" thickBot="1">
      <c r="C33" s="384">
        <v>15</v>
      </c>
      <c r="D33" s="385" t="s">
        <v>411</v>
      </c>
      <c r="E33" s="386">
        <v>69</v>
      </c>
      <c r="F33" s="346">
        <f>+'[1]Fitim - Shpenzime'!F42</f>
        <v>1943708.3277499997</v>
      </c>
      <c r="G33" s="347">
        <v>775659.17134999356</v>
      </c>
    </row>
    <row r="34" spans="3:7" ht="25.5" customHeight="1" thickTop="1" thickBot="1">
      <c r="C34" s="387">
        <v>16</v>
      </c>
      <c r="D34" s="388" t="s">
        <v>412</v>
      </c>
      <c r="E34" s="389"/>
      <c r="F34" s="390">
        <f>+F31-F33</f>
        <v>14578032.86225003</v>
      </c>
      <c r="G34" s="391">
        <v>-9478906.991350038</v>
      </c>
    </row>
    <row r="35" spans="3:7" ht="24.75" customHeight="1" thickBot="1">
      <c r="C35" s="392">
        <v>17</v>
      </c>
      <c r="D35" s="117" t="s">
        <v>413</v>
      </c>
      <c r="E35" s="393"/>
      <c r="F35" s="394"/>
      <c r="G35" s="395"/>
    </row>
    <row r="39" spans="3:7" ht="21" customHeight="1">
      <c r="C39" s="396" t="s">
        <v>244</v>
      </c>
      <c r="D39" s="207"/>
      <c r="E39" s="58"/>
      <c r="F39" s="208" t="s">
        <v>245</v>
      </c>
      <c r="G39" s="209"/>
    </row>
    <row r="40" spans="3:7" ht="21" customHeight="1">
      <c r="C40" s="397" t="s">
        <v>246</v>
      </c>
      <c r="D40" s="211"/>
      <c r="E40" s="48"/>
      <c r="F40" s="212" t="s">
        <v>247</v>
      </c>
      <c r="G40" s="213"/>
    </row>
  </sheetData>
  <sheetProtection password="E8D8" sheet="1" formatCells="0" formatColumns="0" formatRows="0" insertColumns="0" insertRows="0" insertHyperlinks="0" deleteColumns="0" deleteRows="0"/>
  <mergeCells count="4">
    <mergeCell ref="D9:D10"/>
    <mergeCell ref="E9:E10"/>
    <mergeCell ref="F9:F10"/>
    <mergeCell ref="G9:G10"/>
  </mergeCells>
  <pageMargins left="0.35" right="0.26" top="1" bottom="1" header="0.5" footer="0.5"/>
  <pageSetup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9"/>
  <sheetViews>
    <sheetView showGridLines="0" zoomScale="90" workbookViewId="0">
      <selection activeCell="H11" sqref="H11"/>
    </sheetView>
  </sheetViews>
  <sheetFormatPr defaultRowHeight="12.75"/>
  <cols>
    <col min="1" max="1" width="1.7109375" style="39" customWidth="1"/>
    <col min="2" max="2" width="34.140625" style="39" customWidth="1"/>
    <col min="3" max="3" width="14" style="39" customWidth="1"/>
    <col min="4" max="4" width="10.5703125" style="39" customWidth="1"/>
    <col min="5" max="5" width="10.140625" style="39" customWidth="1"/>
    <col min="6" max="6" width="14.5703125" style="39" customWidth="1"/>
    <col min="7" max="7" width="14" style="39" customWidth="1"/>
    <col min="8" max="8" width="15.7109375" style="39" customWidth="1"/>
    <col min="9" max="9" width="14.140625" style="39" customWidth="1"/>
    <col min="10" max="10" width="12" style="39" customWidth="1"/>
    <col min="11" max="11" width="16.28515625" style="39" customWidth="1"/>
    <col min="12" max="16384" width="9.140625" style="39"/>
  </cols>
  <sheetData>
    <row r="1" spans="1:11" ht="27.75" customHeight="1">
      <c r="B1" s="398" t="s">
        <v>414</v>
      </c>
      <c r="C1" s="399"/>
    </row>
    <row r="2" spans="1:11" ht="21" customHeight="1">
      <c r="B2" s="398" t="s">
        <v>415</v>
      </c>
      <c r="C2" s="399"/>
    </row>
    <row r="3" spans="1:11" ht="19.5" customHeight="1" thickBot="1"/>
    <row r="4" spans="1:11" ht="23.25" customHeight="1">
      <c r="B4" s="631"/>
      <c r="C4" s="633" t="s">
        <v>416</v>
      </c>
      <c r="D4" s="633"/>
      <c r="E4" s="633"/>
      <c r="F4" s="633"/>
      <c r="G4" s="633"/>
      <c r="H4" s="633"/>
      <c r="I4" s="633"/>
      <c r="J4" s="400"/>
      <c r="K4" s="401"/>
    </row>
    <row r="5" spans="1:11" ht="56.25" customHeight="1" thickBot="1">
      <c r="B5" s="632"/>
      <c r="C5" s="402" t="s">
        <v>345</v>
      </c>
      <c r="D5" t="s">
        <v>417</v>
      </c>
      <c r="E5" s="402" t="s">
        <v>418</v>
      </c>
      <c r="F5" s="402" t="s">
        <v>419</v>
      </c>
      <c r="G5" s="402" t="s">
        <v>420</v>
      </c>
      <c r="H5" s="403" t="s">
        <v>421</v>
      </c>
      <c r="I5" s="402" t="s">
        <v>422</v>
      </c>
      <c r="J5" s="402" t="s">
        <v>423</v>
      </c>
      <c r="K5" s="404" t="s">
        <v>422</v>
      </c>
    </row>
    <row r="6" spans="1:11" ht="26.25" customHeight="1" thickBot="1">
      <c r="B6" s="405" t="s">
        <v>424</v>
      </c>
      <c r="C6" s="406">
        <v>36297627.010000005</v>
      </c>
      <c r="D6" s="406">
        <v>0</v>
      </c>
      <c r="E6" s="406">
        <v>0</v>
      </c>
      <c r="F6" s="406">
        <v>3478998.3500000015</v>
      </c>
      <c r="G6" s="406">
        <v>0</v>
      </c>
      <c r="H6" s="406">
        <v>5595793.5101334061</v>
      </c>
      <c r="I6" s="407">
        <v>9074791.8601334095</v>
      </c>
      <c r="J6" s="408">
        <v>0</v>
      </c>
      <c r="K6" s="409">
        <v>45372418.870133415</v>
      </c>
    </row>
    <row r="7" spans="1:11" ht="26.25" thickTop="1">
      <c r="B7" s="410" t="s">
        <v>425</v>
      </c>
      <c r="C7" s="411"/>
      <c r="D7" s="411"/>
      <c r="E7" s="411"/>
      <c r="F7" s="411"/>
      <c r="G7" s="411"/>
      <c r="H7" s="411"/>
      <c r="I7" s="411">
        <f t="shared" ref="I7:I14" si="0">H7+G7+F7</f>
        <v>0</v>
      </c>
      <c r="J7" s="411"/>
      <c r="K7" s="412">
        <f t="shared" ref="K7:K14" si="1">C7+I7</f>
        <v>0</v>
      </c>
    </row>
    <row r="8" spans="1:11" ht="22.5" customHeight="1">
      <c r="B8" s="413" t="s">
        <v>426</v>
      </c>
      <c r="C8" s="414"/>
      <c r="D8" s="414"/>
      <c r="E8" s="414"/>
      <c r="F8" s="414"/>
      <c r="G8" s="414"/>
      <c r="H8" s="414"/>
      <c r="I8" s="414">
        <f t="shared" si="0"/>
        <v>0</v>
      </c>
      <c r="J8" s="414"/>
      <c r="K8" s="415">
        <f t="shared" si="1"/>
        <v>0</v>
      </c>
    </row>
    <row r="9" spans="1:11" ht="25.5">
      <c r="B9" s="413" t="s">
        <v>427</v>
      </c>
      <c r="C9" s="414"/>
      <c r="D9" s="414"/>
      <c r="E9" s="414"/>
      <c r="F9" s="414"/>
      <c r="G9" s="414"/>
      <c r="H9" s="414"/>
      <c r="I9" s="414">
        <f t="shared" si="0"/>
        <v>0</v>
      </c>
      <c r="J9" s="414"/>
      <c r="K9" s="415">
        <f t="shared" si="1"/>
        <v>0</v>
      </c>
    </row>
    <row r="10" spans="1:11" ht="39.75" customHeight="1">
      <c r="B10" s="413" t="s">
        <v>428</v>
      </c>
      <c r="C10" s="414"/>
      <c r="D10" s="414"/>
      <c r="E10" s="414"/>
      <c r="F10" s="414"/>
      <c r="G10" s="414"/>
      <c r="H10" s="414"/>
      <c r="I10" s="414">
        <f t="shared" si="0"/>
        <v>0</v>
      </c>
      <c r="J10" s="414"/>
      <c r="K10" s="415">
        <f t="shared" si="1"/>
        <v>0</v>
      </c>
    </row>
    <row r="11" spans="1:11" ht="18.75" customHeight="1">
      <c r="B11" s="413" t="s">
        <v>429</v>
      </c>
      <c r="C11" s="414"/>
      <c r="D11" s="414"/>
      <c r="E11" s="414"/>
      <c r="F11" s="414"/>
      <c r="G11" s="414"/>
      <c r="H11" s="414">
        <v>9353688.3399999999</v>
      </c>
      <c r="I11" s="414">
        <f t="shared" si="0"/>
        <v>9353688.3399999999</v>
      </c>
      <c r="J11" s="414"/>
      <c r="K11" s="415">
        <f t="shared" si="1"/>
        <v>9353688.3399999999</v>
      </c>
    </row>
    <row r="12" spans="1:11" ht="18.75" customHeight="1">
      <c r="B12" s="413" t="s">
        <v>430</v>
      </c>
      <c r="C12" s="414"/>
      <c r="D12" s="414"/>
      <c r="E12" s="414"/>
      <c r="F12" s="414"/>
      <c r="G12" s="414"/>
      <c r="H12" s="414"/>
      <c r="I12" s="414">
        <f t="shared" si="0"/>
        <v>0</v>
      </c>
      <c r="J12" s="414"/>
      <c r="K12" s="415">
        <f t="shared" si="1"/>
        <v>0</v>
      </c>
    </row>
    <row r="13" spans="1:11" ht="25.5">
      <c r="B13" s="413" t="s">
        <v>431</v>
      </c>
      <c r="C13" s="414"/>
      <c r="D13" s="414"/>
      <c r="E13" s="414"/>
      <c r="F13" s="414"/>
      <c r="G13" s="414"/>
      <c r="H13" s="414"/>
      <c r="I13" s="414">
        <f t="shared" si="0"/>
        <v>0</v>
      </c>
      <c r="J13" s="414"/>
      <c r="K13" s="415">
        <f t="shared" si="1"/>
        <v>0</v>
      </c>
    </row>
    <row r="14" spans="1:11" ht="17.25" customHeight="1" thickBot="1">
      <c r="B14" s="416" t="s">
        <v>432</v>
      </c>
      <c r="C14" s="417"/>
      <c r="D14" s="417"/>
      <c r="E14" s="417"/>
      <c r="F14" s="417"/>
      <c r="G14" s="417"/>
      <c r="H14" s="417"/>
      <c r="I14" s="417">
        <f t="shared" si="0"/>
        <v>0</v>
      </c>
      <c r="J14" s="417"/>
      <c r="K14" s="418">
        <f t="shared" si="1"/>
        <v>0</v>
      </c>
    </row>
    <row r="15" spans="1:11" s="38" customFormat="1" ht="20.25" customHeight="1" thickTop="1" thickBot="1">
      <c r="A15" s="419"/>
      <c r="B15" s="420" t="s">
        <v>433</v>
      </c>
      <c r="C15" s="421">
        <f t="shared" ref="C15:K15" si="2">SUM(C6:C14)</f>
        <v>36297627.010000005</v>
      </c>
      <c r="D15" s="421">
        <f t="shared" si="2"/>
        <v>0</v>
      </c>
      <c r="E15" s="421">
        <f t="shared" si="2"/>
        <v>0</v>
      </c>
      <c r="F15" s="421">
        <f t="shared" si="2"/>
        <v>3478998.3500000015</v>
      </c>
      <c r="G15" s="421">
        <f t="shared" si="2"/>
        <v>0</v>
      </c>
      <c r="H15" s="421">
        <f t="shared" si="2"/>
        <v>14949481.850133406</v>
      </c>
      <c r="I15" s="421">
        <f t="shared" si="2"/>
        <v>18428480.200133409</v>
      </c>
      <c r="J15" s="421">
        <f t="shared" si="2"/>
        <v>0</v>
      </c>
      <c r="K15" s="421">
        <f t="shared" si="2"/>
        <v>54726107.210133418</v>
      </c>
    </row>
    <row r="16" spans="1:11" ht="4.5" customHeight="1">
      <c r="B16" s="422"/>
      <c r="C16" s="423"/>
      <c r="D16" s="423"/>
      <c r="E16" s="423"/>
      <c r="F16" s="423"/>
      <c r="G16" s="423"/>
      <c r="H16" s="423"/>
      <c r="I16" s="423"/>
      <c r="J16" s="423"/>
      <c r="K16" s="424"/>
    </row>
    <row r="17" spans="2:11" ht="27" customHeight="1">
      <c r="B17" s="425" t="s">
        <v>434</v>
      </c>
      <c r="C17" s="414"/>
      <c r="D17" s="414"/>
      <c r="E17" s="414"/>
      <c r="F17" s="414"/>
      <c r="G17" s="414"/>
      <c r="H17" s="414"/>
      <c r="I17" s="414">
        <f>H17+G17+F17</f>
        <v>0</v>
      </c>
      <c r="J17" s="414"/>
      <c r="K17" s="426">
        <f>+I17</f>
        <v>0</v>
      </c>
    </row>
    <row r="18" spans="2:11" ht="24.75" customHeight="1">
      <c r="B18" s="427" t="s">
        <v>435</v>
      </c>
      <c r="C18" s="411"/>
      <c r="D18" s="414"/>
      <c r="E18" s="414"/>
      <c r="F18" s="414"/>
      <c r="G18" s="414"/>
      <c r="H18" s="414"/>
      <c r="I18" s="414"/>
      <c r="J18" s="414"/>
      <c r="K18" s="426"/>
    </row>
    <row r="19" spans="2:11" ht="6.75" customHeight="1">
      <c r="B19" s="428"/>
      <c r="C19" s="429"/>
      <c r="D19" s="429"/>
      <c r="E19" s="429"/>
      <c r="F19" s="429"/>
      <c r="G19" s="429"/>
      <c r="H19" s="429"/>
      <c r="I19" s="429"/>
      <c r="J19" s="429"/>
      <c r="K19" s="415"/>
    </row>
    <row r="20" spans="2:11" ht="7.5" customHeight="1">
      <c r="B20" s="428"/>
      <c r="C20" s="429"/>
      <c r="D20" s="429"/>
      <c r="E20" s="429"/>
      <c r="F20" s="429"/>
      <c r="G20" s="429"/>
      <c r="H20" s="429"/>
      <c r="I20" s="429">
        <f>H20+G20+F20</f>
        <v>0</v>
      </c>
      <c r="J20" s="429"/>
      <c r="K20" s="415">
        <f t="shared" ref="K20:K25" si="3">C20+I20</f>
        <v>0</v>
      </c>
    </row>
    <row r="21" spans="2:11" ht="20.25" customHeight="1">
      <c r="B21" s="428" t="s">
        <v>436</v>
      </c>
      <c r="C21" s="429"/>
      <c r="D21" s="414"/>
      <c r="E21" s="414"/>
      <c r="F21" s="414"/>
      <c r="G21" s="414"/>
      <c r="H21" s="414">
        <f>'[1]Bilanci -Pasivi'!F14</f>
        <v>14578032.862249998</v>
      </c>
      <c r="I21" s="414">
        <f>H21+G21+F21</f>
        <v>14578032.862249998</v>
      </c>
      <c r="J21" s="414"/>
      <c r="K21" s="415">
        <f t="shared" si="3"/>
        <v>14578032.862249998</v>
      </c>
    </row>
    <row r="22" spans="2:11" ht="22.5" customHeight="1">
      <c r="B22" s="428" t="s">
        <v>430</v>
      </c>
      <c r="C22" s="414"/>
      <c r="D22" s="414"/>
      <c r="E22" s="414"/>
      <c r="F22" s="414"/>
      <c r="G22" s="414"/>
      <c r="H22" s="414">
        <f>-9353688.34-5595793.51</f>
        <v>-14949481.85</v>
      </c>
      <c r="I22" s="414">
        <f>H22+G22+F22</f>
        <v>-14949481.85</v>
      </c>
      <c r="J22" s="414"/>
      <c r="K22" s="415">
        <f t="shared" si="3"/>
        <v>-14949481.85</v>
      </c>
    </row>
    <row r="23" spans="2:11" ht="22.5" customHeight="1">
      <c r="B23" s="428" t="s">
        <v>437</v>
      </c>
      <c r="C23" s="414">
        <v>5427122.5</v>
      </c>
      <c r="D23" s="414"/>
      <c r="E23" s="414"/>
      <c r="F23" s="414"/>
      <c r="G23" s="414"/>
      <c r="H23" s="414"/>
      <c r="I23" s="414">
        <f>H23+G23+F23</f>
        <v>0</v>
      </c>
      <c r="J23" s="414"/>
      <c r="K23" s="426">
        <f t="shared" si="3"/>
        <v>5427122.5</v>
      </c>
    </row>
    <row r="24" spans="2:11" ht="23.25" customHeight="1" thickBot="1">
      <c r="B24" s="430" t="s">
        <v>438</v>
      </c>
      <c r="C24" s="417"/>
      <c r="D24" s="417"/>
      <c r="E24" s="417"/>
      <c r="F24" s="417"/>
      <c r="G24" s="417"/>
      <c r="H24" s="417"/>
      <c r="I24" s="417">
        <f>H24+G24+F24</f>
        <v>0</v>
      </c>
      <c r="J24" s="417"/>
      <c r="K24" s="418">
        <f t="shared" si="3"/>
        <v>0</v>
      </c>
    </row>
    <row r="25" spans="2:11" s="317" customFormat="1" ht="27" customHeight="1" thickTop="1" thickBot="1">
      <c r="B25" s="431" t="s">
        <v>439</v>
      </c>
      <c r="C25" s="432">
        <f>+C15+C17+C18+C20+C22+C23+C24</f>
        <v>41724749.510000005</v>
      </c>
      <c r="D25" s="432">
        <f>+D15+D17+D18+D20+D22+D23+D24</f>
        <v>0</v>
      </c>
      <c r="E25" s="432">
        <f>+E15+E17+E18+E20+E22+E23+E24</f>
        <v>0</v>
      </c>
      <c r="F25" s="432">
        <f>+F15+F17+F18+F20+F22+F23+F24</f>
        <v>3478998.3500000015</v>
      </c>
      <c r="G25" s="432">
        <f>+G15+G17+G18+G20+G22+G23+G24</f>
        <v>0</v>
      </c>
      <c r="H25" s="432">
        <f>+H15+H17+H18+H20+H21+H22+H23+H24</f>
        <v>14578032.862383405</v>
      </c>
      <c r="I25" s="432">
        <f>+H25+G25+F25</f>
        <v>18057031.212383404</v>
      </c>
      <c r="J25" s="432">
        <f>+J15+J17+J18+J20+J22+J23+J24</f>
        <v>0</v>
      </c>
      <c r="K25" s="433">
        <f t="shared" si="3"/>
        <v>59781780.72238341</v>
      </c>
    </row>
    <row r="26" spans="2:11" ht="10.5" customHeight="1"/>
    <row r="27" spans="2:11" ht="10.5" customHeight="1"/>
    <row r="28" spans="2:11" ht="18" customHeight="1">
      <c r="D28" s="396" t="s">
        <v>244</v>
      </c>
      <c r="E28" s="208"/>
      <c r="F28" s="208"/>
      <c r="G28" s="208"/>
      <c r="H28" s="208" t="s">
        <v>440</v>
      </c>
    </row>
    <row r="29" spans="2:11" ht="22.5" customHeight="1">
      <c r="D29" s="397" t="s">
        <v>246</v>
      </c>
      <c r="E29" s="212"/>
      <c r="F29" s="212"/>
      <c r="G29" s="212"/>
      <c r="H29" s="212" t="s">
        <v>247</v>
      </c>
    </row>
  </sheetData>
  <sheetProtection password="E8D8" sheet="1" formatCells="0" formatColumns="0" formatRows="0" insertColumns="0" insertRows="0" insertHyperlinks="0" deleteColumns="0" deleteRows="0"/>
  <mergeCells count="2">
    <mergeCell ref="B4:B5"/>
    <mergeCell ref="C4:I4"/>
  </mergeCells>
  <pageMargins left="0.2" right="0.2" top="0.28999999999999998" bottom="0.25" header="0.18" footer="0.17"/>
  <pageSetup scale="8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2:H38"/>
  <sheetViews>
    <sheetView showGridLines="0" workbookViewId="0">
      <selection activeCell="E34" sqref="E34"/>
    </sheetView>
  </sheetViews>
  <sheetFormatPr defaultRowHeight="12.75"/>
  <cols>
    <col min="1" max="1" width="4.42578125" style="39" customWidth="1"/>
    <col min="2" max="2" width="52.42578125" style="39" customWidth="1"/>
    <col min="3" max="3" width="17.140625" style="39" customWidth="1"/>
    <col min="4" max="4" width="15.140625" style="39" customWidth="1"/>
    <col min="5" max="5" width="9.140625" style="39"/>
    <col min="6" max="6" width="15.5703125" style="39" bestFit="1" customWidth="1"/>
    <col min="7" max="7" width="10.5703125" style="39" hidden="1" customWidth="1"/>
    <col min="8" max="8" width="10.28515625" style="39" hidden="1" customWidth="1"/>
    <col min="9" max="16384" width="9.140625" style="39"/>
  </cols>
  <sheetData>
    <row r="2" spans="2:8" ht="33" customHeight="1">
      <c r="B2" s="398" t="s">
        <v>414</v>
      </c>
      <c r="C2" s="434"/>
    </row>
    <row r="3" spans="2:8" ht="21" customHeight="1">
      <c r="B3" s="398" t="s">
        <v>441</v>
      </c>
    </row>
    <row r="4" spans="2:8" ht="19.5" customHeight="1" thickBot="1">
      <c r="C4" s="59"/>
      <c r="D4" s="59"/>
    </row>
    <row r="5" spans="2:8">
      <c r="B5" s="634" t="s">
        <v>442</v>
      </c>
      <c r="C5" s="636">
        <v>2011</v>
      </c>
      <c r="D5" s="638">
        <v>2010</v>
      </c>
    </row>
    <row r="6" spans="2:8" ht="18" customHeight="1" thickBot="1">
      <c r="B6" s="635"/>
      <c r="C6" s="637"/>
      <c r="D6" s="639"/>
    </row>
    <row r="7" spans="2:8" ht="5.25" customHeight="1" thickBot="1">
      <c r="B7"/>
      <c r="C7"/>
      <c r="D7"/>
    </row>
    <row r="8" spans="2:8" s="317" customFormat="1" ht="16.5" customHeight="1">
      <c r="B8" s="483" t="s">
        <v>443</v>
      </c>
      <c r="C8" s="481"/>
      <c r="D8" s="480"/>
    </row>
    <row r="9" spans="2:8" ht="15.75" customHeight="1">
      <c r="B9" s="435" t="s">
        <v>444</v>
      </c>
      <c r="C9" s="484">
        <f>+[1]likujditete!B17</f>
        <v>412472047.72999996</v>
      </c>
      <c r="D9" s="485">
        <v>352190463.37</v>
      </c>
      <c r="G9" s="436"/>
      <c r="H9" s="437">
        <v>427078</v>
      </c>
    </row>
    <row r="10" spans="2:8" ht="17.25" customHeight="1">
      <c r="B10" s="435" t="s">
        <v>445</v>
      </c>
      <c r="C10" s="484">
        <f>+[1]likujditete!C11</f>
        <v>403004107.84000009</v>
      </c>
      <c r="D10" s="485">
        <v>347716038.51999998</v>
      </c>
      <c r="G10" s="438">
        <v>1817278</v>
      </c>
      <c r="H10" s="438">
        <v>1390200</v>
      </c>
    </row>
    <row r="11" spans="2:8" ht="17.25" customHeight="1">
      <c r="B11" s="435" t="s">
        <v>446</v>
      </c>
      <c r="C11" s="484"/>
      <c r="D11" s="485"/>
      <c r="G11" s="438">
        <v>1326000</v>
      </c>
      <c r="H11" s="438">
        <v>1326000</v>
      </c>
    </row>
    <row r="12" spans="2:8" ht="15.75" customHeight="1">
      <c r="B12" s="435" t="s">
        <v>447</v>
      </c>
      <c r="C12" s="484"/>
      <c r="D12" s="485"/>
      <c r="G12" s="438">
        <v>1410306</v>
      </c>
      <c r="H12" s="438">
        <v>1410306</v>
      </c>
    </row>
    <row r="13" spans="2:8" ht="16.5" customHeight="1" thickBot="1">
      <c r="B13" s="439" t="s">
        <v>448</v>
      </c>
      <c r="C13" s="486"/>
      <c r="D13" s="487"/>
      <c r="G13" s="438">
        <v>1378936</v>
      </c>
      <c r="H13" s="438">
        <v>1378936</v>
      </c>
    </row>
    <row r="14" spans="2:8" ht="20.25" customHeight="1" thickTop="1" thickBot="1">
      <c r="B14" s="440" t="s">
        <v>449</v>
      </c>
      <c r="C14" s="488">
        <f>+C9-C10+C11-C12-C13</f>
        <v>9467939.8899998665</v>
      </c>
      <c r="D14" s="489">
        <f>+D9-D10+D11-D12-D13</f>
        <v>4474424.8500000238</v>
      </c>
      <c r="G14" s="438">
        <v>1395312</v>
      </c>
      <c r="H14" s="438">
        <v>1395312</v>
      </c>
    </row>
    <row r="15" spans="2:8" ht="6.75" customHeight="1" thickTop="1">
      <c r="B15" s="441"/>
      <c r="C15" s="490"/>
      <c r="D15" s="491"/>
      <c r="G15" s="438">
        <v>887579</v>
      </c>
      <c r="H15" s="438">
        <v>1330236</v>
      </c>
    </row>
    <row r="16" spans="2:8" ht="14.25" customHeight="1">
      <c r="B16" s="442" t="s">
        <v>450</v>
      </c>
      <c r="C16" s="484"/>
      <c r="D16" s="485"/>
      <c r="G16" s="438">
        <v>1852895</v>
      </c>
      <c r="H16" s="438">
        <v>1410238</v>
      </c>
    </row>
    <row r="17" spans="2:8" ht="18" customHeight="1">
      <c r="B17" s="435" t="s">
        <v>451</v>
      </c>
      <c r="C17" s="484"/>
      <c r="D17" s="485"/>
      <c r="G17" s="438">
        <v>1430237</v>
      </c>
      <c r="H17" s="438">
        <v>1430237</v>
      </c>
    </row>
    <row r="18" spans="2:8" ht="18" customHeight="1">
      <c r="B18" s="435" t="s">
        <v>452</v>
      </c>
      <c r="C18" s="484"/>
      <c r="D18" s="485"/>
      <c r="G18" s="438">
        <v>1387236</v>
      </c>
      <c r="H18" s="438">
        <v>1387236</v>
      </c>
    </row>
    <row r="19" spans="2:8" ht="15.75" customHeight="1">
      <c r="B19" s="435" t="s">
        <v>453</v>
      </c>
      <c r="C19" s="484"/>
      <c r="D19" s="485"/>
      <c r="G19" s="438">
        <v>1391936</v>
      </c>
      <c r="H19" s="438">
        <v>1391936</v>
      </c>
    </row>
    <row r="20" spans="2:8" ht="16.5" customHeight="1">
      <c r="B20" s="435" t="s">
        <v>454</v>
      </c>
      <c r="C20" s="484"/>
      <c r="D20" s="485"/>
      <c r="G20" s="438">
        <v>1443569</v>
      </c>
      <c r="H20" s="438">
        <v>1443569</v>
      </c>
    </row>
    <row r="21" spans="2:8" ht="15.75" customHeight="1" thickBot="1">
      <c r="B21" s="439" t="s">
        <v>455</v>
      </c>
      <c r="C21" s="486"/>
      <c r="D21" s="492"/>
      <c r="G21" s="438">
        <f>2529102-435449</f>
        <v>2093653</v>
      </c>
      <c r="H21" s="438">
        <v>2529102</v>
      </c>
    </row>
    <row r="22" spans="2:8" ht="21" customHeight="1" thickTop="1" thickBot="1">
      <c r="B22" s="440" t="s">
        <v>456</v>
      </c>
      <c r="C22" s="488">
        <f>+C21+C20+C19-C18-C17</f>
        <v>0</v>
      </c>
      <c r="D22" s="493">
        <f>+D21+D20+D19-D18-D17</f>
        <v>0</v>
      </c>
      <c r="G22" s="438">
        <f>SUM(G9:G21)</f>
        <v>17814937</v>
      </c>
      <c r="H22" s="438">
        <f>SUM(H9:H21)</f>
        <v>18250386</v>
      </c>
    </row>
    <row r="23" spans="2:8" ht="8.25" customHeight="1" thickTop="1">
      <c r="B23" s="441"/>
      <c r="C23" s="490"/>
      <c r="D23" s="491"/>
      <c r="G23" s="436"/>
      <c r="H23" s="437">
        <f>+H22-G22</f>
        <v>435449</v>
      </c>
    </row>
    <row r="24" spans="2:8" ht="20.25" customHeight="1">
      <c r="B24" s="442" t="s">
        <v>457</v>
      </c>
      <c r="C24" s="484"/>
      <c r="D24" s="485"/>
      <c r="G24" s="436"/>
      <c r="H24" s="436"/>
    </row>
    <row r="25" spans="2:8" ht="18.75" customHeight="1">
      <c r="B25" s="435" t="s">
        <v>458</v>
      </c>
      <c r="C25" s="484"/>
      <c r="D25" s="485"/>
    </row>
    <row r="26" spans="2:8" ht="18" customHeight="1">
      <c r="B26" s="435" t="s">
        <v>459</v>
      </c>
      <c r="C26" s="484"/>
      <c r="D26" s="485"/>
    </row>
    <row r="27" spans="2:8" ht="17.25" customHeight="1">
      <c r="B27" s="435" t="s">
        <v>460</v>
      </c>
      <c r="C27" s="484"/>
      <c r="D27" s="485"/>
    </row>
    <row r="28" spans="2:8" ht="17.25" customHeight="1" thickBot="1">
      <c r="B28" s="439" t="s">
        <v>461</v>
      </c>
      <c r="C28" s="486">
        <v>9353688.3399999999</v>
      </c>
      <c r="D28" s="492"/>
      <c r="F28" s="443"/>
    </row>
    <row r="29" spans="2:8" ht="18.75" customHeight="1" thickTop="1" thickBot="1">
      <c r="B29" s="440" t="s">
        <v>462</v>
      </c>
      <c r="C29" s="488">
        <f>+C25+C26-C27-C28</f>
        <v>-9353688.3399999999</v>
      </c>
      <c r="D29" s="493">
        <f>+D25+D26-D27-D28</f>
        <v>0</v>
      </c>
      <c r="F29" s="312"/>
    </row>
    <row r="30" spans="2:8" ht="8.25" customHeight="1" thickTop="1">
      <c r="B30" s="441"/>
      <c r="C30" s="490"/>
      <c r="D30" s="491"/>
      <c r="F30" s="312"/>
    </row>
    <row r="31" spans="2:8" ht="24" customHeight="1">
      <c r="B31" s="442" t="s">
        <v>463</v>
      </c>
      <c r="C31" s="484">
        <v>9483821.3099998832</v>
      </c>
      <c r="D31" s="485">
        <v>4474424.8500000238</v>
      </c>
    </row>
    <row r="32" spans="2:8" ht="24" customHeight="1" thickBot="1">
      <c r="B32" s="444" t="s">
        <v>464</v>
      </c>
      <c r="C32" s="494">
        <f>+D33</f>
        <v>33995760.409999967</v>
      </c>
      <c r="D32" s="495">
        <v>29521335.559999943</v>
      </c>
    </row>
    <row r="33" spans="2:6" ht="24" customHeight="1" thickBot="1">
      <c r="B33" s="445" t="s">
        <v>465</v>
      </c>
      <c r="C33" s="496">
        <f>+C32+C14+C22</f>
        <v>43463700.299999833</v>
      </c>
      <c r="D33" s="497">
        <f>+D32+D14+D22</f>
        <v>33995760.409999967</v>
      </c>
      <c r="F33" s="446"/>
    </row>
    <row r="34" spans="2:6" ht="21.75" customHeight="1">
      <c r="C34" s="312"/>
      <c r="F34" s="447"/>
    </row>
    <row r="35" spans="2:6" ht="21.75" customHeight="1">
      <c r="F35" s="447"/>
    </row>
    <row r="36" spans="2:6" ht="21.75" customHeight="1">
      <c r="B36" s="396" t="s">
        <v>244</v>
      </c>
      <c r="C36" s="208" t="s">
        <v>245</v>
      </c>
      <c r="D36" s="208"/>
      <c r="E36" s="208"/>
      <c r="F36" s="209"/>
    </row>
    <row r="37" spans="2:6" ht="21.75" customHeight="1">
      <c r="B37" s="397" t="s">
        <v>246</v>
      </c>
      <c r="C37" s="212" t="s">
        <v>247</v>
      </c>
      <c r="D37" s="212"/>
      <c r="E37" s="212"/>
      <c r="F37" s="213"/>
    </row>
    <row r="38" spans="2:6" ht="41.25" customHeight="1"/>
  </sheetData>
  <sheetProtection password="E8D8" sheet="1" formatCells="0" formatColumns="0" formatRows="0" insertColumns="0" insertRows="0" insertHyperlinks="0" deleteColumns="0" deleteRows="0"/>
  <mergeCells count="3">
    <mergeCell ref="B5:B6"/>
    <mergeCell ref="C5:C6"/>
    <mergeCell ref="D5:D6"/>
  </mergeCells>
  <pageMargins left="0.24" right="0.2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8"/>
  <sheetViews>
    <sheetView workbookViewId="0">
      <selection activeCell="J26" sqref="J26"/>
    </sheetView>
  </sheetViews>
  <sheetFormatPr defaultRowHeight="12.75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8" max="8" width="12.28515625" customWidth="1"/>
    <col min="10" max="10" width="12.7109375" customWidth="1"/>
  </cols>
  <sheetData>
    <row r="1" spans="1:8" ht="40.5" customHeight="1">
      <c r="B1" s="501" t="s">
        <v>527</v>
      </c>
    </row>
    <row r="2" spans="1:8" ht="18" customHeight="1">
      <c r="B2" s="502" t="s">
        <v>528</v>
      </c>
    </row>
    <row r="3" spans="1:8">
      <c r="B3" s="503"/>
    </row>
    <row r="4" spans="1:8" ht="30.75" customHeight="1">
      <c r="B4" s="657" t="s">
        <v>529</v>
      </c>
      <c r="C4" s="657"/>
      <c r="D4" s="657"/>
      <c r="E4" s="657"/>
      <c r="F4" s="657"/>
      <c r="G4" s="657"/>
    </row>
    <row r="5" spans="1:8" ht="23.25" customHeight="1" thickBot="1"/>
    <row r="6" spans="1:8">
      <c r="A6" s="658" t="s">
        <v>520</v>
      </c>
      <c r="B6" s="660" t="s">
        <v>521</v>
      </c>
      <c r="C6" s="662" t="s">
        <v>522</v>
      </c>
      <c r="D6" s="504" t="s">
        <v>523</v>
      </c>
      <c r="E6" s="662" t="s">
        <v>524</v>
      </c>
      <c r="F6" s="662" t="s">
        <v>525</v>
      </c>
      <c r="G6" s="505" t="s">
        <v>523</v>
      </c>
    </row>
    <row r="7" spans="1:8" ht="13.5" thickBot="1">
      <c r="A7" s="659"/>
      <c r="B7" s="661"/>
      <c r="C7" s="663"/>
      <c r="D7" s="506">
        <v>40179</v>
      </c>
      <c r="E7" s="663"/>
      <c r="F7" s="663"/>
      <c r="G7" s="507">
        <v>40543</v>
      </c>
      <c r="H7" s="351"/>
    </row>
    <row r="8" spans="1:8" ht="15.75" customHeight="1">
      <c r="A8" s="508">
        <v>1</v>
      </c>
      <c r="B8" s="509" t="s">
        <v>191</v>
      </c>
      <c r="C8" s="510"/>
      <c r="D8" s="511">
        <v>14298466</v>
      </c>
      <c r="E8" s="511">
        <v>2659290.0299999998</v>
      </c>
      <c r="F8" s="511"/>
      <c r="G8" s="512">
        <v>16957756.030000001</v>
      </c>
      <c r="H8" s="351"/>
    </row>
    <row r="9" spans="1:8">
      <c r="A9" s="513">
        <v>2</v>
      </c>
      <c r="B9" s="514" t="s">
        <v>530</v>
      </c>
      <c r="C9" s="515"/>
      <c r="D9" s="516">
        <v>30483050.98</v>
      </c>
      <c r="E9" s="516"/>
      <c r="F9" s="516"/>
      <c r="G9" s="517">
        <v>30483050.98</v>
      </c>
      <c r="H9" s="518"/>
    </row>
    <row r="10" spans="1:8">
      <c r="A10" s="513">
        <v>3</v>
      </c>
      <c r="B10" s="519" t="s">
        <v>531</v>
      </c>
      <c r="C10" s="515"/>
      <c r="D10" s="516">
        <v>7104478</v>
      </c>
      <c r="E10" s="516"/>
      <c r="F10" s="516">
        <v>350000</v>
      </c>
      <c r="G10" s="517">
        <v>6754478</v>
      </c>
      <c r="H10" s="518"/>
    </row>
    <row r="11" spans="1:8">
      <c r="A11" s="513">
        <v>4</v>
      </c>
      <c r="B11" s="519" t="s">
        <v>532</v>
      </c>
      <c r="C11" s="515"/>
      <c r="D11" s="516">
        <v>5658802.9600000009</v>
      </c>
      <c r="E11" s="516">
        <v>3073800</v>
      </c>
      <c r="F11" s="516"/>
      <c r="G11" s="517">
        <v>8732602.9600000009</v>
      </c>
      <c r="H11" s="518"/>
    </row>
    <row r="12" spans="1:8">
      <c r="A12" s="513">
        <v>5</v>
      </c>
      <c r="B12" s="519" t="s">
        <v>533</v>
      </c>
      <c r="C12" s="515"/>
      <c r="D12" s="516">
        <v>3575308.3</v>
      </c>
      <c r="E12" s="521">
        <v>1121173.02</v>
      </c>
      <c r="F12" s="516"/>
      <c r="G12" s="517">
        <v>4696481.32</v>
      </c>
      <c r="H12" s="518"/>
    </row>
    <row r="13" spans="1:8">
      <c r="A13" s="513">
        <v>6</v>
      </c>
      <c r="B13" s="519" t="s">
        <v>534</v>
      </c>
      <c r="C13" s="515"/>
      <c r="D13" s="516">
        <v>6179772.79</v>
      </c>
      <c r="E13" s="516"/>
      <c r="F13" s="516"/>
      <c r="G13" s="517">
        <v>6179772.79</v>
      </c>
      <c r="H13" s="518"/>
    </row>
    <row r="14" spans="1:8" ht="6.75" customHeight="1" thickBot="1">
      <c r="A14" s="522"/>
      <c r="B14" s="523"/>
      <c r="C14" s="524"/>
      <c r="D14" s="525"/>
      <c r="E14" s="525"/>
      <c r="F14" s="525"/>
      <c r="G14" s="526"/>
      <c r="H14" s="351"/>
    </row>
    <row r="15" spans="1:8" s="419" customFormat="1" ht="19.5" customHeight="1" thickBot="1">
      <c r="A15" s="527"/>
      <c r="B15" s="528" t="s">
        <v>526</v>
      </c>
      <c r="C15" s="529"/>
      <c r="D15" s="530">
        <v>67299879.030000001</v>
      </c>
      <c r="E15" s="530">
        <v>6854263.0499999989</v>
      </c>
      <c r="F15" s="530">
        <v>350000</v>
      </c>
      <c r="G15" s="531">
        <v>73804142.080000013</v>
      </c>
    </row>
    <row r="18" spans="1:8" ht="22.5" customHeight="1">
      <c r="A18" s="532"/>
      <c r="B18" s="650" t="s">
        <v>535</v>
      </c>
      <c r="C18" s="650"/>
      <c r="D18" s="650"/>
      <c r="E18" s="650"/>
      <c r="F18" s="650"/>
      <c r="G18" s="650"/>
    </row>
    <row r="19" spans="1:8" ht="13.5" thickBot="1">
      <c r="A19" s="532"/>
      <c r="B19" s="532"/>
      <c r="C19" s="532"/>
      <c r="D19" s="532"/>
      <c r="E19" s="532"/>
      <c r="F19" s="532"/>
      <c r="G19" s="532"/>
    </row>
    <row r="20" spans="1:8">
      <c r="A20" s="651" t="s">
        <v>520</v>
      </c>
      <c r="B20" s="653" t="s">
        <v>521</v>
      </c>
      <c r="C20" s="655" t="s">
        <v>522</v>
      </c>
      <c r="D20" s="533" t="s">
        <v>523</v>
      </c>
      <c r="E20" s="655" t="s">
        <v>524</v>
      </c>
      <c r="F20" s="655" t="s">
        <v>525</v>
      </c>
      <c r="G20" s="534" t="s">
        <v>523</v>
      </c>
    </row>
    <row r="21" spans="1:8" ht="13.5" thickBot="1">
      <c r="A21" s="652"/>
      <c r="B21" s="654"/>
      <c r="C21" s="656"/>
      <c r="D21" s="535">
        <v>40179</v>
      </c>
      <c r="E21" s="656"/>
      <c r="F21" s="656"/>
      <c r="G21" s="536">
        <v>40543</v>
      </c>
    </row>
    <row r="22" spans="1:8" ht="15" customHeight="1">
      <c r="A22" s="537">
        <v>1</v>
      </c>
      <c r="B22" s="538" t="s">
        <v>191</v>
      </c>
      <c r="C22" s="539"/>
      <c r="D22" s="540">
        <v>0</v>
      </c>
      <c r="E22" s="540">
        <v>0</v>
      </c>
      <c r="F22" s="540"/>
      <c r="G22" s="541">
        <v>0</v>
      </c>
    </row>
    <row r="23" spans="1:8" ht="15" customHeight="1">
      <c r="A23" s="543">
        <v>2</v>
      </c>
      <c r="B23" s="544" t="s">
        <v>530</v>
      </c>
      <c r="C23" s="545"/>
      <c r="D23" s="546">
        <v>14742652.619999999</v>
      </c>
      <c r="E23" s="546">
        <v>444300.96</v>
      </c>
      <c r="F23" s="546"/>
      <c r="G23" s="517">
        <v>15186953.58</v>
      </c>
    </row>
    <row r="24" spans="1:8" ht="15" customHeight="1">
      <c r="A24" s="543">
        <v>3</v>
      </c>
      <c r="B24" s="547" t="s">
        <v>536</v>
      </c>
      <c r="C24" s="545"/>
      <c r="D24" s="546">
        <v>6693896.5099999998</v>
      </c>
      <c r="E24" s="548">
        <v>369795.18</v>
      </c>
      <c r="F24" s="549">
        <v>350000</v>
      </c>
      <c r="G24" s="517">
        <v>6713691.6899999995</v>
      </c>
    </row>
    <row r="25" spans="1:8" ht="15" customHeight="1">
      <c r="A25" s="543">
        <v>4</v>
      </c>
      <c r="B25" s="547" t="s">
        <v>532</v>
      </c>
      <c r="C25" s="545"/>
      <c r="D25" s="546">
        <v>5185183.83</v>
      </c>
      <c r="E25" s="546">
        <v>729768.97</v>
      </c>
      <c r="F25" s="549"/>
      <c r="G25" s="517">
        <v>5914952.7999999998</v>
      </c>
    </row>
    <row r="26" spans="1:8" ht="15" customHeight="1">
      <c r="A26" s="543">
        <v>5</v>
      </c>
      <c r="B26" s="547" t="s">
        <v>533</v>
      </c>
      <c r="C26" s="545"/>
      <c r="D26" s="546">
        <v>3429621.07</v>
      </c>
      <c r="E26" s="548">
        <v>500028.14</v>
      </c>
      <c r="F26" s="549"/>
      <c r="G26" s="517">
        <v>3929649.21</v>
      </c>
    </row>
    <row r="27" spans="1:8" ht="15" customHeight="1">
      <c r="A27" s="543">
        <v>6</v>
      </c>
      <c r="B27" s="547" t="s">
        <v>534</v>
      </c>
      <c r="C27" s="545"/>
      <c r="D27" s="546">
        <v>6025723.8600000003</v>
      </c>
      <c r="E27" s="546">
        <v>138878.06</v>
      </c>
      <c r="F27" s="549"/>
      <c r="G27" s="517">
        <v>6164601.9199999999</v>
      </c>
    </row>
    <row r="28" spans="1:8" ht="6" customHeight="1" thickBot="1">
      <c r="A28" s="550"/>
      <c r="B28" s="551"/>
      <c r="C28" s="552"/>
      <c r="D28" s="553"/>
      <c r="E28" s="553"/>
      <c r="F28" s="553"/>
      <c r="G28" s="554"/>
    </row>
    <row r="29" spans="1:8" s="419" customFormat="1" ht="18" customHeight="1" thickBot="1">
      <c r="A29" s="555"/>
      <c r="B29" s="556" t="s">
        <v>526</v>
      </c>
      <c r="C29" s="557"/>
      <c r="D29" s="558">
        <v>36077077.890000001</v>
      </c>
      <c r="E29" s="558">
        <v>2182771.31</v>
      </c>
      <c r="F29" s="558">
        <v>350000</v>
      </c>
      <c r="G29" s="559">
        <v>37909849.200000003</v>
      </c>
      <c r="H29" s="560"/>
    </row>
    <row r="30" spans="1:8">
      <c r="G30" s="561"/>
    </row>
    <row r="32" spans="1:8" ht="26.25" customHeight="1">
      <c r="A32" s="562"/>
      <c r="B32" s="643" t="s">
        <v>537</v>
      </c>
      <c r="C32" s="643"/>
      <c r="D32" s="643"/>
      <c r="E32" s="643"/>
      <c r="F32" s="643"/>
      <c r="G32" s="643"/>
    </row>
    <row r="33" spans="1:7" ht="13.5" thickBot="1">
      <c r="A33" s="562"/>
      <c r="B33" s="562"/>
      <c r="C33" s="562"/>
      <c r="D33" s="562"/>
      <c r="E33" s="562"/>
      <c r="F33" s="562"/>
      <c r="G33" s="562"/>
    </row>
    <row r="34" spans="1:7" ht="16.5" customHeight="1">
      <c r="A34" s="644" t="s">
        <v>520</v>
      </c>
      <c r="B34" s="646" t="s">
        <v>521</v>
      </c>
      <c r="C34" s="648" t="s">
        <v>522</v>
      </c>
      <c r="D34" s="563" t="s">
        <v>523</v>
      </c>
      <c r="E34" s="648" t="s">
        <v>524</v>
      </c>
      <c r="F34" s="648" t="s">
        <v>525</v>
      </c>
      <c r="G34" s="564" t="s">
        <v>523</v>
      </c>
    </row>
    <row r="35" spans="1:7" ht="18.75" customHeight="1" thickBot="1">
      <c r="A35" s="645"/>
      <c r="B35" s="647"/>
      <c r="C35" s="649"/>
      <c r="D35" s="565">
        <v>40179</v>
      </c>
      <c r="E35" s="649"/>
      <c r="F35" s="649"/>
      <c r="G35" s="566">
        <v>40543</v>
      </c>
    </row>
    <row r="36" spans="1:7" ht="17.25" customHeight="1">
      <c r="A36" s="567">
        <v>1</v>
      </c>
      <c r="B36" s="568" t="s">
        <v>191</v>
      </c>
      <c r="C36" s="569"/>
      <c r="D36" s="570">
        <v>14298466</v>
      </c>
      <c r="E36" s="570">
        <v>2659290.0299999998</v>
      </c>
      <c r="F36" s="570">
        <v>0</v>
      </c>
      <c r="G36" s="571">
        <v>16957756.030000001</v>
      </c>
    </row>
    <row r="37" spans="1:7" ht="17.25" customHeight="1">
      <c r="A37" s="572">
        <v>2</v>
      </c>
      <c r="B37" s="573" t="s">
        <v>530</v>
      </c>
      <c r="C37" s="574"/>
      <c r="D37" s="575">
        <v>15740398.360000001</v>
      </c>
      <c r="E37" s="575"/>
      <c r="F37" s="575">
        <v>444300.96</v>
      </c>
      <c r="G37" s="576">
        <v>15296097.4</v>
      </c>
    </row>
    <row r="38" spans="1:7" ht="17.25" customHeight="1">
      <c r="A38" s="572">
        <v>3</v>
      </c>
      <c r="B38" s="573" t="s">
        <v>536</v>
      </c>
      <c r="C38" s="574"/>
      <c r="D38" s="575">
        <v>410581.49000000022</v>
      </c>
      <c r="E38" s="575"/>
      <c r="F38" s="575">
        <v>369795.18</v>
      </c>
      <c r="G38" s="576">
        <v>16256.310000000231</v>
      </c>
    </row>
    <row r="39" spans="1:7" ht="17.25" customHeight="1">
      <c r="A39" s="572">
        <v>4</v>
      </c>
      <c r="B39" s="573" t="s">
        <v>532</v>
      </c>
      <c r="C39" s="574"/>
      <c r="D39" s="575">
        <v>473619.13000000082</v>
      </c>
      <c r="E39" s="575">
        <v>3073800</v>
      </c>
      <c r="F39" s="575">
        <v>729768.97</v>
      </c>
      <c r="G39" s="576">
        <v>2817650.1600000011</v>
      </c>
    </row>
    <row r="40" spans="1:7" ht="17.25" customHeight="1">
      <c r="A40" s="572">
        <v>5</v>
      </c>
      <c r="B40" s="573" t="s">
        <v>533</v>
      </c>
      <c r="C40" s="574"/>
      <c r="D40" s="575">
        <v>145687.22999999998</v>
      </c>
      <c r="E40" s="575">
        <v>1121173.02</v>
      </c>
      <c r="F40" s="575">
        <v>500028.14</v>
      </c>
      <c r="G40" s="576">
        <v>766832.11</v>
      </c>
    </row>
    <row r="41" spans="1:7" ht="17.25" customHeight="1">
      <c r="A41" s="572">
        <v>6</v>
      </c>
      <c r="B41" s="573" t="s">
        <v>534</v>
      </c>
      <c r="C41" s="574"/>
      <c r="D41" s="575">
        <v>154048.9299999997</v>
      </c>
      <c r="E41" s="575"/>
      <c r="F41" s="575">
        <v>138878.06</v>
      </c>
      <c r="G41" s="576">
        <v>22968.669999999704</v>
      </c>
    </row>
    <row r="42" spans="1:7" ht="5.25" customHeight="1" thickBot="1">
      <c r="A42" s="577"/>
      <c r="B42" s="578"/>
      <c r="C42" s="579"/>
      <c r="D42" s="580"/>
      <c r="E42" s="580"/>
      <c r="F42" s="580"/>
      <c r="G42" s="581"/>
    </row>
    <row r="43" spans="1:7" s="419" customFormat="1" ht="24" customHeight="1" thickBot="1">
      <c r="A43" s="582"/>
      <c r="B43" s="583" t="s">
        <v>526</v>
      </c>
      <c r="C43" s="584"/>
      <c r="D43" s="585">
        <v>31222801.140000004</v>
      </c>
      <c r="E43" s="585">
        <v>6854263.0499999989</v>
      </c>
      <c r="F43" s="585">
        <v>2182771.31</v>
      </c>
      <c r="G43" s="586">
        <v>35877560.68</v>
      </c>
    </row>
    <row r="44" spans="1:7" s="351" customFormat="1">
      <c r="F44" s="520"/>
      <c r="G44" s="587"/>
    </row>
    <row r="45" spans="1:7">
      <c r="D45" s="542"/>
      <c r="G45" s="542"/>
    </row>
    <row r="46" spans="1:7">
      <c r="D46" s="542"/>
      <c r="G46" s="542"/>
    </row>
    <row r="47" spans="1:7" ht="15.75">
      <c r="B47" s="640" t="s">
        <v>538</v>
      </c>
      <c r="C47" s="640"/>
      <c r="D47" s="640"/>
      <c r="E47" s="641" t="s">
        <v>539</v>
      </c>
      <c r="F47" s="641"/>
      <c r="G47" s="641"/>
    </row>
    <row r="48" spans="1:7" s="588" customFormat="1" ht="18.75" customHeight="1">
      <c r="B48" s="589" t="s">
        <v>540</v>
      </c>
      <c r="C48" s="589"/>
      <c r="D48" s="589"/>
      <c r="E48" s="642" t="s">
        <v>541</v>
      </c>
      <c r="F48" s="642"/>
      <c r="G48" s="642"/>
    </row>
  </sheetData>
  <sheetProtection password="E8D8" sheet="1" formatRows="0" insertColumns="0" insertRows="0" deleteColumns="0" deleteRows="0" selectLockedCells="1" selectUnlockedCells="1"/>
  <mergeCells count="21">
    <mergeCell ref="B4:G4"/>
    <mergeCell ref="A6:A7"/>
    <mergeCell ref="B6:B7"/>
    <mergeCell ref="C6:C7"/>
    <mergeCell ref="E6:E7"/>
    <mergeCell ref="F6:F7"/>
    <mergeCell ref="B18:G18"/>
    <mergeCell ref="A20:A21"/>
    <mergeCell ref="B20:B21"/>
    <mergeCell ref="C20:C21"/>
    <mergeCell ref="E20:E21"/>
    <mergeCell ref="F20:F21"/>
    <mergeCell ref="B47:D47"/>
    <mergeCell ref="E47:G47"/>
    <mergeCell ref="E48:G48"/>
    <mergeCell ref="B32:G32"/>
    <mergeCell ref="A34:A35"/>
    <mergeCell ref="B34:B35"/>
    <mergeCell ref="C34:C35"/>
    <mergeCell ref="E34:E35"/>
    <mergeCell ref="F34:F35"/>
  </mergeCells>
  <pageMargins left="0.35433070866141736" right="0.35433070866141736" top="0.19685039370078741" bottom="0.19685039370078741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Kapaku </vt:lpstr>
      <vt:lpstr>Shen.Spjeg.faqa 1</vt:lpstr>
      <vt:lpstr>BILANCI  KONTABEL (SKK)</vt:lpstr>
      <vt:lpstr>ARDH. &amp; SHPENZ.(1)</vt:lpstr>
      <vt:lpstr>PASQYRA E NDRYSHIMIT TE KAPIT</vt:lpstr>
      <vt:lpstr>PASQYRA E FLUKSEVE MONETARE </vt:lpstr>
      <vt:lpstr>AAM</vt:lpstr>
      <vt:lpstr>'BILANCI  KONTABEL (SKK)'!Print_Area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Maloku, Alma Tia ZF</dc:creator>
  <cp:lastModifiedBy>User</cp:lastModifiedBy>
  <cp:lastPrinted>2012-05-08T11:28:11Z</cp:lastPrinted>
  <dcterms:created xsi:type="dcterms:W3CDTF">2012-03-30T10:02:19Z</dcterms:created>
  <dcterms:modified xsi:type="dcterms:W3CDTF">2018-11-29T10:08:33Z</dcterms:modified>
</cp:coreProperties>
</file>