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2.Pasqyra e Pozicioni Financiar" sheetId="22" r:id="rId1"/>
    <sheet name="1.Pasqyra e Perform. (natyra)" sheetId="21" r:id="rId2"/>
    <sheet name="Pasqyra e Levizjeve ne Kapital" sheetId="19" r:id="rId3"/>
    <sheet name="5-CashFlow (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2"/>
  <c r="D71" s="1"/>
  <c r="B69"/>
  <c r="B71" s="1"/>
  <c r="D58"/>
  <c r="D73" s="1"/>
  <c r="D75" s="1"/>
  <c r="B58"/>
  <c r="B73" s="1"/>
  <c r="B75" s="1"/>
  <c r="D44"/>
  <c r="B44"/>
  <c r="D32"/>
  <c r="D34" s="1"/>
  <c r="D36" s="1"/>
  <c r="B32"/>
  <c r="B34" s="1"/>
  <c r="B36" s="1"/>
  <c r="D22"/>
  <c r="B22"/>
  <c r="D77" l="1"/>
  <c r="B77"/>
  <c r="D67" i="21" l="1"/>
  <c r="B67"/>
  <c r="D59"/>
  <c r="D69" s="1"/>
  <c r="D71" s="1"/>
  <c r="B59"/>
  <c r="B69" s="1"/>
  <c r="D28"/>
  <c r="D30" s="1"/>
  <c r="D35" s="1"/>
  <c r="D50" s="1"/>
  <c r="B28"/>
  <c r="B30" s="1"/>
  <c r="B35" s="1"/>
  <c r="B50" s="1"/>
  <c r="B71" l="1"/>
  <c r="D50" i="20" l="1"/>
  <c r="B50"/>
  <c r="D35"/>
  <c r="B35"/>
  <c r="D20"/>
  <c r="D52" s="1"/>
  <c r="D55" s="1"/>
  <c r="B20"/>
  <c r="B52" s="1"/>
  <c r="B55" s="1"/>
  <c r="L21" i="19"/>
  <c r="J13"/>
  <c r="F35"/>
  <c r="F30"/>
  <c r="F22"/>
  <c r="F17"/>
  <c r="F24" l="1"/>
  <c r="F37" s="1"/>
  <c r="K35"/>
  <c r="I35"/>
  <c r="H35"/>
  <c r="G35"/>
  <c r="E35"/>
  <c r="D35"/>
  <c r="C35"/>
  <c r="B35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K22"/>
  <c r="I22"/>
  <c r="H22"/>
  <c r="G22"/>
  <c r="E22"/>
  <c r="D22"/>
  <c r="C22"/>
  <c r="B22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J22" l="1"/>
  <c r="L22" s="1"/>
  <c r="E24"/>
  <c r="L35"/>
  <c r="J12"/>
  <c r="L12" s="1"/>
  <c r="C24"/>
  <c r="C37" s="1"/>
  <c r="H24"/>
  <c r="H37" s="1"/>
  <c r="K24"/>
  <c r="K37" s="1"/>
  <c r="I30"/>
  <c r="J30" s="1"/>
  <c r="L30" s="1"/>
  <c r="I17"/>
  <c r="J17" s="1"/>
  <c r="L17" s="1"/>
  <c r="J14"/>
  <c r="L14" s="1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<sst xmlns="http://schemas.openxmlformats.org/spreadsheetml/2006/main" count="579" uniqueCount="370">
  <si>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</si>
  <si>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</si>
  <si>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</si>
  <si>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</si>
  <si>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</si>
  <si>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</si>
  <si>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</si>
  <si>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</si>
  <si>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</si>
  <si>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</si>
  <si>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</si>
  <si>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</si>
  <si>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</si>
  <si>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</si>
  <si>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</si>
  <si>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</si>
  <si>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</si>
  <si>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</si>
  <si>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</si>
  <si>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</si>
  <si>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</si>
  <si>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</si>
  <si>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</si>
  <si>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</si>
  <si>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</si>
  <si>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</si>
  <si>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</si>
  <si>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</si>
  <si>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</si>
  <si>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</si>
  <si>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</si>
  <si>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</si>
  <si>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</si>
  <si>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</si>
  <si>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</si>
  <si>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</si>
  <si>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</si>
  <si>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</si>
  <si>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</si>
  <si>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</si>
  <si>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</si>
  <si>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</si>
  <si>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</si>
  <si>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</si>
  <si>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</si>
  <si>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</si>
  <si>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</si>
  <si>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</si>
  <si>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</si>
  <si>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</si>
  <si>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</si>
  <si>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</si>
  <si>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</si>
  <si>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</si>
  <si>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</si>
  <si>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</si>
  <si>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</si>
  <si>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</si>
  <si>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</si>
  <si>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</si>
  <si>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</si>
  <si>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</si>
  <si>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</si>
  <si>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</si>
  <si>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</si>
  <si>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</si>
  <si>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</si>
  <si>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</si>
  <si>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</si>
  <si>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</si>
  <si>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</si>
  <si>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</si>
  <si>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</si>
  <si>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</si>
  <si>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</si>
  <si>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</si>
  <si>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</si>
  <si>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</si>
  <si>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</si>
  <si>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</si>
  <si>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</si>
  <si>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</si>
  <si>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</si>
  <si>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</si>
  <si>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</si>
  <si>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</si>
  <si>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</si>
  <si>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</si>
  <si>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</si>
  <si>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</si>
  <si>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</si>
  <si>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</si>
  <si>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</si>
  <si>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</si>
  <si>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</si>
  <si>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</si>
  <si>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</si>
  <si>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</si>
  <si>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</si>
  <si>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</si>
  <si>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</si>
  <si>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</si>
  <si>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</si>
  <si>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</si>
  <si>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</si>
  <si>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</si>
  <si>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</si>
  <si>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</si>
  <si>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</si>
  <si>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</si>
  <si>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</si>
  <si>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</si>
  <si>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</si>
  <si>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</si>
  <si>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</si>
  <si>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</si>
  <si>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</si>
  <si>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</si>
  <si>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</si>
  <si>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</si>
  <si>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</si>
  <si>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</si>
  <si>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</si>
  <si>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</si>
  <si>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</si>
  <si>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</si>
  <si>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</si>
  <si>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</si>
  <si>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</si>
  <si>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</si>
  <si>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</si>
  <si>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</si>
  <si>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</si>
  <si>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</si>
  <si>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</si>
  <si>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</si>
  <si>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</si>
  <si>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</si>
  <si>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</si>
  <si>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</si>
  <si>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</si>
  <si>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</si>
  <si>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</si>
  <si>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</si>
  <si>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</si>
  <si>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</si>
  <si>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</si>
  <si>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</si>
  <si>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</si>
  <si>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</si>
  <si>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</si>
  <si>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</si>
  <si>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</si>
  <si>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</si>
  <si>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</si>
  <si>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</si>
  <si>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</si>
  <si>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</si>
  <si>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</si>
  <si>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</si>
  <si>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</si>
  <si>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</si>
  <si>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</si>
  <si>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</si>
  <si>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</si>
  <si>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</si>
  <si>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</si>
  <si>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</si>
  <si>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</si>
  <si>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</si>
  <si>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</si>
  <si>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</si>
  <si>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</si>
  <si>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</si>
  <si>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</si>
  <si>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</si>
  <si>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</si>
  <si>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</si>
  <si>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</si>
  <si>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</si>
  <si>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</si>
  <si>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</si>
  <si>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</si>
  <si>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</si>
  <si>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</si>
  <si>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</si>
  <si>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</si>
  <si>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</si>
  <si>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</si>
  <si>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</si>
  <si>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</si>
  <si>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</si>
  <si>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</si>
  <si>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</si>
  <si>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</si>
  <si>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</si>
  <si>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</si>
  <si>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</si>
  <si>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</si>
  <si>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</si>
  <si>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</si>
  <si>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</si>
  <si>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</si>
  <si>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</si>
  <si>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</si>
  <si>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</si>
  <si>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</si>
  <si>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</si>
  <si>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</si>
  <si>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</si>
  <si>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</si>
  <si>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</si>
  <si>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</si>
  <si>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</si>
  <si>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</si>
  <si>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</si>
  <si>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</si>
  <si>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</si>
  <si>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</si>
  <si>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</si>
  <si>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</si>
  <si>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</si>
  <si>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</si>
  <si>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</si>
  <si>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</si>
  <si>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</si>
  <si>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</si>
  <si>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</si>
  <si>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</si>
  <si>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</si>
  <si>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</si>
  <si>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</si>
  <si>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</si>
  <si>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</si>
  <si>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</si>
  <si>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Rezerva te tjera (pershkruaj)</t>
  </si>
  <si>
    <t>emri Sh.a "TRAJTIMI I STUDENTIT "VLORE</t>
  </si>
  <si>
    <t>NIPT K56703241T</t>
  </si>
  <si>
    <t>Pozicioni financiar ne fillim 2017</t>
  </si>
  <si>
    <t>emri Sh.a "Trajtimi I Studentit " Vlore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</si>
  <si>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</si>
  <si>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Periudha</t>
  </si>
  <si>
    <t>Raportuese</t>
  </si>
  <si>
    <t>Para ardhese</t>
  </si>
  <si>
    <t>Fluksi mjeteve monetare nga/perdorur ne aktivitetin e shfrytezimit:</t>
  </si>
  <si>
    <t>PARA TE ARKETUARA NGA KLIENTE ( STUDENTE )</t>
  </si>
  <si>
    <t xml:space="preserve">PARA TE PAGUAR NDAJ FURNITORE E PUNONJES </t>
  </si>
  <si>
    <t>PARA TE ARDHURA NGA SUBVENCIONI</t>
  </si>
  <si>
    <t xml:space="preserve">TE  ARDHURA NGA VEPRIMTARIA E SHFRYTEZIMIT </t>
  </si>
  <si>
    <t xml:space="preserve">TE ARDHURA NE PRITJE BILETA 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</si>
  <si>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</si>
  <si>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</si>
  <si>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</si>
  <si>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</si>
  <si>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</si>
  <si>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</si>
  <si>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</si>
  <si>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</si>
  <si>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</si>
  <si>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</si>
  <si>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</si>
  <si>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</si>
  <si>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</si>
  <si>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emri   Sh.a " Trajtimi I Studentit "Vlore</t>
  </si>
  <si>
    <t>NIPT  K56703241T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</si>
  <si>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</si>
  <si>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</si>
  <si>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</si>
  <si>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</si>
  <si>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</si>
  <si>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</si>
  <si>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</si>
  <si>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</si>
  <si>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</si>
  <si>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</si>
  <si>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</si>
  <si>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</si>
  <si>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</si>
  <si>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</si>
  <si>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</si>
  <si>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</si>
  <si>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</si>
  <si>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</si>
  <si>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</si>
  <si>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</si>
  <si>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</si>
  <si>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</si>
  <si>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</si>
  <si>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</si>
  <si>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</si>
  <si>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</si>
  <si>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</si>
  <si>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</si>
  <si>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</si>
  <si>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</si>
  <si>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</si>
  <si>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</si>
  <si>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</si>
  <si>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</si>
  <si>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</si>
  <si>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</si>
  <si>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</si>
  <si>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</si>
  <si>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</si>
  <si>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</si>
  <si>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</si>
  <si>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</si>
  <si>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</si>
  <si>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</si>
  <si>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</si>
  <si>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</si>
  <si>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</si>
  <si>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</si>
  <si>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</si>
  <si>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</si>
  <si>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</si>
  <si>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</si>
  <si>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emri Sh.a "TRAJTIMI I STUDENTIT " VLORE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</si>
  <si>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</si>
  <si>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</si>
  <si>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</si>
  <si>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</si>
  <si>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</si>
  <si>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</si>
  <si>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</si>
  <si>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</si>
  <si>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</si>
  <si>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</si>
  <si>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</si>
  <si>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</si>
  <si>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</si>
  <si>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</si>
  <si>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</si>
  <si>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</si>
  <si>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</si>
  <si>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</si>
  <si>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</si>
  <si>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</si>
  <si>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</si>
  <si>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</si>
  <si>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</si>
  <si>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</si>
  <si>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</si>
  <si>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</si>
  <si>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</si>
  <si>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</si>
  <si>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</si>
  <si>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</si>
  <si>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</si>
  <si>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</si>
  <si>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</si>
  <si>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</si>
  <si>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</si>
  <si>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</si>
  <si>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</si>
  <si>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</si>
  <si>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</si>
  <si>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</si>
  <si>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</si>
  <si>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</si>
  <si>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</si>
  <si>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</si>
  <si>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</si>
  <si>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</si>
  <si>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</si>
  <si>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</si>
  <si>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</si>
  <si>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</si>
  <si>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</si>
  <si>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Check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</si>
</sst>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4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78" fillId="0" borderId="0" xfId="6594" applyFont="1"/>
    <xf numFmtId="0" fontId="176" fillId="0" borderId="0" xfId="6594" applyFont="1"/>
    <xf numFmtId="0" fontId="176" fillId="0" borderId="0" xfId="6594" applyFont="1" applyBorder="1"/>
    <xf numFmtId="0" fontId="179" fillId="0" borderId="0" xfId="6594" applyFont="1"/>
    <xf numFmtId="0" fontId="176" fillId="0" borderId="0" xfId="6594" applyFont="1" applyAlignment="1">
      <alignment horizontal="center"/>
    </xf>
    <xf numFmtId="3" fontId="186" fillId="0" borderId="0" xfId="6594" applyNumberFormat="1" applyFont="1" applyBorder="1" applyAlignment="1">
      <alignment horizontal="center" vertical="center"/>
    </xf>
    <xf numFmtId="0" fontId="187" fillId="0" borderId="0" xfId="6594" applyFont="1" applyBorder="1" applyAlignment="1">
      <alignment vertical="center"/>
    </xf>
    <xf numFmtId="3" fontId="188" fillId="0" borderId="0" xfId="6594" applyNumberFormat="1" applyFont="1" applyBorder="1" applyAlignment="1">
      <alignment vertical="center"/>
    </xf>
    <xf numFmtId="0" fontId="175" fillId="0" borderId="0" xfId="6594" applyNumberFormat="1" applyFont="1" applyFill="1" applyBorder="1" applyAlignment="1" applyProtection="1">
      <alignment wrapText="1"/>
    </xf>
    <xf numFmtId="38" fontId="176" fillId="0" borderId="0" xfId="6594" applyNumberFormat="1" applyFont="1"/>
    <xf numFmtId="38" fontId="176" fillId="0" borderId="0" xfId="6594" applyNumberFormat="1" applyFont="1" applyBorder="1"/>
    <xf numFmtId="0" fontId="189" fillId="0" borderId="0" xfId="6594" applyNumberFormat="1" applyFont="1" applyFill="1" applyBorder="1" applyAlignment="1" applyProtection="1">
      <alignment horizontal="left" wrapText="1" indent="2"/>
    </xf>
    <xf numFmtId="0" fontId="177" fillId="0" borderId="0" xfId="6594" applyNumberFormat="1" applyFont="1" applyFill="1" applyBorder="1" applyAlignment="1" applyProtection="1">
      <alignment horizontal="left" indent="2"/>
    </xf>
    <xf numFmtId="0" fontId="177" fillId="0" borderId="0" xfId="6594" applyNumberFormat="1" applyFont="1" applyFill="1" applyBorder="1" applyAlignment="1" applyProtection="1">
      <alignment horizontal="left" wrapText="1" indent="2"/>
    </xf>
    <xf numFmtId="38" fontId="176" fillId="0" borderId="25" xfId="6594" applyNumberFormat="1" applyFont="1" applyBorder="1"/>
    <xf numFmtId="0" fontId="175" fillId="0" borderId="0" xfId="3275" applyFont="1" applyFill="1" applyAlignment="1">
      <alignment vertical="top" wrapText="1"/>
    </xf>
    <xf numFmtId="38" fontId="176" fillId="0" borderId="26" xfId="6594" applyNumberFormat="1" applyFont="1" applyBorder="1"/>
    <xf numFmtId="0" fontId="177" fillId="0" borderId="0" xfId="6594" applyNumberFormat="1" applyFont="1" applyFill="1" applyBorder="1" applyAlignment="1" applyProtection="1">
      <alignment horizontal="left" wrapText="1"/>
    </xf>
    <xf numFmtId="0" fontId="175" fillId="61" borderId="0" xfId="6594" applyNumberFormat="1" applyFont="1" applyFill="1" applyBorder="1" applyAlignment="1" applyProtection="1">
      <alignment horizontal="left" wrapText="1"/>
    </xf>
    <xf numFmtId="38" fontId="176" fillId="61" borderId="15" xfId="6594" applyNumberFormat="1" applyFont="1" applyFill="1" applyBorder="1"/>
    <xf numFmtId="38" fontId="176" fillId="61" borderId="0" xfId="6594" applyNumberFormat="1" applyFont="1" applyFill="1" applyBorder="1"/>
    <xf numFmtId="0" fontId="177" fillId="0" borderId="0" xfId="6594" applyNumberFormat="1" applyFont="1" applyFill="1" applyBorder="1" applyAlignment="1" applyProtection="1">
      <alignment wrapText="1"/>
    </xf>
    <xf numFmtId="0" fontId="190" fillId="0" borderId="0" xfId="0" applyNumberFormat="1" applyFont="1" applyFill="1" applyBorder="1" applyAlignment="1" applyProtection="1">
      <alignment horizontal="center"/>
    </xf>
    <xf numFmtId="0" fontId="190" fillId="0" borderId="0" xfId="0" applyNumberFormat="1" applyFont="1" applyFill="1" applyBorder="1" applyAlignment="1" applyProtection="1"/>
    <xf numFmtId="0" fontId="176" fillId="0" borderId="0" xfId="0" applyFont="1" applyAlignment="1"/>
    <xf numFmtId="3" fontId="186" fillId="0" borderId="0" xfId="0" applyNumberFormat="1" applyFont="1" applyBorder="1" applyAlignment="1">
      <alignment horizontal="center" vertical="center"/>
    </xf>
    <xf numFmtId="3" fontId="186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91" fillId="0" borderId="0" xfId="0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wrapText="1"/>
    </xf>
    <xf numFmtId="37" fontId="190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>
      <alignment horizontal="left" wrapText="1" indent="2"/>
    </xf>
    <xf numFmtId="37" fontId="190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9" fillId="34" borderId="0" xfId="0" applyNumberFormat="1" applyFont="1" applyFill="1" applyBorder="1" applyAlignment="1" applyProtection="1"/>
    <xf numFmtId="0" fontId="177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0" applyNumberFormat="1" applyFont="1" applyFill="1" applyBorder="1" applyAlignment="1" applyProtection="1">
      <alignment horizontal="right"/>
    </xf>
    <xf numFmtId="0" fontId="190" fillId="61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89" fillId="0" borderId="0" xfId="6595" applyNumberFormat="1" applyFont="1" applyFill="1" applyBorder="1" applyAlignment="1" applyProtection="1">
      <alignment wrapText="1"/>
    </xf>
    <xf numFmtId="0" fontId="193" fillId="0" borderId="0" xfId="0" applyFont="1" applyBorder="1" applyAlignment="1"/>
    <xf numFmtId="0" fontId="175" fillId="0" borderId="0" xfId="6595" applyNumberFormat="1" applyFont="1" applyFill="1" applyBorder="1" applyAlignment="1" applyProtection="1"/>
    <xf numFmtId="3" fontId="188" fillId="0" borderId="0" xfId="0" applyNumberFormat="1" applyFont="1" applyBorder="1" applyAlignment="1">
      <alignment vertical="center"/>
    </xf>
    <xf numFmtId="37" fontId="176" fillId="61" borderId="0" xfId="0" applyNumberFormat="1" applyFont="1" applyFill="1"/>
    <xf numFmtId="37" fontId="176" fillId="0" borderId="0" xfId="0" applyNumberFormat="1" applyFont="1" applyBorder="1"/>
    <xf numFmtId="0" fontId="194" fillId="62" borderId="0" xfId="6595" applyNumberFormat="1" applyFont="1" applyFill="1" applyBorder="1" applyAlignment="1" applyProtection="1">
      <alignment wrapText="1"/>
    </xf>
    <xf numFmtId="37" fontId="186" fillId="0" borderId="25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76" fillId="0" borderId="0" xfId="0" applyNumberFormat="1" applyFont="1"/>
    <xf numFmtId="0" fontId="186" fillId="0" borderId="0" xfId="3275" applyFont="1" applyFill="1" applyBorder="1" applyAlignment="1">
      <alignment horizontal="left" vertical="center"/>
    </xf>
    <xf numFmtId="0" fontId="188" fillId="0" borderId="0" xfId="3275" applyFont="1" applyFill="1" applyBorder="1" applyAlignment="1">
      <alignment horizontal="left" vertical="center"/>
    </xf>
    <xf numFmtId="37" fontId="176" fillId="61" borderId="27" xfId="0" applyNumberFormat="1" applyFont="1" applyFill="1" applyBorder="1"/>
    <xf numFmtId="37" fontId="195" fillId="0" borderId="0" xfId="6595" applyNumberFormat="1" applyFont="1"/>
    <xf numFmtId="0" fontId="175" fillId="0" borderId="0" xfId="0" applyNumberFormat="1" applyFont="1" applyFill="1" applyBorder="1" applyAlignment="1" applyProtection="1">
      <alignment wrapText="1"/>
    </xf>
    <xf numFmtId="37" fontId="178" fillId="0" borderId="15" xfId="0" applyNumberFormat="1" applyFont="1" applyBorder="1"/>
    <xf numFmtId="37" fontId="195" fillId="0" borderId="25" xfId="6595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86" fillId="0" borderId="26" xfId="0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86" fillId="0" borderId="15" xfId="0" applyNumberFormat="1" applyFont="1" applyFill="1" applyBorder="1" applyAlignment="1">
      <alignment vertical="center"/>
    </xf>
    <xf numFmtId="37" fontId="186" fillId="0" borderId="0" xfId="0" applyNumberFormat="1" applyFont="1" applyFill="1" applyBorder="1" applyAlignment="1">
      <alignment vertical="center"/>
    </xf>
    <xf numFmtId="0" fontId="196" fillId="0" borderId="0" xfId="6596" applyNumberFormat="1" applyFont="1" applyFill="1" applyBorder="1" applyAlignment="1">
      <alignment vertical="center"/>
    </xf>
    <xf numFmtId="0" fontId="197" fillId="0" borderId="0" xfId="6596" applyNumberFormat="1" applyFont="1" applyFill="1" applyBorder="1" applyAlignment="1">
      <alignment horizontal="center" vertical="center"/>
    </xf>
    <xf numFmtId="0" fontId="198" fillId="0" borderId="0" xfId="6596" applyNumberFormat="1" applyFont="1" applyFill="1" applyBorder="1" applyAlignment="1">
      <alignment vertical="center"/>
    </xf>
    <xf numFmtId="37" fontId="198" fillId="0" borderId="0" xfId="6596" applyNumberFormat="1" applyFont="1" applyFill="1" applyBorder="1" applyAlignment="1">
      <alignment vertical="center"/>
    </xf>
    <xf numFmtId="0" fontId="197" fillId="0" borderId="0" xfId="6596" applyNumberFormat="1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showGridLines="0" tabSelected="1" topLeftCell="A19" workbookViewId="0">
      <selection activeCell="I27" sqref="I27"/>
    </sheetView>
  </sheetViews>
  <sheetFormatPr defaultRowHeight="15"/>
  <cols>
    <col min="1" max="1" width="83.42578125" style="92" customWidth="1"/>
    <col min="2" max="2" width="15.7109375" style="91" customWidth="1"/>
    <col min="3" max="3" width="2.28515625" style="91" customWidth="1"/>
    <col min="4" max="4" width="15.7109375" style="91" customWidth="1"/>
    <col min="5" max="5" width="2.42578125" style="91" customWidth="1"/>
    <col min="6" max="6" width="10.5703125" style="92" bestFit="1" customWidth="1"/>
    <col min="7" max="16384" width="9.140625" style="92"/>
  </cols>
  <sheetData>
    <row r="1" spans="1:5">
      <c r="A1" s="35" t="s">
        <v>215</v>
      </c>
    </row>
    <row r="2" spans="1:5">
      <c r="A2" s="36" t="s">
        <v>317</v>
      </c>
    </row>
    <row r="3" spans="1:5">
      <c r="A3" s="36" t="s">
        <v>237</v>
      </c>
    </row>
    <row r="4" spans="1:5">
      <c r="A4" s="36"/>
    </row>
    <row r="5" spans="1:5">
      <c r="A5" s="119" t="s">
        <v>318</v>
      </c>
    </row>
    <row r="6" spans="1:5">
      <c r="A6" s="120" t="s">
        <v>319</v>
      </c>
      <c r="B6" s="94" t="s">
        <v>241</v>
      </c>
      <c r="C6" s="94"/>
      <c r="D6" s="94" t="s">
        <v>241</v>
      </c>
    </row>
    <row r="7" spans="1:5">
      <c r="A7" s="121"/>
      <c r="B7" s="94" t="s">
        <v>242</v>
      </c>
      <c r="C7" s="94"/>
      <c r="D7" s="94" t="s">
        <v>243</v>
      </c>
      <c r="E7" s="92"/>
    </row>
    <row r="8" spans="1:5">
      <c r="A8" s="122" t="s">
        <v>320</v>
      </c>
      <c r="B8" s="123"/>
      <c r="C8" s="123"/>
      <c r="D8" s="123"/>
      <c r="E8" s="92"/>
    </row>
    <row r="9" spans="1:5">
      <c r="A9" s="108" t="s">
        <v>321</v>
      </c>
      <c r="B9" s="123"/>
      <c r="C9" s="123"/>
      <c r="D9" s="123"/>
      <c r="E9" s="92"/>
    </row>
    <row r="10" spans="1:5">
      <c r="A10" s="101" t="s">
        <v>322</v>
      </c>
      <c r="B10" s="124">
        <v>284351933</v>
      </c>
      <c r="C10" s="125"/>
      <c r="D10" s="124">
        <v>290900698</v>
      </c>
      <c r="E10" s="92"/>
    </row>
    <row r="11" spans="1:5">
      <c r="A11" s="101" t="s">
        <v>323</v>
      </c>
      <c r="B11" s="124"/>
      <c r="C11" s="125"/>
      <c r="D11" s="124"/>
      <c r="E11" s="92"/>
    </row>
    <row r="12" spans="1:5">
      <c r="A12" s="101" t="s">
        <v>324</v>
      </c>
      <c r="B12" s="124"/>
      <c r="C12" s="125"/>
      <c r="D12" s="124"/>
      <c r="E12" s="92"/>
    </row>
    <row r="13" spans="1:5" ht="16.5" customHeight="1">
      <c r="A13" s="101" t="s">
        <v>325</v>
      </c>
      <c r="B13" s="124">
        <v>0</v>
      </c>
      <c r="C13" s="125"/>
      <c r="D13" s="124">
        <v>0</v>
      </c>
      <c r="E13" s="92"/>
    </row>
    <row r="14" spans="1:5" ht="16.5" customHeight="1">
      <c r="A14" s="101" t="s">
        <v>326</v>
      </c>
      <c r="B14" s="124"/>
      <c r="C14" s="125"/>
      <c r="D14" s="124"/>
      <c r="E14" s="92"/>
    </row>
    <row r="15" spans="1:5">
      <c r="A15" s="101" t="s">
        <v>327</v>
      </c>
      <c r="B15" s="124"/>
      <c r="C15" s="125"/>
      <c r="D15" s="124"/>
      <c r="E15" s="92"/>
    </row>
    <row r="16" spans="1:5">
      <c r="A16" s="101" t="s">
        <v>328</v>
      </c>
      <c r="B16" s="124"/>
      <c r="C16" s="125"/>
      <c r="D16" s="124"/>
      <c r="E16" s="92"/>
    </row>
    <row r="17" spans="1:5">
      <c r="A17" s="101" t="s">
        <v>329</v>
      </c>
      <c r="B17" s="124"/>
      <c r="C17" s="125"/>
      <c r="D17" s="124"/>
      <c r="E17" s="92"/>
    </row>
    <row r="18" spans="1:5">
      <c r="A18" s="101" t="s">
        <v>330</v>
      </c>
      <c r="B18" s="124"/>
      <c r="C18" s="125"/>
      <c r="D18" s="124"/>
      <c r="E18" s="92"/>
    </row>
    <row r="19" spans="1:5" ht="16.5" customHeight="1">
      <c r="A19" s="101" t="s">
        <v>331</v>
      </c>
      <c r="B19" s="124"/>
      <c r="C19" s="125"/>
      <c r="D19" s="124"/>
      <c r="E19" s="92"/>
    </row>
    <row r="20" spans="1:5" ht="16.5" customHeight="1">
      <c r="A20" s="101" t="s">
        <v>332</v>
      </c>
      <c r="B20" s="124"/>
      <c r="C20" s="125"/>
      <c r="D20" s="124"/>
      <c r="E20" s="92"/>
    </row>
    <row r="21" spans="1:5">
      <c r="A21" s="126" t="s">
        <v>333</v>
      </c>
      <c r="B21" s="124"/>
      <c r="C21" s="125"/>
      <c r="D21" s="124"/>
      <c r="E21" s="92"/>
    </row>
    <row r="22" spans="1:5">
      <c r="A22" s="108" t="s">
        <v>334</v>
      </c>
      <c r="B22" s="127">
        <f>SUM(B10:B21)</f>
        <v>284351933</v>
      </c>
      <c r="C22" s="128"/>
      <c r="D22" s="127">
        <f>SUM(D10:D21)</f>
        <v>290900698</v>
      </c>
      <c r="E22" s="92"/>
    </row>
    <row r="23" spans="1:5">
      <c r="A23" s="122"/>
      <c r="B23" s="129"/>
      <c r="C23" s="125"/>
      <c r="D23" s="129"/>
      <c r="E23" s="92"/>
    </row>
    <row r="24" spans="1:5">
      <c r="A24" s="130" t="s">
        <v>335</v>
      </c>
      <c r="B24" s="129"/>
      <c r="C24" s="125"/>
      <c r="D24" s="129"/>
      <c r="E24" s="92"/>
    </row>
    <row r="25" spans="1:5">
      <c r="A25" s="101" t="s">
        <v>336</v>
      </c>
      <c r="B25" s="124">
        <v>6541602</v>
      </c>
      <c r="C25" s="125"/>
      <c r="D25" s="124">
        <v>6666239</v>
      </c>
      <c r="E25" s="92"/>
    </row>
    <row r="26" spans="1:5">
      <c r="A26" s="101" t="s">
        <v>337</v>
      </c>
      <c r="B26" s="124">
        <v>6391508</v>
      </c>
      <c r="C26" s="125"/>
      <c r="D26" s="124">
        <v>7230038</v>
      </c>
      <c r="E26" s="92"/>
    </row>
    <row r="27" spans="1:5">
      <c r="A27" s="131" t="s">
        <v>338</v>
      </c>
      <c r="B27" s="124"/>
      <c r="C27" s="125"/>
      <c r="D27" s="124"/>
      <c r="E27" s="92"/>
    </row>
    <row r="28" spans="1:5">
      <c r="A28" s="101" t="s">
        <v>339</v>
      </c>
      <c r="B28" s="124">
        <v>2385000</v>
      </c>
      <c r="C28" s="125"/>
      <c r="D28" s="124"/>
      <c r="E28" s="92"/>
    </row>
    <row r="29" spans="1:5">
      <c r="A29" s="101" t="s">
        <v>340</v>
      </c>
      <c r="B29" s="124"/>
      <c r="C29" s="125"/>
      <c r="D29" s="124"/>
      <c r="E29" s="92"/>
    </row>
    <row r="30" spans="1:5">
      <c r="A30" s="101" t="s">
        <v>341</v>
      </c>
      <c r="B30" s="124">
        <v>1881813</v>
      </c>
      <c r="C30" s="125"/>
      <c r="D30" s="124">
        <v>1967605</v>
      </c>
      <c r="E30" s="92"/>
    </row>
    <row r="31" spans="1:5">
      <c r="A31" s="126" t="s">
        <v>333</v>
      </c>
      <c r="B31" s="132"/>
      <c r="C31" s="125"/>
      <c r="D31" s="132"/>
      <c r="E31" s="92"/>
    </row>
    <row r="32" spans="1:5">
      <c r="A32" s="116"/>
      <c r="B32" s="133">
        <f>SUM(B25:B31)</f>
        <v>17199923</v>
      </c>
      <c r="C32" s="116"/>
      <c r="D32" s="133">
        <f>SUM(D25:D31)</f>
        <v>15863882</v>
      </c>
      <c r="E32" s="92"/>
    </row>
    <row r="33" spans="1:5" ht="30">
      <c r="A33" s="101" t="s">
        <v>342</v>
      </c>
      <c r="B33" s="124"/>
      <c r="C33" s="125"/>
      <c r="D33" s="124"/>
      <c r="E33" s="92"/>
    </row>
    <row r="34" spans="1:5">
      <c r="A34" s="108" t="s">
        <v>343</v>
      </c>
      <c r="B34" s="127">
        <f>SUM(B32:B33)</f>
        <v>17199923</v>
      </c>
      <c r="C34" s="128"/>
      <c r="D34" s="127">
        <f>SUM(D32:D33)</f>
        <v>15863882</v>
      </c>
      <c r="E34" s="92"/>
    </row>
    <row r="35" spans="1:5">
      <c r="A35" s="134"/>
      <c r="B35" s="129"/>
      <c r="C35" s="125"/>
      <c r="D35" s="129"/>
      <c r="E35" s="92"/>
    </row>
    <row r="36" spans="1:5" ht="15.75" thickBot="1">
      <c r="A36" s="108" t="s">
        <v>344</v>
      </c>
      <c r="B36" s="135">
        <f>B34+B22</f>
        <v>301551856</v>
      </c>
      <c r="C36" s="125"/>
      <c r="D36" s="135">
        <f>D34+D22</f>
        <v>306764580</v>
      </c>
      <c r="E36" s="92"/>
    </row>
    <row r="37" spans="1:5" ht="15.75" thickTop="1">
      <c r="A37" s="103"/>
      <c r="B37" s="103"/>
      <c r="C37" s="103"/>
      <c r="D37" s="103"/>
      <c r="E37" s="92"/>
    </row>
    <row r="38" spans="1:5">
      <c r="A38" s="122" t="s">
        <v>345</v>
      </c>
      <c r="B38" s="92"/>
      <c r="C38" s="92"/>
      <c r="D38" s="92"/>
      <c r="E38" s="92"/>
    </row>
    <row r="39" spans="1:5">
      <c r="A39" s="122"/>
      <c r="B39" s="92"/>
      <c r="C39" s="92"/>
      <c r="D39" s="92"/>
      <c r="E39" s="92"/>
    </row>
    <row r="40" spans="1:5">
      <c r="A40" s="108" t="s">
        <v>346</v>
      </c>
      <c r="B40" s="129"/>
      <c r="C40" s="125"/>
      <c r="D40" s="129"/>
      <c r="E40" s="92"/>
    </row>
    <row r="41" spans="1:5">
      <c r="A41" s="101" t="s">
        <v>347</v>
      </c>
      <c r="B41" s="124">
        <v>267531000</v>
      </c>
      <c r="C41" s="125"/>
      <c r="D41" s="124">
        <v>305652000</v>
      </c>
      <c r="E41" s="92"/>
    </row>
    <row r="42" spans="1:5">
      <c r="A42" s="126" t="s">
        <v>235</v>
      </c>
      <c r="B42" s="124">
        <v>8526032</v>
      </c>
      <c r="C42" s="125"/>
      <c r="D42" s="124">
        <v>8525357</v>
      </c>
      <c r="E42" s="92"/>
    </row>
    <row r="43" spans="1:5">
      <c r="A43" s="101" t="s">
        <v>348</v>
      </c>
      <c r="B43" s="124">
        <v>-9735816</v>
      </c>
      <c r="C43" s="125"/>
      <c r="D43" s="124">
        <v>-38120325</v>
      </c>
      <c r="E43" s="92"/>
    </row>
    <row r="44" spans="1:5">
      <c r="B44" s="136">
        <f>SUM(B41:B43)</f>
        <v>266321216</v>
      </c>
      <c r="C44" s="116"/>
      <c r="D44" s="136">
        <f>SUM(D41:D43)</f>
        <v>276057032</v>
      </c>
      <c r="E44" s="92"/>
    </row>
    <row r="45" spans="1:5">
      <c r="A45" s="101" t="s">
        <v>349</v>
      </c>
      <c r="B45" s="124">
        <v>0</v>
      </c>
      <c r="C45" s="125"/>
      <c r="D45" s="124"/>
      <c r="E45" s="92"/>
    </row>
    <row r="46" spans="1:5">
      <c r="A46" s="134" t="s">
        <v>350</v>
      </c>
      <c r="B46" s="136">
        <v>266321216</v>
      </c>
      <c r="C46" s="116"/>
      <c r="D46" s="136">
        <v>276057032</v>
      </c>
      <c r="E46" s="92"/>
    </row>
    <row r="47" spans="1:5">
      <c r="A47" s="137" t="s">
        <v>213</v>
      </c>
      <c r="B47" s="124">
        <v>0</v>
      </c>
      <c r="C47" s="125"/>
      <c r="D47" s="124">
        <v>0</v>
      </c>
      <c r="E47" s="92"/>
    </row>
    <row r="48" spans="1:5">
      <c r="A48" s="134" t="s">
        <v>351</v>
      </c>
      <c r="B48" s="138">
        <v>266321216</v>
      </c>
      <c r="C48" s="128"/>
      <c r="D48" s="138">
        <v>276057032</v>
      </c>
      <c r="E48" s="92"/>
    </row>
    <row r="49" spans="1:10">
      <c r="A49" s="122"/>
      <c r="B49" s="92"/>
      <c r="C49" s="92"/>
      <c r="D49" s="92"/>
      <c r="E49" s="92"/>
    </row>
    <row r="50" spans="1:10">
      <c r="A50" s="108" t="s">
        <v>352</v>
      </c>
      <c r="B50" s="129"/>
      <c r="C50" s="125"/>
      <c r="D50" s="129"/>
      <c r="E50" s="92"/>
    </row>
    <row r="51" spans="1:10">
      <c r="A51" s="101" t="s">
        <v>353</v>
      </c>
      <c r="B51" s="124"/>
      <c r="C51" s="125"/>
      <c r="D51" s="124"/>
      <c r="E51" s="92"/>
    </row>
    <row r="52" spans="1:10">
      <c r="A52" s="101" t="s">
        <v>354</v>
      </c>
      <c r="B52" s="124"/>
      <c r="C52" s="125"/>
      <c r="D52" s="124"/>
      <c r="E52" s="92"/>
    </row>
    <row r="53" spans="1:10">
      <c r="A53" s="101" t="s">
        <v>355</v>
      </c>
      <c r="B53" s="124"/>
      <c r="C53" s="125"/>
      <c r="D53" s="124"/>
      <c r="E53" s="92"/>
    </row>
    <row r="54" spans="1:10">
      <c r="A54" s="101" t="s">
        <v>356</v>
      </c>
      <c r="B54" s="124"/>
      <c r="C54" s="125"/>
      <c r="D54" s="124"/>
      <c r="E54" s="92"/>
    </row>
    <row r="55" spans="1:10">
      <c r="A55" s="101" t="s">
        <v>357</v>
      </c>
      <c r="B55" s="124"/>
      <c r="C55" s="125"/>
      <c r="D55" s="124"/>
      <c r="E55" s="92"/>
      <c r="J55" s="92">
        <v>0</v>
      </c>
    </row>
    <row r="56" spans="1:10">
      <c r="A56" s="101" t="s">
        <v>358</v>
      </c>
      <c r="B56" s="124"/>
      <c r="C56" s="125"/>
      <c r="D56" s="124"/>
      <c r="E56" s="92"/>
    </row>
    <row r="57" spans="1:10">
      <c r="A57" s="126" t="s">
        <v>359</v>
      </c>
      <c r="B57" s="124"/>
      <c r="C57" s="125"/>
      <c r="D57" s="124"/>
      <c r="E57" s="92"/>
    </row>
    <row r="58" spans="1:10">
      <c r="A58" s="108" t="s">
        <v>360</v>
      </c>
      <c r="B58" s="127">
        <f>SUM(B51:B57)</f>
        <v>0</v>
      </c>
      <c r="C58" s="128"/>
      <c r="D58" s="127">
        <f>SUM(D51:D57)</f>
        <v>0</v>
      </c>
      <c r="E58" s="92"/>
    </row>
    <row r="59" spans="1:10">
      <c r="A59" s="122"/>
      <c r="B59" s="92"/>
      <c r="C59" s="92"/>
      <c r="D59" s="92"/>
      <c r="E59" s="92"/>
    </row>
    <row r="60" spans="1:10">
      <c r="A60" s="108" t="s">
        <v>361</v>
      </c>
      <c r="B60" s="92"/>
      <c r="C60" s="92"/>
      <c r="D60" s="92"/>
      <c r="E60" s="92"/>
    </row>
    <row r="61" spans="1:10">
      <c r="A61" s="101" t="s">
        <v>362</v>
      </c>
      <c r="B61" s="124">
        <v>35230640</v>
      </c>
      <c r="C61" s="125"/>
      <c r="D61" s="124">
        <v>30707548</v>
      </c>
      <c r="E61" s="92"/>
    </row>
    <row r="62" spans="1:10">
      <c r="A62" s="101" t="s">
        <v>363</v>
      </c>
      <c r="B62" s="124"/>
      <c r="C62" s="125"/>
      <c r="D62" s="124"/>
      <c r="E62" s="92"/>
    </row>
    <row r="63" spans="1:10">
      <c r="A63" s="101" t="s">
        <v>353</v>
      </c>
      <c r="B63" s="124"/>
      <c r="C63" s="125"/>
      <c r="D63" s="124"/>
      <c r="E63" s="92"/>
    </row>
    <row r="64" spans="1:10">
      <c r="A64" s="101" t="s">
        <v>354</v>
      </c>
      <c r="B64" s="124"/>
      <c r="C64" s="125"/>
      <c r="D64" s="124"/>
      <c r="E64" s="92"/>
    </row>
    <row r="65" spans="1:5">
      <c r="A65" s="101" t="s">
        <v>364</v>
      </c>
      <c r="B65" s="124"/>
      <c r="C65" s="125"/>
      <c r="D65" s="124"/>
      <c r="E65" s="92"/>
    </row>
    <row r="66" spans="1:5">
      <c r="A66" s="101" t="s">
        <v>357</v>
      </c>
      <c r="B66" s="124"/>
      <c r="C66" s="125"/>
      <c r="D66" s="124"/>
      <c r="E66" s="92"/>
    </row>
    <row r="67" spans="1:5">
      <c r="A67" s="101" t="s">
        <v>358</v>
      </c>
      <c r="B67" s="124"/>
      <c r="C67" s="125"/>
      <c r="D67" s="124"/>
      <c r="E67" s="92"/>
    </row>
    <row r="68" spans="1:5">
      <c r="A68" s="126" t="s">
        <v>359</v>
      </c>
      <c r="B68" s="124"/>
      <c r="C68" s="125"/>
      <c r="D68" s="124"/>
      <c r="E68" s="92"/>
    </row>
    <row r="69" spans="1:5">
      <c r="A69" s="101"/>
      <c r="B69" s="139">
        <f>SUM(B61:B68)</f>
        <v>35230640</v>
      </c>
      <c r="C69" s="108"/>
      <c r="D69" s="139">
        <f>SUM(D61:D68)</f>
        <v>30707548</v>
      </c>
      <c r="E69" s="92"/>
    </row>
    <row r="70" spans="1:5" ht="30">
      <c r="A70" s="101" t="s">
        <v>365</v>
      </c>
      <c r="B70" s="124"/>
      <c r="C70" s="125"/>
      <c r="D70" s="124"/>
      <c r="E70" s="92"/>
    </row>
    <row r="71" spans="1:5">
      <c r="A71" s="108" t="s">
        <v>366</v>
      </c>
      <c r="B71" s="127">
        <f>SUM(B69:B70)</f>
        <v>35230640</v>
      </c>
      <c r="C71" s="128"/>
      <c r="D71" s="127">
        <f>SUM(D69:D70)</f>
        <v>30707548</v>
      </c>
      <c r="E71" s="92"/>
    </row>
    <row r="72" spans="1:5">
      <c r="A72" s="108"/>
      <c r="B72" s="129"/>
      <c r="C72" s="125"/>
      <c r="D72" s="129"/>
      <c r="E72" s="92"/>
    </row>
    <row r="73" spans="1:5">
      <c r="A73" s="108" t="s">
        <v>367</v>
      </c>
      <c r="B73" s="138">
        <f>B58+B71</f>
        <v>35230640</v>
      </c>
      <c r="C73" s="128"/>
      <c r="D73" s="138">
        <f>D58+D71</f>
        <v>30707548</v>
      </c>
      <c r="E73" s="92"/>
    </row>
    <row r="74" spans="1:5">
      <c r="A74" s="108"/>
      <c r="B74" s="129"/>
      <c r="C74" s="125"/>
      <c r="D74" s="129"/>
      <c r="E74" s="92"/>
    </row>
    <row r="75" spans="1:5" ht="15.75" thickBot="1">
      <c r="A75" s="140" t="s">
        <v>368</v>
      </c>
      <c r="B75" s="141">
        <f>B48+B73</f>
        <v>301551856</v>
      </c>
      <c r="C75" s="142"/>
      <c r="D75" s="141">
        <f>D48+D73</f>
        <v>306764580</v>
      </c>
      <c r="E75" s="92"/>
    </row>
    <row r="76" spans="1:5" ht="15.75" thickTop="1">
      <c r="A76" s="143"/>
      <c r="B76" s="144"/>
      <c r="C76" s="144"/>
      <c r="D76" s="144"/>
      <c r="E76" s="144"/>
    </row>
    <row r="77" spans="1:5">
      <c r="A77" s="145" t="s">
        <v>369</v>
      </c>
      <c r="B77" s="146">
        <f>B75-B36</f>
        <v>0</v>
      </c>
      <c r="C77" s="145"/>
      <c r="D77" s="146">
        <f>D75-D36</f>
        <v>0</v>
      </c>
      <c r="E77" s="147"/>
    </row>
    <row r="78" spans="1:5">
      <c r="A78" s="147"/>
      <c r="B78" s="147"/>
      <c r="C78" s="147"/>
      <c r="D78" s="147"/>
      <c r="E78" s="147"/>
    </row>
    <row r="79" spans="1:5">
      <c r="A79" s="147"/>
      <c r="B79" s="147"/>
      <c r="C79" s="147"/>
      <c r="D79" s="147"/>
      <c r="E79" s="147"/>
    </row>
    <row r="80" spans="1:5">
      <c r="A80" s="147"/>
      <c r="B80" s="147"/>
      <c r="C80" s="147"/>
      <c r="D80" s="147"/>
      <c r="E80" s="147"/>
    </row>
    <row r="81" spans="1:5">
      <c r="A81" s="147"/>
      <c r="B81" s="147"/>
      <c r="C81" s="147"/>
      <c r="D81" s="147"/>
      <c r="E81" s="147"/>
    </row>
    <row r="82" spans="1:5">
      <c r="A82" s="147"/>
      <c r="B82" s="147"/>
      <c r="C82" s="147"/>
      <c r="D82" s="147"/>
      <c r="E82" s="147"/>
    </row>
    <row r="83" spans="1:5">
      <c r="A83" s="147"/>
      <c r="B83" s="147"/>
      <c r="C83" s="147"/>
      <c r="D83" s="147"/>
      <c r="E83" s="147"/>
    </row>
    <row r="84" spans="1:5">
      <c r="A84" s="147"/>
      <c r="B84" s="147"/>
      <c r="C84" s="147"/>
      <c r="D84" s="147"/>
      <c r="E84" s="147"/>
    </row>
    <row r="85" spans="1:5">
      <c r="A85" s="147"/>
      <c r="B85" s="144"/>
      <c r="C85" s="144"/>
      <c r="D85" s="144"/>
      <c r="E85" s="144"/>
    </row>
    <row r="86" spans="1:5">
      <c r="A86" s="147"/>
      <c r="B86" s="144"/>
      <c r="C86" s="144"/>
      <c r="D86" s="144"/>
      <c r="E86" s="144"/>
    </row>
    <row r="87" spans="1:5">
      <c r="A87" s="147"/>
      <c r="B87" s="144"/>
      <c r="C87" s="144"/>
      <c r="D87" s="144"/>
      <c r="E87" s="144"/>
    </row>
    <row r="88" spans="1:5">
      <c r="A88" s="147"/>
      <c r="B88" s="144"/>
      <c r="C88" s="144"/>
      <c r="D88" s="144"/>
      <c r="E88" s="144"/>
    </row>
    <row r="89" spans="1:5">
      <c r="A89" s="147"/>
      <c r="B89" s="144"/>
      <c r="C89" s="144"/>
      <c r="D89" s="144"/>
      <c r="E89" s="144"/>
    </row>
    <row r="90" spans="1:5">
      <c r="A90" s="147"/>
      <c r="B90" s="144"/>
      <c r="C90" s="144"/>
      <c r="D90" s="144"/>
      <c r="E90" s="144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activeCell="D10" sqref="D10:D16"/>
    </sheetView>
  </sheetViews>
  <sheetFormatPr defaultRowHeight="15"/>
  <cols>
    <col min="1" max="1" width="110.5703125" style="92" customWidth="1"/>
    <col min="2" max="2" width="15.7109375" style="91" customWidth="1"/>
    <col min="3" max="3" width="2.7109375" style="91" customWidth="1"/>
    <col min="4" max="4" width="15.7109375" style="91" customWidth="1"/>
    <col min="5" max="5" width="2.5703125" style="91" customWidth="1"/>
    <col min="6" max="6" width="41.28515625" style="91" customWidth="1"/>
    <col min="7" max="8" width="11" style="92" bestFit="1" customWidth="1"/>
    <col min="9" max="9" width="9.5703125" style="92" bestFit="1" customWidth="1"/>
    <col min="10" max="16384" width="9.140625" style="92"/>
  </cols>
  <sheetData>
    <row r="1" spans="1:6">
      <c r="A1" s="35" t="s">
        <v>215</v>
      </c>
    </row>
    <row r="2" spans="1:6">
      <c r="A2" s="36" t="s">
        <v>263</v>
      </c>
    </row>
    <row r="3" spans="1:6">
      <c r="A3" s="36" t="s">
        <v>264</v>
      </c>
    </row>
    <row r="4" spans="1:6">
      <c r="A4" s="36" t="s">
        <v>214</v>
      </c>
    </row>
    <row r="5" spans="1:6">
      <c r="A5" s="35" t="s">
        <v>265</v>
      </c>
      <c r="B5" s="92"/>
      <c r="C5" s="92"/>
      <c r="D5" s="92"/>
      <c r="E5" s="92"/>
      <c r="F5" s="92"/>
    </row>
    <row r="6" spans="1:6">
      <c r="A6" s="93"/>
      <c r="B6" s="94" t="s">
        <v>241</v>
      </c>
      <c r="C6" s="94"/>
      <c r="D6" s="94" t="s">
        <v>241</v>
      </c>
      <c r="E6" s="95"/>
      <c r="F6" s="92"/>
    </row>
    <row r="7" spans="1:6">
      <c r="A7" s="93"/>
      <c r="B7" s="94" t="s">
        <v>242</v>
      </c>
      <c r="C7" s="94"/>
      <c r="D7" s="94" t="s">
        <v>243</v>
      </c>
      <c r="E7" s="95"/>
      <c r="F7" s="92"/>
    </row>
    <row r="8" spans="1:6">
      <c r="A8" s="96" t="s">
        <v>266</v>
      </c>
      <c r="B8" s="97"/>
      <c r="C8" s="98"/>
      <c r="D8" s="97"/>
      <c r="E8" s="99"/>
      <c r="F8" s="100" t="s">
        <v>267</v>
      </c>
    </row>
    <row r="9" spans="1:6">
      <c r="A9" s="101" t="s">
        <v>268</v>
      </c>
      <c r="B9" s="97"/>
      <c r="C9" s="98"/>
      <c r="D9" s="97"/>
      <c r="E9" s="102"/>
      <c r="F9" s="92"/>
    </row>
    <row r="10" spans="1:6">
      <c r="A10" s="103" t="s">
        <v>269</v>
      </c>
      <c r="B10" s="104">
        <v>7112347</v>
      </c>
      <c r="C10" s="105"/>
      <c r="D10" s="104">
        <v>7718950</v>
      </c>
      <c r="E10" s="102"/>
      <c r="F10" s="106" t="s">
        <v>270</v>
      </c>
    </row>
    <row r="11" spans="1:6">
      <c r="A11" s="103" t="s">
        <v>271</v>
      </c>
      <c r="B11" s="104">
        <v>1476800</v>
      </c>
      <c r="C11" s="105"/>
      <c r="D11" s="104">
        <v>1421526</v>
      </c>
      <c r="E11" s="102"/>
      <c r="F11" s="106" t="s">
        <v>272</v>
      </c>
    </row>
    <row r="12" spans="1:6">
      <c r="A12" s="103" t="s">
        <v>273</v>
      </c>
      <c r="B12" s="104">
        <v>4121794</v>
      </c>
      <c r="C12" s="105"/>
      <c r="D12" s="104">
        <v>4701770</v>
      </c>
      <c r="E12" s="102"/>
      <c r="F12" s="106" t="s">
        <v>272</v>
      </c>
    </row>
    <row r="13" spans="1:6">
      <c r="A13" s="103" t="s">
        <v>274</v>
      </c>
      <c r="B13" s="104">
        <v>1446100</v>
      </c>
      <c r="C13" s="105"/>
      <c r="D13" s="104">
        <v>0</v>
      </c>
      <c r="E13" s="102"/>
      <c r="F13" s="106" t="s">
        <v>272</v>
      </c>
    </row>
    <row r="14" spans="1:6">
      <c r="A14" s="103" t="s">
        <v>275</v>
      </c>
      <c r="B14" s="104">
        <v>28667598</v>
      </c>
      <c r="C14" s="105"/>
      <c r="D14" s="104">
        <v>21519693</v>
      </c>
      <c r="E14" s="102"/>
      <c r="F14" s="106" t="s">
        <v>276</v>
      </c>
    </row>
    <row r="15" spans="1:6">
      <c r="A15" s="101" t="s">
        <v>277</v>
      </c>
      <c r="B15" s="104">
        <v>0</v>
      </c>
      <c r="C15" s="105"/>
      <c r="D15" s="104">
        <v>0</v>
      </c>
      <c r="E15" s="102"/>
      <c r="F15" s="92"/>
    </row>
    <row r="16" spans="1:6">
      <c r="A16" s="101" t="s">
        <v>278</v>
      </c>
      <c r="B16" s="104">
        <v>0</v>
      </c>
      <c r="C16" s="105"/>
      <c r="D16" s="104">
        <v>30705</v>
      </c>
      <c r="E16" s="102"/>
      <c r="F16" s="92"/>
    </row>
    <row r="17" spans="1:6">
      <c r="A17" s="101" t="s">
        <v>279</v>
      </c>
      <c r="B17" s="104">
        <v>0</v>
      </c>
      <c r="C17" s="105"/>
      <c r="D17" s="104">
        <v>0</v>
      </c>
      <c r="E17" s="102"/>
      <c r="F17" s="92"/>
    </row>
    <row r="18" spans="1:6">
      <c r="A18" s="101" t="s">
        <v>280</v>
      </c>
      <c r="B18" s="104">
        <v>-4870782</v>
      </c>
      <c r="C18" s="105"/>
      <c r="D18" s="104">
        <v>-4005735</v>
      </c>
      <c r="E18" s="102"/>
      <c r="F18" s="92"/>
    </row>
    <row r="19" spans="1:6">
      <c r="A19" s="101" t="s">
        <v>281</v>
      </c>
      <c r="B19" s="104">
        <v>-7437225</v>
      </c>
      <c r="C19" s="105"/>
      <c r="D19" s="104">
        <v>-5114464</v>
      </c>
      <c r="E19" s="102"/>
      <c r="F19" s="92"/>
    </row>
    <row r="20" spans="1:6">
      <c r="A20" s="101" t="s">
        <v>282</v>
      </c>
      <c r="B20" s="104">
        <v>-30761896</v>
      </c>
      <c r="C20" s="105"/>
      <c r="D20" s="104">
        <v>-28695791</v>
      </c>
      <c r="E20" s="102"/>
      <c r="F20" s="92"/>
    </row>
    <row r="21" spans="1:6">
      <c r="A21" s="101" t="s">
        <v>283</v>
      </c>
      <c r="B21" s="104">
        <v>0</v>
      </c>
      <c r="C21" s="105"/>
      <c r="D21" s="104">
        <v>0</v>
      </c>
      <c r="E21" s="102"/>
      <c r="F21" s="92"/>
    </row>
    <row r="22" spans="1:6">
      <c r="A22" s="101" t="s">
        <v>284</v>
      </c>
      <c r="B22" s="104">
        <v>-9490552</v>
      </c>
      <c r="C22" s="105"/>
      <c r="D22" s="104">
        <v>-7473424</v>
      </c>
      <c r="E22" s="102"/>
      <c r="F22" s="92"/>
    </row>
    <row r="23" spans="1:6">
      <c r="A23" s="101"/>
      <c r="B23" s="101"/>
      <c r="C23" s="101"/>
      <c r="D23" s="101"/>
      <c r="E23" s="102"/>
      <c r="F23" s="92"/>
    </row>
    <row r="24" spans="1:6">
      <c r="A24" s="101" t="s">
        <v>285</v>
      </c>
      <c r="B24" s="104"/>
      <c r="C24" s="105"/>
      <c r="D24" s="104"/>
      <c r="E24" s="102"/>
      <c r="F24" s="92"/>
    </row>
    <row r="25" spans="1:6">
      <c r="A25" s="101" t="s">
        <v>286</v>
      </c>
      <c r="B25" s="104"/>
      <c r="C25" s="105"/>
      <c r="D25" s="104"/>
      <c r="E25" s="102"/>
      <c r="F25" s="92"/>
    </row>
    <row r="26" spans="1:6">
      <c r="A26" s="101" t="s">
        <v>287</v>
      </c>
      <c r="B26" s="104"/>
      <c r="C26" s="105"/>
      <c r="D26" s="104"/>
      <c r="E26" s="102"/>
      <c r="F26" s="92"/>
    </row>
    <row r="27" spans="1:6">
      <c r="A27" s="107" t="s">
        <v>288</v>
      </c>
      <c r="B27" s="104"/>
      <c r="C27" s="105"/>
      <c r="D27" s="104"/>
      <c r="E27" s="102"/>
      <c r="F27" s="92"/>
    </row>
    <row r="28" spans="1:6" ht="15" customHeight="1">
      <c r="A28" s="108" t="s">
        <v>289</v>
      </c>
      <c r="B28" s="109">
        <f>SUM(B10:B22,B24:B27)</f>
        <v>-9735816</v>
      </c>
      <c r="C28" s="105"/>
      <c r="D28" s="109">
        <f>SUM(D10:D22,D24:D27)</f>
        <v>-9896770</v>
      </c>
      <c r="E28" s="102"/>
      <c r="F28" s="92"/>
    </row>
    <row r="29" spans="1:6" ht="15" customHeight="1">
      <c r="A29" s="101" t="s">
        <v>290</v>
      </c>
      <c r="B29" s="104"/>
      <c r="C29" s="105"/>
      <c r="D29" s="104"/>
      <c r="E29" s="102"/>
      <c r="F29" s="92"/>
    </row>
    <row r="30" spans="1:6" ht="15" customHeight="1">
      <c r="A30" s="108" t="s">
        <v>291</v>
      </c>
      <c r="B30" s="109">
        <f>SUM(B28:B29)</f>
        <v>-9735816</v>
      </c>
      <c r="C30" s="110"/>
      <c r="D30" s="109">
        <f>SUM(D28:D29)</f>
        <v>-9896770</v>
      </c>
      <c r="E30" s="102"/>
      <c r="F30" s="92"/>
    </row>
    <row r="31" spans="1:6" ht="15" customHeight="1">
      <c r="A31" s="101"/>
      <c r="B31" s="101"/>
      <c r="C31" s="101"/>
      <c r="D31" s="101"/>
      <c r="E31" s="102"/>
      <c r="F31" s="92"/>
    </row>
    <row r="32" spans="1:6" ht="15" customHeight="1">
      <c r="A32" s="96" t="s">
        <v>292</v>
      </c>
      <c r="B32" s="101"/>
      <c r="C32" s="101"/>
      <c r="D32" s="101"/>
      <c r="E32" s="102"/>
      <c r="F32" s="92"/>
    </row>
    <row r="33" spans="1:6" ht="15" customHeight="1">
      <c r="A33" s="101" t="s">
        <v>293</v>
      </c>
      <c r="B33" s="104"/>
      <c r="C33" s="105"/>
      <c r="D33" s="104"/>
      <c r="E33" s="102"/>
      <c r="F33" s="92"/>
    </row>
    <row r="34" spans="1:6">
      <c r="A34" s="101"/>
      <c r="B34" s="101"/>
      <c r="C34" s="101"/>
      <c r="D34" s="101"/>
      <c r="E34" s="102"/>
      <c r="F34" s="92"/>
    </row>
    <row r="35" spans="1:6" ht="18.75" customHeight="1" thickBot="1">
      <c r="A35" s="108" t="s">
        <v>294</v>
      </c>
      <c r="B35" s="111">
        <f>B30+B33</f>
        <v>-9735816</v>
      </c>
      <c r="C35" s="112"/>
      <c r="D35" s="111">
        <f>D30+D33</f>
        <v>-9896770</v>
      </c>
      <c r="E35" s="102"/>
      <c r="F35" s="92"/>
    </row>
    <row r="36" spans="1:6" ht="15.75" thickTop="1">
      <c r="A36" s="108"/>
      <c r="B36" s="108"/>
      <c r="C36" s="108"/>
      <c r="D36" s="108"/>
      <c r="E36" s="102"/>
      <c r="F36" s="92"/>
    </row>
    <row r="37" spans="1:6">
      <c r="A37" s="108" t="s">
        <v>295</v>
      </c>
      <c r="B37" s="108"/>
      <c r="C37" s="108"/>
      <c r="D37" s="108"/>
      <c r="E37" s="102"/>
      <c r="F37" s="92"/>
    </row>
    <row r="38" spans="1:6">
      <c r="A38" s="101" t="s">
        <v>296</v>
      </c>
      <c r="B38" s="104"/>
      <c r="C38" s="105"/>
      <c r="D38" s="104"/>
      <c r="E38" s="102"/>
      <c r="F38" s="92"/>
    </row>
    <row r="39" spans="1:6">
      <c r="A39" s="101" t="s">
        <v>297</v>
      </c>
      <c r="B39" s="104"/>
      <c r="C39" s="105"/>
      <c r="D39" s="104"/>
      <c r="E39" s="102"/>
      <c r="F39" s="92"/>
    </row>
    <row r="40" spans="1:6">
      <c r="A40" s="101"/>
      <c r="B40" s="113"/>
      <c r="C40" s="113"/>
      <c r="D40" s="113"/>
      <c r="E40" s="102"/>
      <c r="F40" s="92"/>
    </row>
    <row r="41" spans="1:6">
      <c r="A41" s="108" t="s">
        <v>298</v>
      </c>
      <c r="B41" s="92"/>
      <c r="C41" s="92"/>
      <c r="D41" s="92"/>
      <c r="E41" s="112"/>
      <c r="F41" s="92"/>
    </row>
    <row r="42" spans="1:6">
      <c r="A42" s="101" t="s">
        <v>299</v>
      </c>
      <c r="B42" s="110"/>
      <c r="C42" s="110"/>
      <c r="D42" s="110"/>
      <c r="E42" s="112"/>
      <c r="F42" s="92"/>
    </row>
    <row r="43" spans="1:6">
      <c r="A43" s="114" t="s">
        <v>300</v>
      </c>
      <c r="B43" s="104"/>
      <c r="C43" s="105"/>
      <c r="D43" s="104"/>
      <c r="E43" s="102"/>
      <c r="F43" s="92"/>
    </row>
    <row r="44" spans="1:6">
      <c r="A44" s="114" t="s">
        <v>301</v>
      </c>
      <c r="B44" s="104"/>
      <c r="C44" s="105"/>
      <c r="D44" s="104"/>
      <c r="E44" s="102"/>
      <c r="F44" s="92"/>
    </row>
    <row r="45" spans="1:6">
      <c r="A45" s="113"/>
      <c r="B45" s="113"/>
      <c r="C45" s="113"/>
      <c r="D45" s="113"/>
      <c r="E45" s="102"/>
      <c r="F45" s="92"/>
    </row>
    <row r="46" spans="1:6">
      <c r="A46" s="101" t="s">
        <v>302</v>
      </c>
      <c r="B46" s="92"/>
      <c r="C46" s="92"/>
      <c r="D46" s="92"/>
      <c r="E46" s="112"/>
      <c r="F46" s="92"/>
    </row>
    <row r="47" spans="1:6">
      <c r="A47" s="114" t="s">
        <v>300</v>
      </c>
      <c r="B47" s="104"/>
      <c r="C47" s="105"/>
      <c r="D47" s="104"/>
      <c r="E47" s="92"/>
      <c r="F47" s="92"/>
    </row>
    <row r="48" spans="1:6">
      <c r="A48" s="114" t="s">
        <v>301</v>
      </c>
      <c r="B48" s="104"/>
      <c r="C48" s="105"/>
      <c r="D48" s="104"/>
      <c r="E48" s="92"/>
      <c r="F48" s="92"/>
    </row>
    <row r="49" spans="1:5">
      <c r="B49" s="92"/>
      <c r="C49" s="92"/>
      <c r="D49" s="92"/>
      <c r="E49" s="92"/>
    </row>
    <row r="50" spans="1:5">
      <c r="A50" s="108" t="s">
        <v>303</v>
      </c>
      <c r="B50" s="115">
        <f>B35</f>
        <v>-9735816</v>
      </c>
      <c r="D50" s="115">
        <f>D35</f>
        <v>-9896770</v>
      </c>
    </row>
    <row r="51" spans="1:5">
      <c r="A51" s="108"/>
    </row>
    <row r="52" spans="1:5">
      <c r="A52" s="96" t="s">
        <v>223</v>
      </c>
    </row>
    <row r="53" spans="1:5">
      <c r="A53" s="108"/>
    </row>
    <row r="54" spans="1:5">
      <c r="A54" s="108" t="s">
        <v>304</v>
      </c>
    </row>
    <row r="55" spans="1:5">
      <c r="A55" s="101" t="s">
        <v>305</v>
      </c>
      <c r="B55" s="104"/>
      <c r="C55" s="105"/>
      <c r="D55" s="104"/>
    </row>
    <row r="56" spans="1:5">
      <c r="A56" s="101" t="s">
        <v>306</v>
      </c>
      <c r="B56" s="104"/>
      <c r="C56" s="105"/>
      <c r="D56" s="104"/>
    </row>
    <row r="57" spans="1:5">
      <c r="A57" s="107" t="s">
        <v>288</v>
      </c>
      <c r="B57" s="104"/>
      <c r="C57" s="105"/>
      <c r="D57" s="104"/>
    </row>
    <row r="58" spans="1:5">
      <c r="A58" s="101" t="s">
        <v>307</v>
      </c>
      <c r="B58" s="104"/>
      <c r="C58" s="105"/>
      <c r="D58" s="104"/>
    </row>
    <row r="59" spans="1:5">
      <c r="A59" s="108" t="s">
        <v>308</v>
      </c>
      <c r="B59" s="115">
        <f>SUM(B55:B58)</f>
        <v>0</v>
      </c>
      <c r="D59" s="115">
        <f>SUM(D55:D58)</f>
        <v>0</v>
      </c>
    </row>
    <row r="60" spans="1:5">
      <c r="A60" s="116"/>
    </row>
    <row r="61" spans="1:5">
      <c r="A61" s="108" t="s">
        <v>309</v>
      </c>
    </row>
    <row r="62" spans="1:5">
      <c r="A62" s="101" t="s">
        <v>310</v>
      </c>
      <c r="B62" s="104"/>
      <c r="C62" s="105"/>
      <c r="D62" s="104"/>
    </row>
    <row r="63" spans="1:5">
      <c r="A63" s="101" t="s">
        <v>311</v>
      </c>
      <c r="B63" s="104"/>
      <c r="C63" s="105"/>
      <c r="D63" s="104"/>
    </row>
    <row r="64" spans="1:5">
      <c r="A64" s="101" t="s">
        <v>312</v>
      </c>
      <c r="B64" s="104"/>
      <c r="C64" s="105"/>
      <c r="D64" s="104"/>
    </row>
    <row r="65" spans="1:4">
      <c r="A65" s="107" t="s">
        <v>288</v>
      </c>
      <c r="B65" s="104"/>
      <c r="C65" s="105"/>
      <c r="D65" s="104"/>
    </row>
    <row r="66" spans="1:4">
      <c r="A66" s="101" t="s">
        <v>313</v>
      </c>
      <c r="B66" s="104"/>
      <c r="C66" s="105"/>
      <c r="D66" s="104"/>
    </row>
    <row r="67" spans="1:4">
      <c r="A67" s="108" t="s">
        <v>308</v>
      </c>
      <c r="B67" s="115">
        <f>SUM(B62:B66)</f>
        <v>0</v>
      </c>
      <c r="D67" s="115">
        <f>SUM(D62:D66)</f>
        <v>0</v>
      </c>
    </row>
    <row r="68" spans="1:4">
      <c r="A68" s="116"/>
    </row>
    <row r="69" spans="1:4">
      <c r="A69" s="108" t="s">
        <v>314</v>
      </c>
      <c r="B69" s="115">
        <f>SUM(B59,B67)</f>
        <v>0</v>
      </c>
      <c r="D69" s="115">
        <f>SUM(D59,D67)</f>
        <v>0</v>
      </c>
    </row>
    <row r="70" spans="1:4">
      <c r="A70" s="116"/>
      <c r="B70" s="115"/>
      <c r="D70" s="115"/>
    </row>
    <row r="71" spans="1:4" ht="15.75" thickBot="1">
      <c r="A71" s="108" t="s">
        <v>315</v>
      </c>
      <c r="B71" s="117">
        <f>B69+B50</f>
        <v>-9735816</v>
      </c>
      <c r="D71" s="117">
        <f>D69+D50</f>
        <v>-9896770</v>
      </c>
    </row>
    <row r="72" spans="1:4" ht="15.75" thickTop="1">
      <c r="A72" s="101"/>
    </row>
    <row r="73" spans="1:4">
      <c r="A73" s="96" t="s">
        <v>316</v>
      </c>
    </row>
    <row r="74" spans="1:4">
      <c r="A74" s="101" t="s">
        <v>296</v>
      </c>
      <c r="B74" s="118"/>
      <c r="D74" s="118"/>
    </row>
    <row r="75" spans="1:4">
      <c r="A75" s="101" t="s">
        <v>297</v>
      </c>
      <c r="B75" s="118"/>
      <c r="D75" s="11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A4" zoomScale="70" zoomScaleNormal="70" workbookViewId="0">
      <selection activeCell="M34" sqref="M34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215</v>
      </c>
    </row>
    <row r="2" spans="1:13">
      <c r="A2" s="36" t="s">
        <v>236</v>
      </c>
    </row>
    <row r="3" spans="1:13">
      <c r="A3" s="36" t="s">
        <v>237</v>
      </c>
    </row>
    <row r="4" spans="1:13">
      <c r="A4" s="36" t="s">
        <v>214</v>
      </c>
    </row>
    <row r="5" spans="1:13">
      <c r="A5" s="35" t="s">
        <v>212</v>
      </c>
    </row>
    <row r="6" spans="1:13">
      <c r="A6" s="42"/>
    </row>
    <row r="7" spans="1:13" ht="72">
      <c r="B7" s="43" t="s">
        <v>217</v>
      </c>
      <c r="C7" s="43" t="s">
        <v>210</v>
      </c>
      <c r="D7" s="43" t="s">
        <v>211</v>
      </c>
      <c r="E7" s="68" t="s">
        <v>235</v>
      </c>
      <c r="F7" s="68" t="s">
        <v>235</v>
      </c>
      <c r="G7" s="43" t="s">
        <v>216</v>
      </c>
      <c r="H7" s="43" t="s">
        <v>218</v>
      </c>
      <c r="I7" s="43" t="s">
        <v>219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238</v>
      </c>
      <c r="B10" s="41">
        <v>305652000</v>
      </c>
      <c r="C10" s="41">
        <v>0</v>
      </c>
      <c r="D10" s="41">
        <v>0</v>
      </c>
      <c r="E10" s="41">
        <v>8406971</v>
      </c>
      <c r="F10" s="41">
        <v>118386</v>
      </c>
      <c r="G10" s="41">
        <v>0</v>
      </c>
      <c r="H10" s="41">
        <v>-38120325</v>
      </c>
      <c r="I10" s="41">
        <v>0</v>
      </c>
      <c r="J10" s="41">
        <f>SUM(B10:I10)</f>
        <v>276057032</v>
      </c>
      <c r="K10" s="41">
        <v>0</v>
      </c>
      <c r="L10" s="41">
        <f>SUM(J10:K10)</f>
        <v>276057032</v>
      </c>
      <c r="M10" s="45"/>
    </row>
    <row r="11" spans="1:13" ht="15.75" thickTop="1">
      <c r="A11" s="52" t="s">
        <v>220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221</v>
      </c>
      <c r="B12" s="54">
        <f>SUM(B10:B11)</f>
        <v>305652000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8406971</v>
      </c>
      <c r="F12" s="54">
        <v>118386</v>
      </c>
      <c r="G12" s="54">
        <f t="shared" si="0"/>
        <v>0</v>
      </c>
      <c r="H12" s="54">
        <f t="shared" si="0"/>
        <v>-38120325</v>
      </c>
      <c r="I12" s="54">
        <f t="shared" si="0"/>
        <v>0</v>
      </c>
      <c r="J12" s="54">
        <f>SUM(B12:I12)</f>
        <v>276057032</v>
      </c>
      <c r="K12" s="54">
        <f t="shared" si="0"/>
        <v>0</v>
      </c>
      <c r="L12" s="54">
        <f>SUM(J12:K12)</f>
        <v>276057032</v>
      </c>
      <c r="M12" s="45"/>
    </row>
    <row r="13" spans="1:13">
      <c r="A13" s="55" t="s">
        <v>222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39">
        <v>0</v>
      </c>
      <c r="J13" s="39">
        <f>SUM(B13:I13)</f>
        <v>0</v>
      </c>
      <c r="K13" s="39">
        <v>0</v>
      </c>
      <c r="L13" s="49">
        <f t="shared" ref="L13:L37" si="1">SUM(J13:K13)</f>
        <v>0</v>
      </c>
      <c r="M13" s="45"/>
    </row>
    <row r="14" spans="1:13">
      <c r="A14" s="56" t="s">
        <v>219</v>
      </c>
      <c r="B14" s="49">
        <v>0</v>
      </c>
      <c r="C14" s="49">
        <v>0</v>
      </c>
      <c r="D14" s="49">
        <v>0</v>
      </c>
      <c r="E14" s="49">
        <v>0</v>
      </c>
      <c r="F14" s="40">
        <v>0</v>
      </c>
      <c r="G14" s="49">
        <v>0</v>
      </c>
      <c r="H14" s="39">
        <v>0</v>
      </c>
      <c r="I14" s="39">
        <v>0</v>
      </c>
      <c r="J14" s="39">
        <f t="shared" ref="J14:J37" si="2">SUM(B14:I14)</f>
        <v>0</v>
      </c>
      <c r="K14" s="39">
        <v>0</v>
      </c>
      <c r="L14" s="39">
        <f t="shared" si="1"/>
        <v>0</v>
      </c>
      <c r="M14" s="45"/>
    </row>
    <row r="15" spans="1:13">
      <c r="A15" s="56" t="s">
        <v>223</v>
      </c>
      <c r="B15" s="49">
        <v>0</v>
      </c>
      <c r="C15" s="49">
        <v>0</v>
      </c>
      <c r="D15" s="49">
        <v>0</v>
      </c>
      <c r="E15" s="49">
        <v>0</v>
      </c>
      <c r="F15" s="40">
        <v>0</v>
      </c>
      <c r="G15" s="49">
        <v>0</v>
      </c>
      <c r="H15" s="39">
        <v>0</v>
      </c>
      <c r="I15" s="39">
        <v>0</v>
      </c>
      <c r="J15" s="39">
        <f t="shared" si="2"/>
        <v>0</v>
      </c>
      <c r="K15" s="39">
        <v>0</v>
      </c>
      <c r="L15" s="39">
        <f t="shared" si="1"/>
        <v>0</v>
      </c>
      <c r="M15" s="45"/>
    </row>
    <row r="16" spans="1:13">
      <c r="A16" s="56" t="s">
        <v>224</v>
      </c>
      <c r="B16" s="49">
        <v>0</v>
      </c>
      <c r="C16" s="49">
        <v>0</v>
      </c>
      <c r="D16" s="49">
        <v>0</v>
      </c>
      <c r="E16" s="49">
        <v>0</v>
      </c>
      <c r="F16" s="40">
        <v>0</v>
      </c>
      <c r="G16" s="49">
        <v>0</v>
      </c>
      <c r="H16" s="39">
        <v>0</v>
      </c>
      <c r="I16" s="39">
        <v>0</v>
      </c>
      <c r="J16" s="39">
        <f t="shared" si="2"/>
        <v>0</v>
      </c>
      <c r="K16" s="39">
        <v>0</v>
      </c>
      <c r="L16" s="39">
        <f t="shared" si="1"/>
        <v>0</v>
      </c>
      <c r="M16" s="45"/>
    </row>
    <row r="17" spans="1:13">
      <c r="A17" s="55" t="s">
        <v>225</v>
      </c>
      <c r="B17" s="57">
        <f>SUM(B13:B16)</f>
        <v>0</v>
      </c>
      <c r="C17" s="57">
        <f t="shared" ref="C17:K17" si="3">SUM(C13:C16)</f>
        <v>0</v>
      </c>
      <c r="D17" s="57">
        <f t="shared" si="3"/>
        <v>0</v>
      </c>
      <c r="E17" s="57">
        <f t="shared" si="3"/>
        <v>0</v>
      </c>
      <c r="F17" s="57">
        <f t="shared" ref="F17" si="4">SUM(F13:F16)</f>
        <v>0</v>
      </c>
      <c r="G17" s="57">
        <f t="shared" si="3"/>
        <v>0</v>
      </c>
      <c r="H17" s="57">
        <f t="shared" si="3"/>
        <v>0</v>
      </c>
      <c r="I17" s="57">
        <f>SUM(I13:I16)</f>
        <v>0</v>
      </c>
      <c r="J17" s="57">
        <f t="shared" si="2"/>
        <v>0</v>
      </c>
      <c r="K17" s="57">
        <f t="shared" si="3"/>
        <v>0</v>
      </c>
      <c r="L17" s="57">
        <f t="shared" si="1"/>
        <v>0</v>
      </c>
      <c r="M17" s="45"/>
    </row>
    <row r="18" spans="1:13">
      <c r="A18" s="55" t="s">
        <v>226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39">
        <v>0</v>
      </c>
      <c r="I18" s="39">
        <v>0</v>
      </c>
      <c r="J18" s="39">
        <f t="shared" si="2"/>
        <v>0</v>
      </c>
      <c r="K18" s="39">
        <v>0</v>
      </c>
      <c r="L18" s="39">
        <f t="shared" si="1"/>
        <v>0</v>
      </c>
      <c r="M18" s="45"/>
    </row>
    <row r="19" spans="1:13">
      <c r="A19" s="58" t="s">
        <v>227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39">
        <v>0</v>
      </c>
      <c r="I19" s="39">
        <v>0</v>
      </c>
      <c r="J19" s="39">
        <f t="shared" si="2"/>
        <v>0</v>
      </c>
      <c r="K19" s="39">
        <v>0</v>
      </c>
      <c r="L19" s="39">
        <f t="shared" si="1"/>
        <v>0</v>
      </c>
      <c r="M19" s="45"/>
    </row>
    <row r="20" spans="1:13">
      <c r="A20" s="58" t="s">
        <v>228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39">
        <v>0</v>
      </c>
      <c r="I20" s="39">
        <v>0</v>
      </c>
      <c r="J20" s="39">
        <f t="shared" si="2"/>
        <v>0</v>
      </c>
      <c r="K20" s="39">
        <v>0</v>
      </c>
      <c r="L20" s="39">
        <f t="shared" si="1"/>
        <v>0</v>
      </c>
      <c r="M20" s="45"/>
    </row>
    <row r="21" spans="1:13">
      <c r="A21" s="67" t="s">
        <v>229</v>
      </c>
      <c r="B21" s="40">
        <v>0</v>
      </c>
      <c r="C21" s="40">
        <v>0</v>
      </c>
      <c r="D21" s="40">
        <v>0</v>
      </c>
      <c r="E21" s="40">
        <v>0</v>
      </c>
      <c r="F21" s="59">
        <v>0</v>
      </c>
      <c r="G21" s="40">
        <v>0</v>
      </c>
      <c r="H21" s="39">
        <v>0</v>
      </c>
      <c r="I21" s="39">
        <v>0</v>
      </c>
      <c r="J21" s="39">
        <v>0</v>
      </c>
      <c r="K21" s="39">
        <v>0</v>
      </c>
      <c r="L21" s="39">
        <f t="shared" si="1"/>
        <v>0</v>
      </c>
      <c r="M21" s="45"/>
    </row>
    <row r="22" spans="1:13">
      <c r="A22" s="55" t="s">
        <v>230</v>
      </c>
      <c r="B22" s="54">
        <f>SUM(B19:B21)</f>
        <v>0</v>
      </c>
      <c r="C22" s="54">
        <f t="shared" ref="C22:K22" si="5">SUM(C19:C21)</f>
        <v>0</v>
      </c>
      <c r="D22" s="54">
        <f t="shared" si="5"/>
        <v>0</v>
      </c>
      <c r="E22" s="54">
        <f t="shared" si="5"/>
        <v>0</v>
      </c>
      <c r="F22" s="54">
        <f t="shared" ref="F22" si="6">SUM(F19:F21)</f>
        <v>0</v>
      </c>
      <c r="G22" s="54">
        <f t="shared" si="5"/>
        <v>0</v>
      </c>
      <c r="H22" s="54">
        <f t="shared" si="5"/>
        <v>0</v>
      </c>
      <c r="I22" s="54">
        <f t="shared" si="5"/>
        <v>0</v>
      </c>
      <c r="J22" s="57">
        <f t="shared" si="2"/>
        <v>0</v>
      </c>
      <c r="K22" s="54">
        <f t="shared" si="5"/>
        <v>0</v>
      </c>
      <c r="L22" s="54">
        <f t="shared" si="1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231</v>
      </c>
      <c r="B24" s="60">
        <f>B12+B17+B22</f>
        <v>305652000</v>
      </c>
      <c r="C24" s="60">
        <f t="shared" ref="C24:K24" si="7">C12+C17+C22</f>
        <v>0</v>
      </c>
      <c r="D24" s="60">
        <f t="shared" si="7"/>
        <v>0</v>
      </c>
      <c r="E24" s="60">
        <f t="shared" si="7"/>
        <v>8406971</v>
      </c>
      <c r="F24" s="60">
        <f t="shared" ref="F24" si="8">F12+F17+F22</f>
        <v>118386</v>
      </c>
      <c r="G24" s="60">
        <f t="shared" si="7"/>
        <v>0</v>
      </c>
      <c r="H24" s="60">
        <f t="shared" si="7"/>
        <v>-38120325</v>
      </c>
      <c r="I24" s="60">
        <f t="shared" si="7"/>
        <v>0</v>
      </c>
      <c r="J24" s="60">
        <f t="shared" si="2"/>
        <v>276057032</v>
      </c>
      <c r="K24" s="60">
        <f t="shared" si="7"/>
        <v>0</v>
      </c>
      <c r="L24" s="60">
        <f t="shared" si="1"/>
        <v>276057032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/>
      <c r="K25" s="39"/>
      <c r="L25" s="49"/>
      <c r="M25" s="45"/>
    </row>
    <row r="26" spans="1:13">
      <c r="A26" s="55" t="s">
        <v>222</v>
      </c>
      <c r="B26" s="49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39">
        <v>0</v>
      </c>
      <c r="I26" s="39">
        <v>0</v>
      </c>
      <c r="J26" s="39">
        <f t="shared" si="2"/>
        <v>0</v>
      </c>
      <c r="K26" s="39">
        <v>0</v>
      </c>
      <c r="L26" s="39">
        <f t="shared" si="1"/>
        <v>0</v>
      </c>
      <c r="M26" s="45"/>
    </row>
    <row r="27" spans="1:13">
      <c r="A27" s="56" t="s">
        <v>219</v>
      </c>
      <c r="B27" s="49">
        <v>0</v>
      </c>
      <c r="C27" s="40">
        <v>0</v>
      </c>
      <c r="D27" s="40">
        <v>0</v>
      </c>
      <c r="E27" s="40">
        <v>0</v>
      </c>
      <c r="F27" s="40">
        <v>675</v>
      </c>
      <c r="G27" s="40">
        <v>0</v>
      </c>
      <c r="H27" s="39">
        <v>-9735816</v>
      </c>
      <c r="I27" s="39">
        <v>0</v>
      </c>
      <c r="J27" s="39">
        <f t="shared" si="2"/>
        <v>-9735141</v>
      </c>
      <c r="K27" s="39">
        <v>0</v>
      </c>
      <c r="L27" s="39">
        <f t="shared" si="1"/>
        <v>-9735141</v>
      </c>
      <c r="M27" s="45"/>
    </row>
    <row r="28" spans="1:13">
      <c r="A28" s="56" t="s">
        <v>223</v>
      </c>
      <c r="B28" s="49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39">
        <v>0</v>
      </c>
      <c r="I28" s="39">
        <v>0</v>
      </c>
      <c r="J28" s="39">
        <f t="shared" si="2"/>
        <v>0</v>
      </c>
      <c r="K28" s="39">
        <v>0</v>
      </c>
      <c r="L28" s="39">
        <f t="shared" si="1"/>
        <v>0</v>
      </c>
      <c r="M28" s="45"/>
    </row>
    <row r="29" spans="1:13">
      <c r="A29" s="56" t="s">
        <v>224</v>
      </c>
      <c r="B29" s="49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39">
        <v>0</v>
      </c>
      <c r="I29" s="39">
        <v>0</v>
      </c>
      <c r="J29" s="39">
        <f t="shared" si="2"/>
        <v>0</v>
      </c>
      <c r="K29" s="39">
        <v>0</v>
      </c>
      <c r="L29" s="39">
        <f t="shared" si="1"/>
        <v>0</v>
      </c>
      <c r="M29" s="45"/>
    </row>
    <row r="30" spans="1:13">
      <c r="A30" s="55" t="s">
        <v>225</v>
      </c>
      <c r="B30" s="57">
        <f>SUM(B27:B29)</f>
        <v>0</v>
      </c>
      <c r="C30" s="57">
        <f t="shared" ref="C30:K30" si="9">SUM(C27:C29)</f>
        <v>0</v>
      </c>
      <c r="D30" s="57">
        <f t="shared" si="9"/>
        <v>0</v>
      </c>
      <c r="E30" s="57">
        <f t="shared" si="9"/>
        <v>0</v>
      </c>
      <c r="F30" s="57">
        <f t="shared" ref="F30" si="10">SUM(F27:F29)</f>
        <v>675</v>
      </c>
      <c r="G30" s="57">
        <f t="shared" si="9"/>
        <v>0</v>
      </c>
      <c r="H30" s="57">
        <f t="shared" si="9"/>
        <v>-9735816</v>
      </c>
      <c r="I30" s="57">
        <f t="shared" si="9"/>
        <v>0</v>
      </c>
      <c r="J30" s="57">
        <f t="shared" si="2"/>
        <v>-9735141</v>
      </c>
      <c r="K30" s="57">
        <f t="shared" si="9"/>
        <v>0</v>
      </c>
      <c r="L30" s="57">
        <f t="shared" si="1"/>
        <v>-9735141</v>
      </c>
      <c r="M30" s="45"/>
    </row>
    <row r="31" spans="1:13">
      <c r="A31" s="55" t="s">
        <v>226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39">
        <v>0</v>
      </c>
      <c r="I31" s="39">
        <v>0</v>
      </c>
      <c r="J31" s="39">
        <f t="shared" si="2"/>
        <v>0</v>
      </c>
      <c r="K31" s="39">
        <v>0</v>
      </c>
      <c r="L31" s="39">
        <f t="shared" si="1"/>
        <v>0</v>
      </c>
      <c r="M31" s="45"/>
    </row>
    <row r="32" spans="1:13">
      <c r="A32" s="58" t="s">
        <v>227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39">
        <v>0</v>
      </c>
      <c r="I32" s="39">
        <v>0</v>
      </c>
      <c r="J32" s="39">
        <f t="shared" si="2"/>
        <v>0</v>
      </c>
      <c r="K32" s="39">
        <v>0</v>
      </c>
      <c r="L32" s="39">
        <f t="shared" si="1"/>
        <v>0</v>
      </c>
      <c r="M32" s="45"/>
    </row>
    <row r="33" spans="1:13">
      <c r="A33" s="58" t="s">
        <v>228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39">
        <v>0</v>
      </c>
      <c r="I33" s="39">
        <v>0</v>
      </c>
      <c r="J33" s="39">
        <f t="shared" si="2"/>
        <v>0</v>
      </c>
      <c r="K33" s="39">
        <v>0</v>
      </c>
      <c r="L33" s="39">
        <f t="shared" si="1"/>
        <v>0</v>
      </c>
      <c r="M33" s="45"/>
    </row>
    <row r="34" spans="1:13">
      <c r="A34" s="67" t="s">
        <v>229</v>
      </c>
      <c r="B34" s="40">
        <v>-38121000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39">
        <v>38120325</v>
      </c>
      <c r="I34" s="39">
        <v>0</v>
      </c>
      <c r="J34" s="39">
        <v>-675</v>
      </c>
      <c r="K34" s="39">
        <v>0</v>
      </c>
      <c r="L34" s="39">
        <v>-675</v>
      </c>
      <c r="M34" s="45"/>
    </row>
    <row r="35" spans="1:13">
      <c r="A35" s="55" t="s">
        <v>230</v>
      </c>
      <c r="B35" s="57">
        <f>SUM(B32:B34)</f>
        <v>-38121000</v>
      </c>
      <c r="C35" s="57">
        <f t="shared" ref="C35:K35" si="11">SUM(C32:C34)</f>
        <v>0</v>
      </c>
      <c r="D35" s="57">
        <f t="shared" si="11"/>
        <v>0</v>
      </c>
      <c r="E35" s="57">
        <f t="shared" si="11"/>
        <v>0</v>
      </c>
      <c r="F35" s="57">
        <f t="shared" ref="F35" si="12">SUM(F32:F34)</f>
        <v>0</v>
      </c>
      <c r="G35" s="57">
        <f t="shared" si="11"/>
        <v>0</v>
      </c>
      <c r="H35" s="57">
        <f t="shared" si="11"/>
        <v>38120325</v>
      </c>
      <c r="I35" s="57">
        <f t="shared" si="11"/>
        <v>0</v>
      </c>
      <c r="J35" s="57">
        <v>-675</v>
      </c>
      <c r="K35" s="57">
        <f t="shared" si="11"/>
        <v>0</v>
      </c>
      <c r="L35" s="57">
        <f t="shared" si="1"/>
        <v>-675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232</v>
      </c>
      <c r="B37" s="60">
        <f>B24+B30+B35</f>
        <v>267531000</v>
      </c>
      <c r="C37" s="60">
        <f t="shared" ref="C37:K37" si="13">C24+C30+C35</f>
        <v>0</v>
      </c>
      <c r="D37" s="60">
        <f t="shared" si="13"/>
        <v>0</v>
      </c>
      <c r="E37" s="60">
        <f t="shared" si="13"/>
        <v>8406971</v>
      </c>
      <c r="F37" s="60">
        <f t="shared" si="13"/>
        <v>119061</v>
      </c>
      <c r="G37" s="60">
        <f t="shared" si="13"/>
        <v>0</v>
      </c>
      <c r="H37" s="60">
        <f t="shared" si="13"/>
        <v>-9735816</v>
      </c>
      <c r="I37" s="60">
        <f t="shared" si="13"/>
        <v>0</v>
      </c>
      <c r="J37" s="60">
        <f t="shared" si="2"/>
        <v>266321216</v>
      </c>
      <c r="K37" s="60">
        <f t="shared" si="13"/>
        <v>0</v>
      </c>
      <c r="L37" s="60">
        <f t="shared" si="1"/>
        <v>266321216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234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D57"/>
  <sheetViews>
    <sheetView topLeftCell="A4" workbookViewId="0">
      <selection activeCell="F50" sqref="F50"/>
    </sheetView>
  </sheetViews>
  <sheetFormatPr defaultRowHeight="15"/>
  <cols>
    <col min="1" max="1" width="102.85546875" style="70" customWidth="1"/>
    <col min="2" max="2" width="18.7109375" style="70" customWidth="1"/>
    <col min="3" max="3" width="2.7109375" style="71" customWidth="1"/>
    <col min="4" max="4" width="18.7109375" style="70" customWidth="1"/>
    <col min="5" max="5" width="10.5703125" style="70" customWidth="1"/>
    <col min="6" max="6" width="10.7109375" style="70" customWidth="1"/>
    <col min="7" max="7" width="10.140625" style="70" customWidth="1"/>
    <col min="8" max="8" width="10.7109375" style="70" customWidth="1"/>
    <col min="9" max="9" width="11.5703125" style="70" customWidth="1"/>
    <col min="10" max="10" width="11" style="70" customWidth="1"/>
    <col min="11" max="16384" width="9.140625" style="70"/>
  </cols>
  <sheetData>
    <row r="1" spans="1:4">
      <c r="A1" s="69" t="s">
        <v>215</v>
      </c>
    </row>
    <row r="2" spans="1:4">
      <c r="A2" s="72" t="s">
        <v>239</v>
      </c>
    </row>
    <row r="3" spans="1:4">
      <c r="A3" s="72" t="s">
        <v>237</v>
      </c>
    </row>
    <row r="4" spans="1:4" ht="16.5" customHeight="1">
      <c r="A4" s="72" t="s">
        <v>214</v>
      </c>
    </row>
    <row r="5" spans="1:4" ht="16.5" customHeight="1">
      <c r="A5" s="69" t="s">
        <v>240</v>
      </c>
    </row>
    <row r="6" spans="1:4" ht="16.5" customHeight="1">
      <c r="A6" s="69"/>
    </row>
    <row r="7" spans="1:4" ht="15" customHeight="1">
      <c r="A7" s="73"/>
      <c r="B7" s="74" t="s">
        <v>241</v>
      </c>
      <c r="C7" s="74"/>
      <c r="D7" s="74" t="s">
        <v>241</v>
      </c>
    </row>
    <row r="8" spans="1:4" ht="15" customHeight="1">
      <c r="A8" s="73"/>
      <c r="B8" s="74" t="s">
        <v>242</v>
      </c>
      <c r="C8" s="74"/>
      <c r="D8" s="74" t="s">
        <v>243</v>
      </c>
    </row>
    <row r="9" spans="1:4">
      <c r="A9" s="75"/>
      <c r="B9" s="76"/>
      <c r="C9" s="76"/>
      <c r="D9" s="76"/>
    </row>
    <row r="10" spans="1:4">
      <c r="A10" s="77" t="s">
        <v>244</v>
      </c>
      <c r="B10" s="78"/>
      <c r="C10" s="79"/>
      <c r="D10" s="78"/>
    </row>
    <row r="11" spans="1:4">
      <c r="A11" s="80" t="s">
        <v>245</v>
      </c>
      <c r="B11" s="78">
        <v>7112347</v>
      </c>
      <c r="C11" s="79"/>
      <c r="D11" s="78">
        <v>7798284</v>
      </c>
    </row>
    <row r="12" spans="1:4">
      <c r="A12" s="80" t="s">
        <v>246</v>
      </c>
      <c r="B12" s="78">
        <v>-45123230</v>
      </c>
      <c r="C12" s="79"/>
      <c r="D12" s="78">
        <v>-32822450</v>
      </c>
    </row>
    <row r="13" spans="1:4">
      <c r="A13" s="80" t="s">
        <v>247</v>
      </c>
      <c r="B13" s="78">
        <v>28667598</v>
      </c>
      <c r="C13" s="79"/>
      <c r="D13" s="78">
        <v>21519693</v>
      </c>
    </row>
    <row r="14" spans="1:4">
      <c r="A14" s="80" t="s">
        <v>248</v>
      </c>
      <c r="B14" s="78">
        <v>1476800</v>
      </c>
      <c r="C14" s="79"/>
      <c r="D14" s="78">
        <v>1421526</v>
      </c>
    </row>
    <row r="15" spans="1:4">
      <c r="A15" s="80" t="s">
        <v>249</v>
      </c>
      <c r="B15" s="78">
        <v>7780693</v>
      </c>
      <c r="C15" s="79"/>
      <c r="D15" s="78">
        <v>0</v>
      </c>
    </row>
    <row r="16" spans="1:4">
      <c r="A16" s="80" t="s">
        <v>250</v>
      </c>
      <c r="B16" s="78">
        <v>0</v>
      </c>
      <c r="C16" s="79"/>
      <c r="D16" s="78">
        <v>0</v>
      </c>
    </row>
    <row r="17" spans="1:4">
      <c r="A17" s="77" t="s">
        <v>251</v>
      </c>
      <c r="B17" s="78">
        <v>0</v>
      </c>
      <c r="C17" s="79"/>
      <c r="D17" s="78">
        <v>0</v>
      </c>
    </row>
    <row r="18" spans="1:4">
      <c r="A18" s="81" t="s">
        <v>252</v>
      </c>
      <c r="B18" s="78">
        <v>0</v>
      </c>
      <c r="C18" s="79"/>
      <c r="D18" s="78">
        <v>0</v>
      </c>
    </row>
    <row r="19" spans="1:4">
      <c r="A19" s="82" t="s">
        <v>253</v>
      </c>
      <c r="B19" s="78">
        <v>0</v>
      </c>
      <c r="C19" s="79"/>
      <c r="D19" s="78">
        <v>0</v>
      </c>
    </row>
    <row r="20" spans="1:4">
      <c r="A20" s="77" t="s">
        <v>254</v>
      </c>
      <c r="B20" s="83">
        <f>SUM(B11:B19)</f>
        <v>-85792</v>
      </c>
      <c r="C20" s="79"/>
      <c r="D20" s="83">
        <f>SUM(D11:D19)</f>
        <v>-2082947</v>
      </c>
    </row>
    <row r="21" spans="1:4">
      <c r="A21" s="82"/>
      <c r="B21" s="78"/>
      <c r="C21" s="79"/>
      <c r="D21" s="78"/>
    </row>
    <row r="22" spans="1:4" ht="13.5" customHeight="1">
      <c r="A22" s="77" t="s">
        <v>255</v>
      </c>
      <c r="B22" s="78">
        <v>0</v>
      </c>
      <c r="C22" s="79"/>
      <c r="D22" s="78">
        <v>0</v>
      </c>
    </row>
    <row r="23" spans="1:4" ht="13.5" customHeight="1">
      <c r="A23" s="80" t="s">
        <v>250</v>
      </c>
      <c r="B23" s="78">
        <v>0</v>
      </c>
      <c r="C23" s="79"/>
      <c r="D23" s="78">
        <v>0</v>
      </c>
    </row>
    <row r="24" spans="1:4" ht="13.5" customHeight="1">
      <c r="A24" s="80" t="s">
        <v>250</v>
      </c>
      <c r="B24" s="78">
        <v>0</v>
      </c>
      <c r="C24" s="79"/>
      <c r="D24" s="78">
        <v>0</v>
      </c>
    </row>
    <row r="25" spans="1:4" ht="13.5" customHeight="1">
      <c r="A25" s="80" t="s">
        <v>250</v>
      </c>
      <c r="B25" s="78">
        <v>0</v>
      </c>
      <c r="C25" s="79"/>
      <c r="D25" s="78">
        <v>0</v>
      </c>
    </row>
    <row r="26" spans="1:4" ht="13.5" customHeight="1">
      <c r="A26" s="80" t="s">
        <v>250</v>
      </c>
      <c r="B26" s="78">
        <v>0</v>
      </c>
      <c r="C26" s="79"/>
      <c r="D26" s="78">
        <v>0</v>
      </c>
    </row>
    <row r="27" spans="1:4" ht="13.5" customHeight="1">
      <c r="A27" s="80" t="s">
        <v>250</v>
      </c>
      <c r="B27" s="78">
        <v>0</v>
      </c>
      <c r="C27" s="79"/>
      <c r="D27" s="78">
        <v>0</v>
      </c>
    </row>
    <row r="28" spans="1:4" ht="13.5" customHeight="1">
      <c r="A28" s="80" t="s">
        <v>250</v>
      </c>
      <c r="B28" s="78">
        <v>0</v>
      </c>
      <c r="C28" s="79"/>
      <c r="D28" s="78">
        <v>0</v>
      </c>
    </row>
    <row r="29" spans="1:4" ht="13.5" customHeight="1">
      <c r="A29" s="80" t="s">
        <v>250</v>
      </c>
      <c r="B29" s="78">
        <v>0</v>
      </c>
      <c r="C29" s="79"/>
      <c r="D29" s="78">
        <v>0</v>
      </c>
    </row>
    <row r="30" spans="1:4" ht="13.5" customHeight="1">
      <c r="A30" s="80" t="s">
        <v>250</v>
      </c>
      <c r="B30" s="78">
        <v>0</v>
      </c>
      <c r="C30" s="79"/>
      <c r="D30" s="78">
        <v>0</v>
      </c>
    </row>
    <row r="31" spans="1:4" ht="13.5" customHeight="1">
      <c r="A31" s="80" t="s">
        <v>250</v>
      </c>
      <c r="B31" s="78">
        <v>0</v>
      </c>
      <c r="C31" s="79"/>
      <c r="D31" s="78">
        <v>0</v>
      </c>
    </row>
    <row r="32" spans="1:4" ht="13.5" customHeight="1">
      <c r="A32" s="80" t="s">
        <v>250</v>
      </c>
      <c r="B32" s="78">
        <v>0</v>
      </c>
      <c r="C32" s="79"/>
      <c r="D32" s="78">
        <v>0</v>
      </c>
    </row>
    <row r="33" spans="1:4" ht="13.5" customHeight="1">
      <c r="A33" s="80">
        <v>822</v>
      </c>
      <c r="B33" s="78">
        <v>0</v>
      </c>
      <c r="C33" s="79"/>
      <c r="D33" s="78">
        <v>0</v>
      </c>
    </row>
    <row r="34" spans="1:4">
      <c r="A34" s="80" t="s">
        <v>250</v>
      </c>
      <c r="B34" s="78">
        <v>0</v>
      </c>
      <c r="C34" s="79"/>
      <c r="D34" s="78">
        <v>0</v>
      </c>
    </row>
    <row r="35" spans="1:4">
      <c r="A35" s="77" t="s">
        <v>256</v>
      </c>
      <c r="B35" s="83">
        <f>SUM(B23:B34)</f>
        <v>0</v>
      </c>
      <c r="C35" s="79"/>
      <c r="D35" s="83">
        <f>SUM(D23:D34)</f>
        <v>0</v>
      </c>
    </row>
    <row r="36" spans="1:4">
      <c r="A36" s="84"/>
      <c r="B36" s="78"/>
      <c r="C36" s="79"/>
      <c r="D36" s="78"/>
    </row>
    <row r="37" spans="1:4">
      <c r="A37" s="77" t="s">
        <v>257</v>
      </c>
      <c r="B37" s="78"/>
      <c r="C37" s="79"/>
      <c r="D37" s="78"/>
    </row>
    <row r="38" spans="1:4">
      <c r="A38" s="80" t="s">
        <v>250</v>
      </c>
      <c r="B38" s="78">
        <v>0</v>
      </c>
      <c r="C38" s="79"/>
      <c r="D38" s="78">
        <v>0</v>
      </c>
    </row>
    <row r="39" spans="1:4">
      <c r="A39" s="80" t="s">
        <v>250</v>
      </c>
      <c r="B39" s="78">
        <v>0</v>
      </c>
      <c r="C39" s="79"/>
      <c r="D39" s="78">
        <v>0</v>
      </c>
    </row>
    <row r="40" spans="1:4">
      <c r="A40" s="80" t="s">
        <v>250</v>
      </c>
      <c r="B40" s="78">
        <v>0</v>
      </c>
      <c r="C40" s="79"/>
      <c r="D40" s="78">
        <v>0</v>
      </c>
    </row>
    <row r="41" spans="1:4">
      <c r="A41" s="80" t="s">
        <v>250</v>
      </c>
      <c r="B41" s="78">
        <v>0</v>
      </c>
      <c r="C41" s="79"/>
      <c r="D41" s="78">
        <v>0</v>
      </c>
    </row>
    <row r="42" spans="1:4">
      <c r="A42" s="80" t="s">
        <v>250</v>
      </c>
      <c r="B42" s="78">
        <v>0</v>
      </c>
      <c r="C42" s="79"/>
      <c r="D42" s="78">
        <v>0</v>
      </c>
    </row>
    <row r="43" spans="1:4">
      <c r="A43" s="80" t="s">
        <v>250</v>
      </c>
      <c r="B43" s="78">
        <v>0</v>
      </c>
      <c r="C43" s="79"/>
      <c r="D43" s="78">
        <v>0</v>
      </c>
    </row>
    <row r="44" spans="1:4">
      <c r="A44" s="80" t="s">
        <v>250</v>
      </c>
      <c r="B44" s="78">
        <v>0</v>
      </c>
      <c r="C44" s="79"/>
      <c r="D44" s="78">
        <v>0</v>
      </c>
    </row>
    <row r="45" spans="1:4">
      <c r="A45" s="80" t="s">
        <v>250</v>
      </c>
      <c r="B45" s="78">
        <v>0</v>
      </c>
      <c r="C45" s="79"/>
      <c r="D45" s="78">
        <v>0</v>
      </c>
    </row>
    <row r="46" spans="1:4">
      <c r="A46" s="80" t="s">
        <v>250</v>
      </c>
      <c r="B46" s="78">
        <v>0</v>
      </c>
      <c r="C46" s="79"/>
      <c r="D46" s="78">
        <v>0</v>
      </c>
    </row>
    <row r="47" spans="1:4">
      <c r="A47" s="80" t="s">
        <v>250</v>
      </c>
      <c r="B47" s="78">
        <v>0</v>
      </c>
      <c r="C47" s="79"/>
      <c r="D47" s="78">
        <v>0</v>
      </c>
    </row>
    <row r="48" spans="1:4">
      <c r="A48" s="80" t="s">
        <v>250</v>
      </c>
      <c r="B48" s="78">
        <v>0</v>
      </c>
      <c r="C48" s="79"/>
      <c r="D48" s="78">
        <v>0</v>
      </c>
    </row>
    <row r="49" spans="1:4">
      <c r="A49" s="80" t="s">
        <v>250</v>
      </c>
      <c r="B49" s="78">
        <v>0</v>
      </c>
      <c r="C49" s="79"/>
      <c r="D49" s="78">
        <v>0</v>
      </c>
    </row>
    <row r="50" spans="1:4">
      <c r="A50" s="77" t="s">
        <v>258</v>
      </c>
      <c r="B50" s="83">
        <f>SUM(B38:B49)</f>
        <v>0</v>
      </c>
      <c r="C50" s="79"/>
      <c r="D50" s="83">
        <f>SUM(D38:D49)</f>
        <v>0</v>
      </c>
    </row>
    <row r="51" spans="1:4">
      <c r="A51" s="84"/>
      <c r="B51" s="78"/>
      <c r="C51" s="79"/>
      <c r="D51" s="78"/>
    </row>
    <row r="52" spans="1:4">
      <c r="A52" s="77" t="s">
        <v>259</v>
      </c>
      <c r="B52" s="85">
        <f>B20+B35+B50</f>
        <v>-85792</v>
      </c>
      <c r="C52" s="79"/>
      <c r="D52" s="85">
        <f>D20+D35+D50</f>
        <v>-2082947</v>
      </c>
    </row>
    <row r="53" spans="1:4">
      <c r="A53" s="86" t="s">
        <v>260</v>
      </c>
      <c r="B53" s="78">
        <v>1967605</v>
      </c>
      <c r="C53" s="79"/>
      <c r="D53" s="78">
        <v>4050552</v>
      </c>
    </row>
    <row r="54" spans="1:4">
      <c r="A54" s="86" t="s">
        <v>261</v>
      </c>
      <c r="B54" s="78">
        <v>0</v>
      </c>
      <c r="C54" s="79"/>
      <c r="D54" s="78">
        <v>0</v>
      </c>
    </row>
    <row r="55" spans="1:4" ht="15.75" thickBot="1">
      <c r="A55" s="87" t="s">
        <v>262</v>
      </c>
      <c r="B55" s="88">
        <f>B52+B53+B54</f>
        <v>1881813</v>
      </c>
      <c r="C55" s="89"/>
      <c r="D55" s="88">
        <f>D52+D53+D54</f>
        <v>1967605</v>
      </c>
    </row>
    <row r="56" spans="1:4" ht="15.75" thickTop="1">
      <c r="A56" s="90"/>
    </row>
    <row r="57" spans="1:4">
      <c r="A57" s="90"/>
    </row>
  </sheetData>
  <mergeCells count="1"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2021-04-10T08:10:35Z</dcterms:modified>
</cp:coreProperties>
</file>