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80" windowHeight="10110" activeTab="2"/>
  </bookViews>
  <sheets>
    <sheet name="Kapaku" sheetId="8" r:id="rId1"/>
    <sheet name="BILANCI" sheetId="1" r:id="rId2"/>
    <sheet name="PASH" sheetId="3" r:id="rId3"/>
    <sheet name="caktimi i fitimit" sheetId="5" r:id="rId4"/>
    <sheet name="Capitale" sheetId="6" r:id="rId5"/>
  </sheets>
  <calcPr calcId="124519"/>
</workbook>
</file>

<file path=xl/calcChain.xml><?xml version="1.0" encoding="utf-8"?>
<calcChain xmlns="http://schemas.openxmlformats.org/spreadsheetml/2006/main">
  <c r="D135" i="1"/>
  <c r="E135"/>
  <c r="J8" i="6"/>
  <c r="C21"/>
  <c r="G21"/>
  <c r="B21"/>
  <c r="D21"/>
  <c r="E21"/>
  <c r="J21" s="1"/>
  <c r="E20" i="3"/>
  <c r="E23"/>
  <c r="E34"/>
  <c r="E36"/>
  <c r="E39" s="1"/>
  <c r="D20"/>
  <c r="D23" s="1"/>
  <c r="D36" s="1"/>
  <c r="D39" s="1"/>
  <c r="D34"/>
  <c r="E18" i="1"/>
  <c r="E111"/>
  <c r="E96"/>
  <c r="E48"/>
  <c r="E127"/>
  <c r="E143"/>
  <c r="D143"/>
  <c r="E169"/>
  <c r="E158"/>
  <c r="E147"/>
  <c r="E117"/>
  <c r="D169"/>
  <c r="D158"/>
  <c r="D147"/>
  <c r="D127"/>
  <c r="D96"/>
  <c r="D82"/>
  <c r="D86" s="1"/>
  <c r="D98" s="1"/>
  <c r="D112" s="1"/>
  <c r="D111"/>
  <c r="D48"/>
  <c r="D28"/>
  <c r="D18"/>
  <c r="D33"/>
  <c r="D59" s="1"/>
  <c r="E79" i="3"/>
  <c r="D91" i="1"/>
  <c r="D57"/>
  <c r="E107" i="3"/>
  <c r="E91" i="1"/>
  <c r="E82"/>
  <c r="E86" s="1"/>
  <c r="E98" s="1"/>
  <c r="E65" i="3"/>
  <c r="E113"/>
  <c r="E112"/>
  <c r="E111"/>
  <c r="E110"/>
  <c r="E108"/>
  <c r="E104"/>
  <c r="E103"/>
  <c r="E102"/>
  <c r="E61"/>
  <c r="E60"/>
  <c r="E59" s="1"/>
  <c r="E57"/>
  <c r="E54"/>
  <c r="E53"/>
  <c r="E52" s="1"/>
  <c r="E49"/>
  <c r="E48" s="1"/>
  <c r="E46"/>
  <c r="E45" s="1"/>
  <c r="E63"/>
  <c r="E11" i="1"/>
  <c r="E28"/>
  <c r="E33"/>
  <c r="E59" s="1"/>
  <c r="E57"/>
  <c r="J10" i="6"/>
  <c r="J12"/>
  <c r="J13"/>
  <c r="J14"/>
  <c r="J15"/>
  <c r="J17"/>
  <c r="J18"/>
  <c r="J19"/>
  <c r="J20"/>
  <c r="E106" i="3"/>
  <c r="F21" i="6"/>
  <c r="H21"/>
  <c r="I21"/>
  <c r="J9"/>
  <c r="E56" i="3"/>
  <c r="G16" i="5"/>
  <c r="G18" s="1"/>
  <c r="J11" i="6"/>
  <c r="E112" i="1" l="1"/>
</calcChain>
</file>

<file path=xl/sharedStrings.xml><?xml version="1.0" encoding="utf-8"?>
<sst xmlns="http://schemas.openxmlformats.org/spreadsheetml/2006/main" count="357" uniqueCount="292">
  <si>
    <t>(Shumat ne leke )</t>
  </si>
  <si>
    <t>Nr.</t>
  </si>
  <si>
    <t>Pershkrimi i elemeteve</t>
  </si>
  <si>
    <t>I     Aktivet Afatshkurtra</t>
  </si>
  <si>
    <t>1    Mjete Monetare (1)</t>
  </si>
  <si>
    <t xml:space="preserve">2    Derivative dhe Aktive Financiare te Mbajtura </t>
  </si>
  <si>
    <t>(i)</t>
  </si>
  <si>
    <t>Derivativet</t>
  </si>
  <si>
    <t>(ii)</t>
  </si>
  <si>
    <t>Aktivet e mbajtura per tregetim</t>
  </si>
  <si>
    <t>Totali</t>
  </si>
  <si>
    <t>3    Aktive te tjera financiare afatshkurtra</t>
  </si>
  <si>
    <t>(iii)</t>
  </si>
  <si>
    <t>Instrumenta te tjera borxhi</t>
  </si>
  <si>
    <t>4   Inventari</t>
  </si>
  <si>
    <t>Lendet e para (4)</t>
  </si>
  <si>
    <t>Prodhim ne proces</t>
  </si>
  <si>
    <t>Produkte te gatshme</t>
  </si>
  <si>
    <t>(iv)</t>
  </si>
  <si>
    <t>(v)</t>
  </si>
  <si>
    <t>Parapagesat per furnizime  (5)</t>
  </si>
  <si>
    <t>(vi)</t>
  </si>
  <si>
    <t>(vii)</t>
  </si>
  <si>
    <t>Te tjera gjendje inventari</t>
  </si>
  <si>
    <t>(viii)</t>
  </si>
  <si>
    <t>5   Aktive biologjike afatshkurtra</t>
  </si>
  <si>
    <t>6   Aktive afatshkurtra te mbajtura per shitje</t>
  </si>
  <si>
    <t xml:space="preserve">Totali </t>
  </si>
  <si>
    <t>AKTIVET  TOTALE  AFATSHKURTRA  (I)</t>
  </si>
  <si>
    <t>II   Aktivet Afatgjata</t>
  </si>
  <si>
    <t>1   Investimet financiare afatgjata</t>
  </si>
  <si>
    <t>Aksione dhe pjesemarje te tjera ne njesi te kont.</t>
  </si>
  <si>
    <t>Aksione dhe investime te tjera ne pjesmarrje</t>
  </si>
  <si>
    <t>Aksione dhe letra te tjera me vlere</t>
  </si>
  <si>
    <t>Llogari/Kerkesa te arketueshme afatgjata</t>
  </si>
  <si>
    <t>2   Aktive afatgjata materiale</t>
  </si>
  <si>
    <t xml:space="preserve">(i) </t>
  </si>
  <si>
    <t>Toka</t>
  </si>
  <si>
    <t>Ndertesa   (6)</t>
  </si>
  <si>
    <t>Makineri dhe pajisje (7)</t>
  </si>
  <si>
    <t>Aktive te tjera afatgjata materiale (me vlere kon)(8)</t>
  </si>
  <si>
    <t>3   Aktive biologjike afatgjata</t>
  </si>
  <si>
    <t>4   Aktive afatgjata jomateriale</t>
  </si>
  <si>
    <t>Emri i mire</t>
  </si>
  <si>
    <t>Shpenzimet e zhvillimit (9)</t>
  </si>
  <si>
    <t>Aktive te tjera afatgjata jomaterjale</t>
  </si>
  <si>
    <t>5   Kapital aksionar i papaguar</t>
  </si>
  <si>
    <t>6   Aktive te tjera afatgjata (ne proces)</t>
  </si>
  <si>
    <t>AKTIVEVET  TOTALE  AFATGJATA  (II)</t>
  </si>
  <si>
    <t>TOTALI I AKTIVIT</t>
  </si>
  <si>
    <t>DETYRIMET   D H E   K A P I T A L I</t>
  </si>
  <si>
    <t>Detyrimet Afatshkurtra</t>
  </si>
  <si>
    <t xml:space="preserve">1  Derivativet </t>
  </si>
  <si>
    <t xml:space="preserve">2  Huamarrjet </t>
  </si>
  <si>
    <t>Huate dhe obligacionet afatshkurtra</t>
  </si>
  <si>
    <t>Kthimet/Ripagesat e huave afatgjata</t>
  </si>
  <si>
    <t>Bono te konvertueshme</t>
  </si>
  <si>
    <t>3  Huate dhe parapagimet</t>
  </si>
  <si>
    <t xml:space="preserve">Te pagushme ndaj Furnitoreve  </t>
  </si>
  <si>
    <t>Te pagueshme ndaj punonjesve</t>
  </si>
  <si>
    <t>Detyrime Tatimore (10)</t>
  </si>
  <si>
    <t>(viI)</t>
  </si>
  <si>
    <t>4  Grantet dhe te ardhurat e shtyra</t>
  </si>
  <si>
    <t>5  Provizionet afatshkurtra</t>
  </si>
  <si>
    <t>Pasive totale afatshkurtra</t>
  </si>
  <si>
    <t xml:space="preserve">  DETYRIME TOTALE  AFATSHKURTRA (I)</t>
  </si>
  <si>
    <t>II  Detyrimet afatgjata</t>
  </si>
  <si>
    <t>1  Huate afatgjata</t>
  </si>
  <si>
    <t>Hua, bono dhe detyrime nga qeraja financiare (12)</t>
  </si>
  <si>
    <t xml:space="preserve">Bonot e konvertueshme </t>
  </si>
  <si>
    <t>3  Provizionet afatgjata</t>
  </si>
  <si>
    <t>TOTALI  I  DETYRIMEVE AFATGJATA  (II)</t>
  </si>
  <si>
    <t>TOTALI I DETYRIMEVE</t>
  </si>
  <si>
    <t>III Kapitali</t>
  </si>
  <si>
    <t>1  Aksionet e pakices</t>
  </si>
  <si>
    <t>2  Kapitali i aksionereve te shoqerise meme</t>
  </si>
  <si>
    <t>3  Kapitali aksionar</t>
  </si>
  <si>
    <t>5  Aksionet e thesarit (Negative)</t>
  </si>
  <si>
    <t>6  Rezerva statusore</t>
  </si>
  <si>
    <t>7  Rezerva ligjore</t>
  </si>
  <si>
    <t>8  Rezerva te tjera</t>
  </si>
  <si>
    <t>TOTALI I KAPITALIT (III)</t>
  </si>
  <si>
    <t>TOTALI I DETYRIMEVE DHE KAPITALIT</t>
  </si>
  <si>
    <t>Mallra per shitje</t>
  </si>
  <si>
    <t>Provizione per zhvleresime</t>
  </si>
  <si>
    <t xml:space="preserve">Shitjet neto </t>
  </si>
  <si>
    <t>Te ardhura te tjera nga veprimtarite e shfrytezimi</t>
  </si>
  <si>
    <t>Ndryshimet ne inventarin e produkteve te gatshme dhe prodhimit ne proces</t>
  </si>
  <si>
    <t>Materialet e konsumuara</t>
  </si>
  <si>
    <t>Kosto e punes</t>
  </si>
  <si>
    <t>Pagat e personelit</t>
  </si>
  <si>
    <t>Shpenzimet e sigurimeve shoqerore dhe shendetesore</t>
  </si>
  <si>
    <t>Amortizimet dhe zhvleresimet</t>
  </si>
  <si>
    <t>Shpenzime te tjera</t>
  </si>
  <si>
    <t>Totali i shpenzimeve (4-7)</t>
  </si>
  <si>
    <t>Fitim (humbja) nga veprimtarite e shfrytezimit (1+2+/-3+8)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</si>
  <si>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</si>
  <si>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</si>
  <si>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</si>
  <si>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>Te ardh. e shpenz. financ. nga inest.te tjera financ. afatgjata</t>
  </si>
  <si>
    <t>Te ardhurat dhe shpenzimet nga interesat</t>
  </si>
  <si>
    <t>Fitim (Humbjet) nga kursi i kembimit</t>
  </si>
  <si>
    <t xml:space="preserve">Te ardhurat dhe shpenzimet e tjera financiare </t>
  </si>
  <si>
    <t>Te ardhura dhe shpenzime te tjera financiare</t>
  </si>
  <si>
    <t xml:space="preserve">Totali i te ardhurave dhe shpenzimeve financiare </t>
  </si>
  <si>
    <t xml:space="preserve">Fitimi (humbja) para tatimit </t>
  </si>
  <si>
    <t>Shpenzimet e tatimit mbi fitimin</t>
  </si>
  <si>
    <t xml:space="preserve">Fitim (humbja) neto e vitit financiar  </t>
  </si>
  <si>
    <t>Te tjera shpenzime per personelin</t>
  </si>
  <si>
    <t xml:space="preserve">Gjendje ne fund e mallrave </t>
  </si>
  <si>
    <t xml:space="preserve">Furnitore </t>
  </si>
  <si>
    <t>REZULTATI TATIMOR</t>
  </si>
  <si>
    <t>Ne Leke</t>
  </si>
  <si>
    <t>SHUMA</t>
  </si>
  <si>
    <t>Humbje e Mbartur</t>
  </si>
  <si>
    <t>a)Nga viti</t>
  </si>
  <si>
    <t>Fitimi I Ushtrimit</t>
  </si>
  <si>
    <t>Shpenzime te pazbritshme(+)</t>
  </si>
  <si>
    <t>a)Amortizime tej normave tatimore</t>
  </si>
  <si>
    <t>b)Shpenzime pritje e dhurime tej kufirit tatimor</t>
  </si>
  <si>
    <t>c)Gjoba ,penalitete,demshperblime</t>
  </si>
  <si>
    <t>d)Provizione qe nuk njihen nga dispozitat</t>
  </si>
  <si>
    <t>e)Te tjera</t>
  </si>
  <si>
    <t>Fitimi tatimor(2+3)</t>
  </si>
  <si>
    <t>Pjesa e humbjes e mbartur (-)</t>
  </si>
  <si>
    <t>Fitimi I tatueshem (4-5)</t>
  </si>
  <si>
    <t>Perqindja e tatimit mbi fitimin  10%</t>
  </si>
  <si>
    <t>Shuma e Tatimit te llogaritur</t>
  </si>
  <si>
    <t>Shitje te produkteve klienteve te ndryshem</t>
  </si>
  <si>
    <t>Shp.interneti</t>
  </si>
  <si>
    <t>12.2.1</t>
  </si>
  <si>
    <t>Humbje nga kursi I kembimit</t>
  </si>
  <si>
    <t xml:space="preserve">Komisione bankare </t>
  </si>
  <si>
    <t xml:space="preserve">PASQYRA E TE ARDHURAVE E SHPENZIMEVE </t>
  </si>
  <si>
    <t xml:space="preserve">             3. Pasqyra e levizjeve ne kapitalet e veta  per periudhen</t>
  </si>
  <si>
    <t xml:space="preserve">                         Kapitali aksionar qe i perket aksionareve te shoqerise meme</t>
  </si>
  <si>
    <t>Kapitali aksionar</t>
  </si>
  <si>
    <t xml:space="preserve">Primi i aksionit </t>
  </si>
  <si>
    <t>Aksione te thesarit</t>
  </si>
  <si>
    <t>Rezerva statutore dhe ligjore</t>
  </si>
  <si>
    <t>Rez. Konvert te monedh te huaja</t>
  </si>
  <si>
    <t>Fitimi i pa- shperndare</t>
  </si>
  <si>
    <t>Rezerva te tjera</t>
  </si>
  <si>
    <t>Shuma te parashik per rreziqe</t>
  </si>
  <si>
    <t>Efekti i ndryshimeve ne politikat kontabel</t>
  </si>
  <si>
    <t>Pozicioni i rregulluar</t>
  </si>
  <si>
    <t>Fitimi neto i periudhes kontabel</t>
  </si>
  <si>
    <t>Dividentet e paguar / deklaruar</t>
  </si>
  <si>
    <t xml:space="preserve"> Transferime ne rezerven e detyrueshme ligjore</t>
  </si>
  <si>
    <t xml:space="preserve"> Transferime ne rezerven e detyrueshme statutore</t>
  </si>
  <si>
    <t xml:space="preserve"> Transferime ne rezerva te tjera</t>
  </si>
  <si>
    <t>Emetim i kapitalit aksionar</t>
  </si>
  <si>
    <t xml:space="preserve"> Rezerva rivleresimi i AAGJ</t>
  </si>
  <si>
    <t xml:space="preserve"> Transferim ne detyrimet</t>
  </si>
  <si>
    <t xml:space="preserve"> Blerje aksionesh thesari</t>
  </si>
  <si>
    <t xml:space="preserve"> Terheqje kapitali per zvogelim</t>
  </si>
  <si>
    <t>Aktive Monetare</t>
  </si>
  <si>
    <t>Llogari/Kerkesa te arketueshme</t>
  </si>
  <si>
    <t xml:space="preserve">Mallra per shitje </t>
  </si>
  <si>
    <t xml:space="preserve">Te pagueshme ndaj furnitoreve </t>
  </si>
  <si>
    <t>te cilat paraqiten ne llogarite e klasave 6 dhe 7</t>
  </si>
  <si>
    <t>Kliente te ndryshem</t>
  </si>
  <si>
    <t xml:space="preserve">Shpenzime legale dhe konsulence </t>
  </si>
  <si>
    <t>Shp.mirembajtje</t>
  </si>
  <si>
    <t>Shp.trasportimi mbi blerjet</t>
  </si>
  <si>
    <t>Taksa Doganore</t>
  </si>
  <si>
    <t>Shp.Kancelarie</t>
  </si>
  <si>
    <t>shpenzime fiskalisht te panjohura</t>
  </si>
  <si>
    <t>Shp.deklarata doganore</t>
  </si>
  <si>
    <t>Fitim nga kursi I kembimit</t>
  </si>
  <si>
    <t>Kapitali i nenshkruar</t>
  </si>
  <si>
    <t xml:space="preserve">Blerje te veshjeve per shitje </t>
  </si>
  <si>
    <t>Shpenzime pastrimi</t>
  </si>
  <si>
    <t>Shpenzime amballazhi etj</t>
  </si>
  <si>
    <t xml:space="preserve">Qeraja e dyqanit </t>
  </si>
  <si>
    <t>Shp.telefonike</t>
  </si>
  <si>
    <t>Taksa komunale</t>
  </si>
  <si>
    <t>Shpenzime te ndryshme</t>
  </si>
  <si>
    <t>Rrumbullakosje aktive</t>
  </si>
  <si>
    <t>Rrumbullakosje pasive</t>
  </si>
  <si>
    <t>Viti 2009</t>
  </si>
  <si>
    <t>Shp.karburanti</t>
  </si>
  <si>
    <t>Materiale konsumi</t>
  </si>
  <si>
    <t>Shpenzime dieta e udhetime</t>
  </si>
  <si>
    <t>Interesa pasive</t>
  </si>
  <si>
    <t>12.2.2</t>
  </si>
  <si>
    <t>interesa aktive</t>
  </si>
  <si>
    <t>Gjendja ne fillim te vitit</t>
  </si>
  <si>
    <t>Gjendja ne fund te vitit</t>
  </si>
  <si>
    <t xml:space="preserve">Konsulence e perqindje komercializim kliente </t>
  </si>
  <si>
    <t>Amortizimi Software &amp; Royality</t>
  </si>
  <si>
    <t>Amortizimi I automjeteve</t>
  </si>
  <si>
    <t>Amortizimi mobilje e pajisje zyre</t>
  </si>
  <si>
    <t>Amortizimi I skafaleve</t>
  </si>
  <si>
    <t>Amortizimi I veglave te imta</t>
  </si>
  <si>
    <t>Amortizimi I impiantit elektrik</t>
  </si>
  <si>
    <t>Amortizimi I ndertimeve te lehta</t>
  </si>
  <si>
    <t>Amortizimi I artikujve arredues</t>
  </si>
  <si>
    <t>Amortizimi I impiantit audio</t>
  </si>
  <si>
    <t>Amortizimi I makinave te zyres</t>
  </si>
  <si>
    <t>Amortizimi I makinave elektronike</t>
  </si>
  <si>
    <t>Amortizimi I impiantit survejues</t>
  </si>
  <si>
    <t>Amortizimi I iventarit ekonomik</t>
  </si>
  <si>
    <t>Amortizimi i publicitetit te kapitalizuar</t>
  </si>
  <si>
    <t>Pozicioni me 31 dhjetor 2009</t>
  </si>
  <si>
    <t>Bilanci Kontabel me  31 dhjetor 2010</t>
  </si>
  <si>
    <t>Per periudhen 1.01.2010 – 31.12.2010, shoqeria ka bere shpenzime dhe ka realizuar te ardhura .</t>
  </si>
  <si>
    <t>b)Nga viti 2009</t>
  </si>
  <si>
    <t xml:space="preserve">                                  01 Janar - 31 Dhjetor 2010</t>
  </si>
  <si>
    <t>Pozicioni me 31 dhjetor 2010</t>
  </si>
  <si>
    <t>Viti 2010</t>
  </si>
  <si>
    <t>Shp.sigurimi</t>
  </si>
  <si>
    <t>Gjoba dhe penalitete</t>
  </si>
  <si>
    <t>Shpenzime akomodimi</t>
  </si>
  <si>
    <t>Shpenzime mirembajtjeje dhe riparimi</t>
  </si>
  <si>
    <t>Llogari / kerkesa te tjera te arketueshme411</t>
  </si>
  <si>
    <t>Llogari / kerkesa te tjera te arketueshme 423+413</t>
  </si>
  <si>
    <t>Provizione per zhvleresime  391+38</t>
  </si>
  <si>
    <t>Shoqeria  tregtare “shperndarja e librit shkollor" Sh.a</t>
  </si>
  <si>
    <t>Hua te tjera  (11)467</t>
  </si>
  <si>
    <t>Parapagime te arketuara419+486</t>
  </si>
  <si>
    <t>4  Grantet dhe te ardhurat e shtyra 4662</t>
  </si>
  <si>
    <t>4  Primi I aksionit Diferenca nga rivleresimi</t>
  </si>
  <si>
    <t>Humbjet e viteve te kaluara</t>
  </si>
  <si>
    <t>10Fitimi  i vitit financiar</t>
  </si>
  <si>
    <t xml:space="preserve">    Huamarrje te tjera afatgjata 1900</t>
  </si>
  <si>
    <t>Investime te tjera financiare huara te tjera 468</t>
  </si>
  <si>
    <t>Arka</t>
  </si>
  <si>
    <t>Banka</t>
  </si>
  <si>
    <t>Arka ne rrethe</t>
  </si>
  <si>
    <t>Paradhenie punonjesve</t>
  </si>
  <si>
    <t>Premtim Pagesa te arketueshme</t>
  </si>
  <si>
    <t>Huara</t>
  </si>
  <si>
    <t>Provizione</t>
  </si>
  <si>
    <t>Inventari I met</t>
  </si>
  <si>
    <t>Konsumi I invent te imet</t>
  </si>
  <si>
    <t>Diferenc cmimi magazinimi</t>
  </si>
  <si>
    <t>Zhvleresimi I mallrave</t>
  </si>
  <si>
    <t>tatim fitimi</t>
  </si>
  <si>
    <t>Detyrime tatimore</t>
  </si>
  <si>
    <t>sig shoqer</t>
  </si>
  <si>
    <t>tap</t>
  </si>
  <si>
    <t>tvsh</t>
  </si>
  <si>
    <t>debitor kreditor</t>
  </si>
  <si>
    <t>parapagime</t>
  </si>
  <si>
    <t>parapagime te tjera</t>
  </si>
  <si>
    <t>Diferenca nga rivleresimi</t>
  </si>
  <si>
    <t>Rezerva ligjore</t>
  </si>
  <si>
    <t>Humbje te mbartura</t>
  </si>
  <si>
    <t>Fitimi I vitit ushtrimor</t>
  </si>
  <si>
    <t>Shenime shpjeguese</t>
  </si>
  <si>
    <t>Aktivet Afatgjata Materiale</t>
  </si>
  <si>
    <t>Ndertesa</t>
  </si>
  <si>
    <t>Makineri e pajisje</t>
  </si>
  <si>
    <t>Inventar ekonomik</t>
  </si>
  <si>
    <t>Pajisje Kompjuterike</t>
  </si>
  <si>
    <t>Mjete Transporti</t>
  </si>
  <si>
    <t>Totali me vlere te mbetur</t>
  </si>
  <si>
    <t xml:space="preserve">7   Parapagimet dhe shpenzimet e shtyra </t>
  </si>
  <si>
    <t>Pershkrimi i elemeteve te AKTIVIT</t>
  </si>
  <si>
    <t>Pershkrimi i elemeteve te PASIVIT</t>
  </si>
  <si>
    <t>Emertimi dhe forma ligjore</t>
  </si>
  <si>
    <t>NIPT-i</t>
  </si>
  <si>
    <t>Adresa e selise</t>
  </si>
  <si>
    <t>Data e krijimit</t>
  </si>
  <si>
    <t>Nr. i rregjistrit tregtat</t>
  </si>
  <si>
    <t>Veprimtaria kryesore</t>
  </si>
  <si>
    <t>PASQYRAT FINANCIARE</t>
  </si>
  <si>
    <t xml:space="preserve">(Ne zbatim te standartit kombetar te kontabilitetit nr.2 dhe </t>
  </si>
  <si>
    <t>Ligjit. Nr.9228 dt.29.04.2004 per kontabilitetin dhe Pasqyrat finaciare)</t>
  </si>
  <si>
    <t>Pasqyrat financiare jane individuale</t>
  </si>
  <si>
    <t>Individuale</t>
  </si>
  <si>
    <t>Pasqyrat financiare jane te kosoliduara</t>
  </si>
  <si>
    <t>Pasqyrat financiare jane te shprehura ne</t>
  </si>
  <si>
    <t>ne Leke</t>
  </si>
  <si>
    <t>Pasqyrat financiare jane te rrumbullakosura ne</t>
  </si>
  <si>
    <t>Periudha kontabel e pasayrave financiare</t>
  </si>
  <si>
    <t>Nga</t>
  </si>
  <si>
    <t>Deri</t>
  </si>
  <si>
    <t>Data e mbylljes se Pasqyrave finaciare</t>
  </si>
  <si>
    <t>Shperndarja e Librit Shkollor</t>
  </si>
  <si>
    <t>J61906001V</t>
  </si>
  <si>
    <t>Rruga e Kavajes nr. 16</t>
  </si>
  <si>
    <t>22.06.2004</t>
  </si>
  <si>
    <t>23750/5</t>
  </si>
  <si>
    <t>Shperndarje e librit shkollor</t>
  </si>
  <si>
    <t>01.01.2010</t>
  </si>
  <si>
    <t>31.12.2010</t>
  </si>
  <si>
    <t>28.04.2011</t>
  </si>
  <si>
    <t>Shoqeria "Shperndarja e librit shkollor   " sh.a</t>
  </si>
  <si>
    <t>Shoqeria  tregtare “Shperndarja e librit shkollor" Sh.a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</si>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</sst>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79" formatCode="_(* #,##0_);_(* \(#,##0\);_(* &quot;-&quot;??_);_(@_)"/>
    <numFmt numFmtId="182" formatCode="mm/dd/yy;@"/>
    <numFmt numFmtId="183" formatCode="_-* #,##0_-;\-* #,##0_-;_-* &quot;-&quot;??_-;_-@_-"/>
  </numFmts>
  <fonts count="32">
    <font>
      <sz val="10"/>
      <name val="Arial"/>
    </font>
    <font>
      <sz val="10"/>
      <name val="Arial"/>
    </font>
    <font>
      <sz val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name val="Baskerville Old Face"/>
      <family val="1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i/>
      <u/>
      <sz val="10"/>
      <color indexed="8"/>
      <name val="Arial"/>
      <family val="2"/>
    </font>
    <font>
      <b/>
      <i/>
      <u val="singleAccounting"/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4"/>
      <name val="Baskerville Old Face"/>
      <family val="1"/>
    </font>
    <font>
      <sz val="14"/>
      <name val="Arial"/>
      <family val="2"/>
    </font>
    <font>
      <sz val="12"/>
      <name val="Baskerville Old Face"/>
      <family val="1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b/>
      <sz val="2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Fill="1"/>
    <xf numFmtId="0" fontId="4" fillId="0" borderId="0" xfId="0" applyFont="1" applyFill="1"/>
    <xf numFmtId="0" fontId="9" fillId="0" borderId="0" xfId="0" applyFont="1" applyFill="1"/>
    <xf numFmtId="0" fontId="7" fillId="0" borderId="0" xfId="0" applyFont="1" applyFill="1"/>
    <xf numFmtId="0" fontId="8" fillId="0" borderId="0" xfId="0" applyFont="1" applyFill="1"/>
    <xf numFmtId="179" fontId="0" fillId="0" borderId="0" xfId="1" applyNumberFormat="1" applyFont="1" applyFill="1"/>
    <xf numFmtId="179" fontId="7" fillId="0" borderId="0" xfId="1" applyNumberFormat="1" applyFont="1" applyFill="1"/>
    <xf numFmtId="0" fontId="18" fillId="0" borderId="0" xfId="0" applyFont="1" applyFill="1"/>
    <xf numFmtId="0" fontId="22" fillId="0" borderId="0" xfId="0" applyFont="1" applyFill="1"/>
    <xf numFmtId="179" fontId="9" fillId="0" borderId="0" xfId="1" applyNumberFormat="1" applyFont="1" applyFill="1" applyAlignment="1">
      <alignment horizontal="right"/>
    </xf>
    <xf numFmtId="0" fontId="23" fillId="0" borderId="0" xfId="0" applyFont="1" applyFill="1"/>
    <xf numFmtId="0" fontId="7" fillId="2" borderId="0" xfId="0" applyFont="1" applyFill="1"/>
    <xf numFmtId="179" fontId="7" fillId="2" borderId="0" xfId="1" applyNumberFormat="1" applyFont="1" applyFill="1" applyAlignment="1">
      <alignment horizontal="right"/>
    </xf>
    <xf numFmtId="179" fontId="3" fillId="0" borderId="0" xfId="1" quotePrefix="1" applyNumberFormat="1" applyFont="1" applyFill="1" applyBorder="1" applyAlignment="1"/>
    <xf numFmtId="179" fontId="18" fillId="0" borderId="0" xfId="1" applyNumberFormat="1" applyFont="1" applyFill="1"/>
    <xf numFmtId="0" fontId="26" fillId="0" borderId="0" xfId="0" applyFont="1" applyFill="1"/>
    <xf numFmtId="0" fontId="27" fillId="0" borderId="0" xfId="0" applyFont="1" applyFill="1"/>
    <xf numFmtId="179" fontId="17" fillId="0" borderId="0" xfId="1" applyNumberFormat="1" applyFont="1" applyFill="1"/>
    <xf numFmtId="0" fontId="13" fillId="0" borderId="0" xfId="0" applyFont="1" applyFill="1"/>
    <xf numFmtId="0" fontId="25" fillId="0" borderId="0" xfId="0" applyFont="1" applyFill="1" applyAlignment="1">
      <alignment horizontal="center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179" fontId="24" fillId="0" borderId="0" xfId="1" quotePrefix="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left"/>
    </xf>
    <xf numFmtId="179" fontId="7" fillId="0" borderId="0" xfId="1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/>
    <xf numFmtId="2" fontId="7" fillId="0" borderId="0" xfId="0" applyNumberFormat="1" applyFont="1" applyFill="1"/>
    <xf numFmtId="0" fontId="13" fillId="0" borderId="0" xfId="0" applyFont="1"/>
    <xf numFmtId="0" fontId="21" fillId="0" borderId="0" xfId="0" applyFont="1" applyFill="1" applyAlignment="1">
      <alignment horizontal="justify"/>
    </xf>
    <xf numFmtId="179" fontId="24" fillId="2" borderId="0" xfId="1" quotePrefix="1" applyNumberFormat="1" applyFont="1" applyFill="1" applyBorder="1" applyAlignment="1">
      <alignment horizontal="center"/>
    </xf>
    <xf numFmtId="179" fontId="7" fillId="2" borderId="0" xfId="1" applyNumberFormat="1" applyFont="1" applyFill="1" applyBorder="1" applyAlignment="1">
      <alignment horizontal="right"/>
    </xf>
    <xf numFmtId="0" fontId="4" fillId="2" borderId="0" xfId="0" applyFont="1" applyFill="1"/>
    <xf numFmtId="179" fontId="7" fillId="2" borderId="0" xfId="1" applyNumberFormat="1" applyFont="1" applyFill="1"/>
    <xf numFmtId="0" fontId="29" fillId="0" borderId="0" xfId="0" applyFont="1" applyFill="1"/>
    <xf numFmtId="0" fontId="4" fillId="0" borderId="0" xfId="0" applyFont="1" applyAlignment="1">
      <alignment horizontal="left"/>
    </xf>
    <xf numFmtId="43" fontId="4" fillId="0" borderId="0" xfId="1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/>
    <xf numFmtId="179" fontId="4" fillId="0" borderId="7" xfId="1" applyNumberFormat="1" applyFont="1" applyBorder="1"/>
    <xf numFmtId="179" fontId="4" fillId="0" borderId="8" xfId="1" applyNumberFormat="1" applyFont="1" applyBorder="1"/>
    <xf numFmtId="0" fontId="13" fillId="0" borderId="6" xfId="0" applyFont="1" applyBorder="1" applyAlignment="1">
      <alignment vertical="center" wrapText="1"/>
    </xf>
    <xf numFmtId="179" fontId="13" fillId="0" borderId="7" xfId="1" applyNumberFormat="1" applyFont="1" applyBorder="1" applyAlignment="1">
      <alignment vertical="center" wrapText="1"/>
    </xf>
    <xf numFmtId="179" fontId="13" fillId="0" borderId="8" xfId="1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6" xfId="0" applyFont="1" applyBorder="1"/>
    <xf numFmtId="179" fontId="13" fillId="0" borderId="7" xfId="1" applyNumberFormat="1" applyFont="1" applyBorder="1"/>
    <xf numFmtId="0" fontId="13" fillId="0" borderId="6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179" fontId="13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179" fontId="4" fillId="0" borderId="12" xfId="1" applyNumberFormat="1" applyFont="1" applyBorder="1" applyAlignment="1">
      <alignment vertical="center" wrapText="1"/>
    </xf>
    <xf numFmtId="179" fontId="4" fillId="0" borderId="13" xfId="1" applyNumberFormat="1" applyFont="1" applyBorder="1" applyAlignment="1">
      <alignment vertical="center" wrapText="1"/>
    </xf>
    <xf numFmtId="179" fontId="9" fillId="0" borderId="0" xfId="1" applyNumberFormat="1" applyFont="1" applyFill="1" applyBorder="1"/>
    <xf numFmtId="179" fontId="0" fillId="0" borderId="0" xfId="1" applyNumberFormat="1" applyFont="1" applyFill="1" applyBorder="1"/>
    <xf numFmtId="0" fontId="20" fillId="0" borderId="0" xfId="0" applyFont="1" applyAlignment="1">
      <alignment vertical="center"/>
    </xf>
    <xf numFmtId="179" fontId="4" fillId="0" borderId="1" xfId="1" applyNumberFormat="1" applyFont="1" applyBorder="1" applyAlignment="1"/>
    <xf numFmtId="0" fontId="0" fillId="0" borderId="1" xfId="0" applyBorder="1" applyAlignment="1"/>
    <xf numFmtId="0" fontId="18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Border="1" applyAlignment="1"/>
    <xf numFmtId="179" fontId="0" fillId="0" borderId="1" xfId="1" applyNumberFormat="1" applyFont="1" applyBorder="1" applyAlignment="1"/>
    <xf numFmtId="179" fontId="4" fillId="0" borderId="1" xfId="0" applyNumberFormat="1" applyFont="1" applyBorder="1" applyAlignment="1"/>
    <xf numFmtId="9" fontId="0" fillId="0" borderId="1" xfId="0" applyNumberFormat="1" applyBorder="1" applyAlignment="1"/>
    <xf numFmtId="179" fontId="13" fillId="0" borderId="14" xfId="1" applyNumberFormat="1" applyFont="1" applyBorder="1"/>
    <xf numFmtId="179" fontId="13" fillId="0" borderId="15" xfId="1" applyNumberFormat="1" applyFont="1" applyBorder="1"/>
    <xf numFmtId="179" fontId="13" fillId="0" borderId="10" xfId="1" applyNumberFormat="1" applyFont="1" applyBorder="1"/>
    <xf numFmtId="179" fontId="4" fillId="0" borderId="0" xfId="1" applyNumberFormat="1" applyFont="1" applyBorder="1" applyAlignment="1"/>
    <xf numFmtId="179" fontId="22" fillId="0" borderId="0" xfId="1" applyNumberFormat="1" applyFont="1" applyFill="1"/>
    <xf numFmtId="179" fontId="13" fillId="0" borderId="0" xfId="1" applyNumberFormat="1" applyFont="1" applyFill="1" applyBorder="1" applyAlignment="1">
      <alignment horizontal="center"/>
    </xf>
    <xf numFmtId="179" fontId="4" fillId="2" borderId="0" xfId="1" applyNumberFormat="1" applyFont="1" applyFill="1" applyAlignment="1">
      <alignment horizontal="center"/>
    </xf>
    <xf numFmtId="179" fontId="4" fillId="0" borderId="0" xfId="1" applyNumberFormat="1" applyFont="1" applyFill="1" applyAlignment="1">
      <alignment horizontal="center"/>
    </xf>
    <xf numFmtId="179" fontId="4" fillId="0" borderId="1" xfId="1" applyNumberFormat="1" applyFont="1" applyFill="1" applyBorder="1" applyAlignment="1"/>
    <xf numFmtId="179" fontId="0" fillId="0" borderId="1" xfId="1" applyNumberFormat="1" applyFont="1" applyFill="1" applyBorder="1"/>
    <xf numFmtId="0" fontId="0" fillId="0" borderId="1" xfId="0" applyFill="1" applyBorder="1"/>
    <xf numFmtId="183" fontId="0" fillId="0" borderId="0" xfId="1" applyNumberFormat="1" applyFont="1" applyBorder="1"/>
    <xf numFmtId="0" fontId="7" fillId="2" borderId="0" xfId="0" applyFont="1" applyFill="1" applyBorder="1"/>
    <xf numFmtId="179" fontId="5" fillId="2" borderId="0" xfId="1" quotePrefix="1" applyNumberFormat="1" applyFont="1" applyFill="1" applyBorder="1" applyAlignment="1"/>
    <xf numFmtId="179" fontId="0" fillId="3" borderId="0" xfId="1" applyNumberFormat="1" applyFont="1" applyFill="1"/>
    <xf numFmtId="0" fontId="9" fillId="2" borderId="0" xfId="0" applyFont="1" applyFill="1"/>
    <xf numFmtId="179" fontId="7" fillId="2" borderId="0" xfId="1" quotePrefix="1" applyNumberFormat="1" applyFont="1" applyFill="1" applyBorder="1" applyAlignment="1"/>
    <xf numFmtId="0" fontId="7" fillId="0" borderId="0" xfId="0" applyFont="1" applyFill="1" applyAlignment="1">
      <alignment horizontal="right"/>
    </xf>
    <xf numFmtId="3" fontId="0" fillId="0" borderId="0" xfId="0" applyNumberFormat="1" applyFill="1"/>
    <xf numFmtId="179" fontId="3" fillId="0" borderId="1" xfId="1" quotePrefix="1" applyNumberFormat="1" applyFont="1" applyFill="1" applyBorder="1" applyAlignment="1"/>
    <xf numFmtId="179" fontId="7" fillId="0" borderId="1" xfId="1" applyNumberFormat="1" applyFont="1" applyFill="1" applyBorder="1"/>
    <xf numFmtId="2" fontId="7" fillId="0" borderId="0" xfId="0" applyNumberFormat="1" applyFont="1" applyFill="1" applyAlignment="1">
      <alignment horizontal="right"/>
    </xf>
    <xf numFmtId="3" fontId="18" fillId="0" borderId="0" xfId="0" applyNumberFormat="1" applyFont="1" applyFill="1"/>
    <xf numFmtId="182" fontId="4" fillId="0" borderId="1" xfId="1" applyNumberFormat="1" applyFont="1" applyFill="1" applyBorder="1" applyAlignment="1">
      <alignment horizontal="right"/>
    </xf>
    <xf numFmtId="0" fontId="7" fillId="0" borderId="1" xfId="0" applyFont="1" applyFill="1" applyBorder="1"/>
    <xf numFmtId="3" fontId="9" fillId="0" borderId="1" xfId="0" applyNumberFormat="1" applyFont="1" applyFill="1" applyBorder="1"/>
    <xf numFmtId="0" fontId="9" fillId="0" borderId="1" xfId="0" applyFont="1" applyFill="1" applyBorder="1"/>
    <xf numFmtId="3" fontId="7" fillId="0" borderId="1" xfId="0" applyNumberFormat="1" applyFont="1" applyFill="1" applyBorder="1" applyAlignment="1">
      <alignment horizontal="right"/>
    </xf>
    <xf numFmtId="179" fontId="9" fillId="0" borderId="1" xfId="1" applyNumberFormat="1" applyFont="1" applyFill="1" applyBorder="1"/>
    <xf numFmtId="3" fontId="9" fillId="3" borderId="1" xfId="0" applyNumberFormat="1" applyFont="1" applyFill="1" applyBorder="1"/>
    <xf numFmtId="3" fontId="15" fillId="0" borderId="1" xfId="1" applyNumberFormat="1" applyFont="1" applyFill="1" applyBorder="1" applyAlignment="1">
      <alignment horizontal="right"/>
    </xf>
    <xf numFmtId="179" fontId="15" fillId="0" borderId="1" xfId="1" applyNumberFormat="1" applyFont="1" applyFill="1" applyBorder="1" applyAlignment="1">
      <alignment horizontal="right"/>
    </xf>
    <xf numFmtId="179" fontId="4" fillId="0" borderId="1" xfId="1" applyNumberFormat="1" applyFont="1" applyFill="1" applyBorder="1"/>
    <xf numFmtId="3" fontId="14" fillId="0" borderId="1" xfId="1" applyNumberFormat="1" applyFont="1" applyFill="1" applyBorder="1" applyAlignment="1">
      <alignment horizontal="right"/>
    </xf>
    <xf numFmtId="3" fontId="7" fillId="3" borderId="1" xfId="0" applyNumberFormat="1" applyFont="1" applyFill="1" applyBorder="1"/>
    <xf numFmtId="3" fontId="15" fillId="0" borderId="1" xfId="1" applyNumberFormat="1" applyFont="1" applyFill="1" applyBorder="1"/>
    <xf numFmtId="179" fontId="15" fillId="0" borderId="1" xfId="1" applyNumberFormat="1" applyFont="1" applyFill="1" applyBorder="1"/>
    <xf numFmtId="0" fontId="8" fillId="0" borderId="1" xfId="0" applyFont="1" applyFill="1" applyBorder="1"/>
    <xf numFmtId="3" fontId="7" fillId="0" borderId="1" xfId="1" applyNumberFormat="1" applyFont="1" applyFill="1" applyBorder="1" applyAlignment="1">
      <alignment horizontal="right"/>
    </xf>
    <xf numFmtId="179" fontId="7" fillId="0" borderId="1" xfId="1" applyNumberFormat="1" applyFont="1" applyFill="1" applyBorder="1" applyAlignment="1">
      <alignment horizontal="right"/>
    </xf>
    <xf numFmtId="3" fontId="7" fillId="0" borderId="1" xfId="0" applyNumberFormat="1" applyFont="1" applyFill="1" applyBorder="1"/>
    <xf numFmtId="0" fontId="4" fillId="0" borderId="1" xfId="0" applyFont="1" applyFill="1" applyBorder="1"/>
    <xf numFmtId="179" fontId="9" fillId="0" borderId="1" xfId="1" applyNumberFormat="1" applyFont="1" applyFill="1" applyBorder="1" applyAlignment="1">
      <alignment horizontal="right"/>
    </xf>
    <xf numFmtId="3" fontId="0" fillId="0" borderId="1" xfId="0" applyNumberFormat="1" applyFill="1" applyBorder="1"/>
    <xf numFmtId="0" fontId="16" fillId="0" borderId="1" xfId="0" applyFont="1" applyFill="1" applyBorder="1"/>
    <xf numFmtId="0" fontId="17" fillId="2" borderId="1" xfId="0" applyFont="1" applyFill="1" applyBorder="1"/>
    <xf numFmtId="0" fontId="16" fillId="2" borderId="1" xfId="0" applyFont="1" applyFill="1" applyBorder="1"/>
    <xf numFmtId="3" fontId="17" fillId="2" borderId="1" xfId="1" applyNumberFormat="1" applyFont="1" applyFill="1" applyBorder="1" applyAlignment="1">
      <alignment horizontal="right"/>
    </xf>
    <xf numFmtId="179" fontId="17" fillId="2" borderId="1" xfId="1" applyNumberFormat="1" applyFont="1" applyFill="1" applyBorder="1" applyAlignment="1">
      <alignment horizontal="right"/>
    </xf>
    <xf numFmtId="0" fontId="18" fillId="0" borderId="1" xfId="0" applyFont="1" applyFill="1" applyBorder="1"/>
    <xf numFmtId="0" fontId="27" fillId="0" borderId="1" xfId="0" applyFont="1" applyFill="1" applyBorder="1"/>
    <xf numFmtId="179" fontId="10" fillId="0" borderId="1" xfId="1" applyNumberFormat="1" applyFont="1" applyFill="1" applyBorder="1"/>
    <xf numFmtId="179" fontId="11" fillId="0" borderId="1" xfId="1" applyNumberFormat="1" applyFont="1" applyFill="1" applyBorder="1"/>
    <xf numFmtId="0" fontId="12" fillId="0" borderId="1" xfId="0" applyFont="1" applyFill="1" applyBorder="1"/>
    <xf numFmtId="179" fontId="14" fillId="0" borderId="1" xfId="1" applyNumberFormat="1" applyFont="1" applyFill="1" applyBorder="1" applyAlignment="1">
      <alignment horizontal="right"/>
    </xf>
    <xf numFmtId="0" fontId="19" fillId="0" borderId="1" xfId="0" applyFont="1" applyFill="1" applyBorder="1"/>
    <xf numFmtId="0" fontId="20" fillId="0" borderId="1" xfId="0" applyFont="1" applyFill="1" applyBorder="1"/>
    <xf numFmtId="3" fontId="20" fillId="0" borderId="1" xfId="1" applyNumberFormat="1" applyFont="1" applyFill="1" applyBorder="1" applyAlignment="1">
      <alignment horizontal="right"/>
    </xf>
    <xf numFmtId="179" fontId="20" fillId="0" borderId="1" xfId="1" applyNumberFormat="1" applyFont="1" applyFill="1" applyBorder="1" applyAlignment="1">
      <alignment horizontal="right"/>
    </xf>
    <xf numFmtId="0" fontId="22" fillId="0" borderId="1" xfId="0" applyFont="1" applyFill="1" applyBorder="1"/>
    <xf numFmtId="3" fontId="19" fillId="0" borderId="1" xfId="0" applyNumberFormat="1" applyFont="1" applyFill="1" applyBorder="1"/>
    <xf numFmtId="0" fontId="20" fillId="2" borderId="1" xfId="0" applyFont="1" applyFill="1" applyBorder="1"/>
    <xf numFmtId="0" fontId="19" fillId="2" borderId="1" xfId="0" applyFont="1" applyFill="1" applyBorder="1"/>
    <xf numFmtId="3" fontId="20" fillId="2" borderId="1" xfId="1" applyNumberFormat="1" applyFont="1" applyFill="1" applyBorder="1" applyAlignment="1">
      <alignment horizontal="right"/>
    </xf>
    <xf numFmtId="179" fontId="20" fillId="2" borderId="1" xfId="1" applyNumberFormat="1" applyFont="1" applyFill="1" applyBorder="1" applyAlignment="1">
      <alignment horizontal="right"/>
    </xf>
    <xf numFmtId="3" fontId="23" fillId="2" borderId="1" xfId="1" applyNumberFormat="1" applyFont="1" applyFill="1" applyBorder="1"/>
    <xf numFmtId="179" fontId="23" fillId="2" borderId="1" xfId="1" applyNumberFormat="1" applyFont="1" applyFill="1" applyBorder="1"/>
    <xf numFmtId="0" fontId="23" fillId="0" borderId="1" xfId="0" applyFont="1" applyFill="1" applyBorder="1"/>
    <xf numFmtId="3" fontId="20" fillId="0" borderId="1" xfId="0" applyNumberFormat="1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/>
    <xf numFmtId="1" fontId="0" fillId="0" borderId="1" xfId="0" applyNumberFormat="1" applyFill="1" applyBorder="1"/>
    <xf numFmtId="0" fontId="13" fillId="0" borderId="1" xfId="0" applyFont="1" applyFill="1" applyBorder="1"/>
    <xf numFmtId="3" fontId="4" fillId="0" borderId="1" xfId="0" applyNumberFormat="1" applyFont="1" applyFill="1" applyBorder="1"/>
    <xf numFmtId="3" fontId="4" fillId="2" borderId="1" xfId="0" applyNumberFormat="1" applyFont="1" applyFill="1" applyBorder="1"/>
    <xf numFmtId="179" fontId="4" fillId="2" borderId="1" xfId="1" applyNumberFormat="1" applyFont="1" applyFill="1" applyBorder="1"/>
    <xf numFmtId="183" fontId="1" fillId="0" borderId="1" xfId="1" applyNumberFormat="1" applyBorder="1"/>
    <xf numFmtId="0" fontId="0" fillId="0" borderId="1" xfId="0" applyFill="1" applyBorder="1" applyAlignment="1">
      <alignment horizontal="center"/>
    </xf>
    <xf numFmtId="179" fontId="0" fillId="0" borderId="1" xfId="1" applyNumberFormat="1" applyFont="1" applyFill="1" applyBorder="1" applyAlignment="1">
      <alignment horizontal="center"/>
    </xf>
    <xf numFmtId="179" fontId="7" fillId="0" borderId="1" xfId="1" applyNumberFormat="1" applyFont="1" applyFill="1" applyBorder="1" applyAlignment="1">
      <alignment horizontal="center"/>
    </xf>
    <xf numFmtId="179" fontId="13" fillId="0" borderId="1" xfId="1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6" fillId="0" borderId="0" xfId="0" applyFont="1" applyBorder="1"/>
    <xf numFmtId="0" fontId="4" fillId="0" borderId="19" xfId="0" applyFont="1" applyBorder="1"/>
    <xf numFmtId="0" fontId="4" fillId="0" borderId="20" xfId="0" applyFont="1" applyBorder="1"/>
    <xf numFmtId="0" fontId="13" fillId="0" borderId="21" xfId="0" applyFont="1" applyBorder="1" applyAlignment="1">
      <alignment horizontal="left" indent="5"/>
    </xf>
    <xf numFmtId="0" fontId="0" fillId="0" borderId="21" xfId="0" applyBorder="1" applyAlignment="1">
      <alignment horizontal="left" indent="5"/>
    </xf>
    <xf numFmtId="0" fontId="0" fillId="0" borderId="0" xfId="0" applyBorder="1" applyAlignment="1">
      <alignment horizontal="left" indent="5"/>
    </xf>
    <xf numFmtId="0" fontId="13" fillId="0" borderId="0" xfId="0" applyFont="1" applyBorder="1"/>
    <xf numFmtId="0" fontId="0" fillId="0" borderId="22" xfId="0" applyBorder="1" applyAlignment="1">
      <alignment horizontal="left" indent="5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4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8" fillId="0" borderId="21" xfId="0" applyFont="1" applyBorder="1" applyAlignment="1">
      <alignment horizontal="left" indent="4"/>
    </xf>
    <xf numFmtId="0" fontId="7" fillId="0" borderId="1" xfId="0" applyFont="1" applyFill="1" applyBorder="1"/>
    <xf numFmtId="0" fontId="9" fillId="0" borderId="1" xfId="0" applyFont="1" applyFill="1" applyBorder="1"/>
    <xf numFmtId="0" fontId="25" fillId="0" borderId="0" xfId="0" applyFont="1" applyFill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2" borderId="0" xfId="0" applyFont="1" applyFill="1"/>
    <xf numFmtId="0" fontId="9" fillId="0" borderId="0" xfId="0" applyFont="1" applyFill="1"/>
    <xf numFmtId="0" fontId="7" fillId="0" borderId="0" xfId="0" applyFont="1" applyFill="1"/>
    <xf numFmtId="0" fontId="7" fillId="2" borderId="0" xfId="0" applyFont="1" applyFill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25" fillId="0" borderId="0" xfId="0" applyFont="1" applyFill="1" applyAlignment="1">
      <alignment horizontal="left" indent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opLeftCell="A19" workbookViewId="0">
      <selection activeCell="P19" sqref="I19:P30"/>
    </sheetView>
  </sheetViews>
  <sheetFormatPr defaultRowHeight="12.75"/>
  <cols>
    <col min="1" max="1" width="4.28515625" customWidth="1"/>
    <col min="2" max="2" width="29.5703125" customWidth="1"/>
    <col min="3" max="3" width="4" customWidth="1"/>
    <col min="4" max="4" width="4.5703125" customWidth="1"/>
    <col min="5" max="5" width="30.42578125" customWidth="1"/>
    <col min="6" max="6" width="11.7109375" customWidth="1"/>
  </cols>
  <sheetData>
    <row r="1" spans="1:6">
      <c r="A1" s="154"/>
      <c r="B1" s="155"/>
      <c r="C1" s="155"/>
      <c r="D1" s="155"/>
      <c r="E1" s="155"/>
      <c r="F1" s="156"/>
    </row>
    <row r="2" spans="1:6">
      <c r="A2" s="157"/>
      <c r="B2" s="158"/>
      <c r="C2" s="158"/>
      <c r="D2" s="158"/>
      <c r="E2" s="158"/>
      <c r="F2" s="159"/>
    </row>
    <row r="3" spans="1:6" ht="18">
      <c r="A3" s="157"/>
      <c r="B3" s="160" t="s">
        <v>261</v>
      </c>
      <c r="C3" s="173" t="s">
        <v>280</v>
      </c>
      <c r="D3" s="173"/>
      <c r="E3" s="173"/>
      <c r="F3" s="159"/>
    </row>
    <row r="4" spans="1:6" ht="18">
      <c r="A4" s="157"/>
      <c r="B4" s="160" t="s">
        <v>262</v>
      </c>
      <c r="C4" s="173" t="s">
        <v>281</v>
      </c>
      <c r="D4" s="173"/>
      <c r="E4" s="173"/>
      <c r="F4" s="159"/>
    </row>
    <row r="5" spans="1:6" ht="18">
      <c r="A5" s="157"/>
      <c r="B5" s="160" t="s">
        <v>263</v>
      </c>
      <c r="C5" s="173" t="s">
        <v>282</v>
      </c>
      <c r="D5" s="173"/>
      <c r="E5" s="173"/>
      <c r="F5" s="159"/>
    </row>
    <row r="6" spans="1:6" ht="18">
      <c r="A6" s="157"/>
      <c r="B6" s="160" t="s">
        <v>264</v>
      </c>
      <c r="C6" s="173" t="s">
        <v>283</v>
      </c>
      <c r="D6" s="173"/>
      <c r="E6" s="173"/>
      <c r="F6" s="159"/>
    </row>
    <row r="7" spans="1:6" ht="18">
      <c r="A7" s="157"/>
      <c r="B7" s="160" t="s">
        <v>265</v>
      </c>
      <c r="C7" s="173" t="s">
        <v>284</v>
      </c>
      <c r="D7" s="173"/>
      <c r="E7" s="173"/>
      <c r="F7" s="159"/>
    </row>
    <row r="8" spans="1:6" ht="18">
      <c r="A8" s="157"/>
      <c r="B8" s="160" t="s">
        <v>266</v>
      </c>
      <c r="C8" s="173" t="s">
        <v>285</v>
      </c>
      <c r="D8" s="173"/>
      <c r="E8" s="173"/>
      <c r="F8" s="159"/>
    </row>
    <row r="9" spans="1:6">
      <c r="A9" s="157"/>
      <c r="B9" s="158"/>
      <c r="C9" s="158"/>
      <c r="D9" s="158"/>
      <c r="E9" s="158"/>
      <c r="F9" s="159"/>
    </row>
    <row r="10" spans="1:6">
      <c r="A10" s="157"/>
      <c r="B10" s="158"/>
      <c r="C10" s="158"/>
      <c r="D10" s="158"/>
      <c r="E10" s="158"/>
      <c r="F10" s="159"/>
    </row>
    <row r="11" spans="1:6">
      <c r="A11" s="157"/>
      <c r="B11" s="158"/>
      <c r="C11" s="158"/>
      <c r="D11" s="158"/>
      <c r="E11" s="158"/>
      <c r="F11" s="159"/>
    </row>
    <row r="12" spans="1:6">
      <c r="A12" s="157"/>
      <c r="B12" s="158"/>
      <c r="C12" s="158"/>
      <c r="D12" s="158"/>
      <c r="E12" s="158"/>
      <c r="F12" s="159"/>
    </row>
    <row r="13" spans="1:6">
      <c r="A13" s="157"/>
      <c r="B13" s="158"/>
      <c r="C13" s="158"/>
      <c r="D13" s="158"/>
      <c r="E13" s="158"/>
      <c r="F13" s="159"/>
    </row>
    <row r="14" spans="1:6">
      <c r="A14" s="157"/>
      <c r="B14" s="158"/>
      <c r="C14" s="158"/>
      <c r="D14" s="158"/>
      <c r="E14" s="158"/>
      <c r="F14" s="159"/>
    </row>
    <row r="15" spans="1:6">
      <c r="A15" s="157"/>
      <c r="B15" s="158"/>
      <c r="C15" s="158"/>
      <c r="D15" s="158"/>
      <c r="E15" s="158"/>
      <c r="F15" s="159"/>
    </row>
    <row r="16" spans="1:6" ht="36">
      <c r="A16" s="157"/>
      <c r="B16" s="172" t="s">
        <v>267</v>
      </c>
      <c r="C16" s="172"/>
      <c r="D16" s="172"/>
      <c r="E16" s="172"/>
      <c r="F16" s="159"/>
    </row>
    <row r="17" spans="1:6">
      <c r="A17" s="161"/>
      <c r="B17" s="171" t="s">
        <v>268</v>
      </c>
      <c r="C17" s="171"/>
      <c r="D17" s="171"/>
      <c r="E17" s="171"/>
      <c r="F17" s="162"/>
    </row>
    <row r="18" spans="1:6">
      <c r="A18" s="161"/>
      <c r="B18" s="171" t="s">
        <v>269</v>
      </c>
      <c r="C18" s="171"/>
      <c r="D18" s="171"/>
      <c r="E18" s="171"/>
      <c r="F18" s="162"/>
    </row>
    <row r="19" spans="1:6" ht="36">
      <c r="A19" s="157"/>
      <c r="B19" s="172" t="s">
        <v>210</v>
      </c>
      <c r="C19" s="172"/>
      <c r="D19" s="172"/>
      <c r="E19" s="172"/>
      <c r="F19" s="159"/>
    </row>
    <row r="20" spans="1:6">
      <c r="A20" s="157"/>
      <c r="B20" s="158"/>
      <c r="C20" s="158"/>
      <c r="D20" s="158"/>
      <c r="E20" s="158"/>
      <c r="F20" s="159"/>
    </row>
    <row r="21" spans="1:6">
      <c r="A21" s="157"/>
      <c r="B21" s="158"/>
      <c r="C21" s="158"/>
      <c r="D21" s="158"/>
      <c r="E21" s="158"/>
      <c r="F21" s="159"/>
    </row>
    <row r="22" spans="1:6">
      <c r="A22" s="157"/>
      <c r="B22" s="158"/>
      <c r="C22" s="158"/>
      <c r="D22" s="158"/>
      <c r="E22" s="158"/>
      <c r="F22" s="159"/>
    </row>
    <row r="23" spans="1:6">
      <c r="A23" s="157"/>
      <c r="B23" s="158"/>
      <c r="C23" s="158"/>
      <c r="D23" s="158"/>
      <c r="E23" s="158"/>
      <c r="F23" s="159"/>
    </row>
    <row r="24" spans="1:6">
      <c r="A24" s="157"/>
      <c r="B24" s="158"/>
      <c r="C24" s="158"/>
      <c r="D24" s="158"/>
      <c r="E24" s="158"/>
      <c r="F24" s="159"/>
    </row>
    <row r="25" spans="1:6">
      <c r="A25" s="157"/>
      <c r="B25" s="158"/>
      <c r="C25" s="158"/>
      <c r="D25" s="158"/>
      <c r="E25" s="158"/>
      <c r="F25" s="159"/>
    </row>
    <row r="26" spans="1:6">
      <c r="A26" s="157"/>
      <c r="B26" s="158"/>
      <c r="C26" s="158"/>
      <c r="D26" s="158"/>
      <c r="E26" s="158"/>
      <c r="F26" s="159"/>
    </row>
    <row r="27" spans="1:6">
      <c r="A27" s="157"/>
      <c r="B27" s="158"/>
      <c r="C27" s="158"/>
      <c r="D27" s="158"/>
      <c r="E27" s="158"/>
      <c r="F27" s="159"/>
    </row>
    <row r="28" spans="1:6">
      <c r="A28" s="157"/>
      <c r="B28" s="158"/>
      <c r="C28" s="158"/>
      <c r="D28" s="158"/>
      <c r="E28" s="158"/>
      <c r="F28" s="159"/>
    </row>
    <row r="29" spans="1:6">
      <c r="A29" s="157"/>
      <c r="B29" s="158"/>
      <c r="C29" s="158"/>
      <c r="D29" s="158"/>
      <c r="E29" s="158"/>
      <c r="F29" s="159"/>
    </row>
    <row r="30" spans="1:6">
      <c r="A30" s="157"/>
      <c r="B30" s="158"/>
      <c r="C30" s="158"/>
      <c r="D30" s="158"/>
      <c r="E30" s="158"/>
      <c r="F30" s="159"/>
    </row>
    <row r="31" spans="1:6">
      <c r="A31" s="157"/>
      <c r="B31" s="158"/>
      <c r="C31" s="158"/>
      <c r="D31" s="158"/>
      <c r="E31" s="158"/>
      <c r="F31" s="159"/>
    </row>
    <row r="32" spans="1:6">
      <c r="A32" s="157"/>
      <c r="B32" s="158"/>
      <c r="C32" s="158"/>
      <c r="D32" s="158"/>
      <c r="E32" s="158"/>
      <c r="F32" s="159"/>
    </row>
    <row r="33" spans="1:6">
      <c r="A33" s="157"/>
      <c r="B33" s="158"/>
      <c r="C33" s="158"/>
      <c r="D33" s="158"/>
      <c r="E33" s="158"/>
      <c r="F33" s="159"/>
    </row>
    <row r="34" spans="1:6">
      <c r="A34" s="157"/>
      <c r="B34" s="158"/>
      <c r="C34" s="158"/>
      <c r="D34" s="158"/>
      <c r="E34" s="158"/>
      <c r="F34" s="159"/>
    </row>
    <row r="35" spans="1:6">
      <c r="A35" s="157"/>
      <c r="B35" s="158" t="s">
        <v>270</v>
      </c>
      <c r="C35" s="158"/>
      <c r="D35" s="163" t="s">
        <v>271</v>
      </c>
      <c r="E35" s="158"/>
      <c r="F35" s="159"/>
    </row>
    <row r="36" spans="1:6">
      <c r="A36" s="157"/>
      <c r="B36" s="158" t="s">
        <v>272</v>
      </c>
      <c r="C36" s="158"/>
      <c r="D36" s="164"/>
      <c r="E36" s="158"/>
      <c r="F36" s="159"/>
    </row>
    <row r="37" spans="1:6">
      <c r="A37" s="157"/>
      <c r="B37" s="158" t="s">
        <v>273</v>
      </c>
      <c r="C37" s="158"/>
      <c r="D37" s="163" t="s">
        <v>274</v>
      </c>
      <c r="E37" s="158"/>
      <c r="F37" s="159"/>
    </row>
    <row r="38" spans="1:6">
      <c r="A38" s="157"/>
      <c r="B38" s="158" t="s">
        <v>275</v>
      </c>
      <c r="C38" s="158"/>
      <c r="D38" s="164"/>
      <c r="E38" s="158"/>
      <c r="F38" s="159"/>
    </row>
    <row r="39" spans="1:6">
      <c r="A39" s="157"/>
      <c r="B39" s="158"/>
      <c r="C39" s="158"/>
      <c r="D39" s="165"/>
      <c r="E39" s="158"/>
      <c r="F39" s="159"/>
    </row>
    <row r="40" spans="1:6">
      <c r="A40" s="157"/>
      <c r="B40" s="158" t="s">
        <v>276</v>
      </c>
      <c r="C40" s="166" t="s">
        <v>277</v>
      </c>
      <c r="D40" s="163" t="s">
        <v>286</v>
      </c>
      <c r="E40" s="158"/>
      <c r="F40" s="159"/>
    </row>
    <row r="41" spans="1:6">
      <c r="A41" s="157"/>
      <c r="B41" s="158"/>
      <c r="C41" s="166" t="s">
        <v>278</v>
      </c>
      <c r="D41" s="163" t="s">
        <v>287</v>
      </c>
      <c r="E41" s="158"/>
      <c r="F41" s="159"/>
    </row>
    <row r="42" spans="1:6">
      <c r="A42" s="157"/>
      <c r="B42" s="158"/>
      <c r="C42" s="166"/>
      <c r="D42" s="167"/>
      <c r="E42" s="158"/>
      <c r="F42" s="159"/>
    </row>
    <row r="43" spans="1:6">
      <c r="A43" s="157"/>
      <c r="B43" s="158" t="s">
        <v>279</v>
      </c>
      <c r="C43" s="158"/>
      <c r="D43" s="163" t="s">
        <v>288</v>
      </c>
      <c r="E43" s="158"/>
      <c r="F43" s="159"/>
    </row>
    <row r="44" spans="1:6">
      <c r="A44" s="157"/>
      <c r="B44" s="158"/>
      <c r="C44" s="158"/>
      <c r="D44" s="158"/>
      <c r="E44" s="158"/>
      <c r="F44" s="159"/>
    </row>
    <row r="45" spans="1:6" ht="13.5" thickBot="1">
      <c r="A45" s="168"/>
      <c r="B45" s="169"/>
      <c r="C45" s="169"/>
      <c r="D45" s="169"/>
      <c r="E45" s="169"/>
      <c r="F45" s="170"/>
    </row>
  </sheetData>
  <mergeCells count="10">
    <mergeCell ref="C3:E3"/>
    <mergeCell ref="C4:E4"/>
    <mergeCell ref="C5:E5"/>
    <mergeCell ref="C6:E6"/>
    <mergeCell ref="B18:E18"/>
    <mergeCell ref="B19:E19"/>
    <mergeCell ref="C7:E7"/>
    <mergeCell ref="C8:E8"/>
    <mergeCell ref="B16:E16"/>
    <mergeCell ref="B17:E17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H174"/>
  <sheetViews>
    <sheetView topLeftCell="A76" workbookViewId="0">
      <selection activeCell="H162" sqref="H162"/>
    </sheetView>
  </sheetViews>
  <sheetFormatPr defaultRowHeight="12.75"/>
  <cols>
    <col min="1" max="1" width="15.85546875" style="1" customWidth="1"/>
    <col min="2" max="2" width="43" style="1" customWidth="1"/>
    <col min="3" max="3" width="29.140625" style="1" hidden="1" customWidth="1"/>
    <col min="4" max="4" width="21.140625" style="91" customWidth="1"/>
    <col min="5" max="5" width="15.7109375" style="6" bestFit="1" customWidth="1"/>
    <col min="6" max="6" width="9.140625" style="1" hidden="1" customWidth="1"/>
    <col min="7" max="16384" width="9.140625" style="1"/>
  </cols>
  <sheetData>
    <row r="1" spans="1:8" s="16" customFormat="1" ht="18.75">
      <c r="A1" s="176" t="s">
        <v>218</v>
      </c>
      <c r="B1" s="176"/>
      <c r="C1" s="176"/>
      <c r="D1" s="176"/>
      <c r="E1" s="176"/>
    </row>
    <row r="2" spans="1:8">
      <c r="A2" s="5"/>
    </row>
    <row r="3" spans="1:8" s="8" customFormat="1" ht="15.75">
      <c r="A3" s="17" t="s">
        <v>205</v>
      </c>
      <c r="D3" s="95"/>
      <c r="E3" s="18"/>
    </row>
    <row r="4" spans="1:8" s="8" customFormat="1" ht="15.75">
      <c r="A4" s="17" t="s">
        <v>0</v>
      </c>
      <c r="D4" s="95"/>
      <c r="E4" s="15"/>
    </row>
    <row r="5" spans="1:8">
      <c r="A5" s="97" t="s">
        <v>1</v>
      </c>
      <c r="B5" s="97" t="s">
        <v>259</v>
      </c>
      <c r="C5" s="99"/>
      <c r="D5" s="100" t="s">
        <v>210</v>
      </c>
      <c r="E5" s="96" t="s">
        <v>180</v>
      </c>
      <c r="F5" s="83"/>
    </row>
    <row r="6" spans="1:8">
      <c r="A6" s="174" t="s">
        <v>3</v>
      </c>
      <c r="B6" s="174"/>
      <c r="C6" s="99"/>
      <c r="D6" s="98"/>
      <c r="E6" s="101"/>
      <c r="F6" s="83"/>
    </row>
    <row r="7" spans="1:8">
      <c r="A7" s="174" t="s">
        <v>4</v>
      </c>
      <c r="B7" s="174"/>
      <c r="C7" s="99"/>
      <c r="D7" s="102">
        <v>6154012</v>
      </c>
      <c r="E7" s="102">
        <v>30420661</v>
      </c>
      <c r="F7" s="83"/>
    </row>
    <row r="8" spans="1:8">
      <c r="A8" s="174" t="s">
        <v>5</v>
      </c>
      <c r="B8" s="174"/>
      <c r="C8" s="99"/>
      <c r="D8" s="98"/>
      <c r="E8" s="101"/>
      <c r="F8" s="83"/>
    </row>
    <row r="9" spans="1:8">
      <c r="A9" s="97" t="s">
        <v>6</v>
      </c>
      <c r="B9" s="99" t="s">
        <v>7</v>
      </c>
      <c r="C9" s="99"/>
      <c r="D9" s="98"/>
      <c r="E9" s="101"/>
      <c r="F9" s="83"/>
    </row>
    <row r="10" spans="1:8">
      <c r="A10" s="97" t="s">
        <v>8</v>
      </c>
      <c r="B10" s="99" t="s">
        <v>9</v>
      </c>
      <c r="C10" s="99"/>
      <c r="D10" s="98"/>
      <c r="E10" s="101"/>
      <c r="F10" s="83"/>
    </row>
    <row r="11" spans="1:8" ht="15">
      <c r="A11" s="99"/>
      <c r="B11" s="97" t="s">
        <v>10</v>
      </c>
      <c r="C11" s="99"/>
      <c r="D11" s="103">
        <v>0</v>
      </c>
      <c r="E11" s="104">
        <f>SUM(E7:E10)</f>
        <v>30420661</v>
      </c>
      <c r="F11" s="83"/>
    </row>
    <row r="12" spans="1:8">
      <c r="A12" s="174" t="s">
        <v>11</v>
      </c>
      <c r="B12" s="174"/>
      <c r="C12" s="99"/>
      <c r="D12" s="98"/>
      <c r="E12" s="105"/>
      <c r="F12" s="83"/>
    </row>
    <row r="13" spans="1:8">
      <c r="A13" s="97" t="s">
        <v>6</v>
      </c>
      <c r="B13" s="99" t="s">
        <v>215</v>
      </c>
      <c r="C13" s="99"/>
      <c r="D13" s="102">
        <v>9374162</v>
      </c>
      <c r="E13" s="102">
        <v>22440564</v>
      </c>
      <c r="F13" s="83"/>
    </row>
    <row r="14" spans="1:8">
      <c r="A14" s="97" t="s">
        <v>8</v>
      </c>
      <c r="B14" s="99" t="s">
        <v>216</v>
      </c>
      <c r="C14" s="99"/>
      <c r="D14" s="102">
        <v>28199920</v>
      </c>
      <c r="E14" s="102">
        <v>27795034</v>
      </c>
      <c r="F14" s="83"/>
    </row>
    <row r="15" spans="1:8">
      <c r="A15" s="97" t="s">
        <v>12</v>
      </c>
      <c r="B15" s="99" t="s">
        <v>13</v>
      </c>
      <c r="C15" s="99"/>
      <c r="D15" s="98"/>
      <c r="E15" s="102">
        <v>345715</v>
      </c>
      <c r="F15" s="83"/>
      <c r="H15" s="1" t="s">
        <v>291</v>
      </c>
    </row>
    <row r="16" spans="1:8">
      <c r="A16" s="97" t="s">
        <v>18</v>
      </c>
      <c r="B16" s="99" t="s">
        <v>226</v>
      </c>
      <c r="C16" s="99"/>
      <c r="D16" s="98">
        <v>23570152</v>
      </c>
      <c r="E16" s="102">
        <v>23570152</v>
      </c>
      <c r="F16" s="83"/>
    </row>
    <row r="17" spans="1:6">
      <c r="A17" s="97"/>
      <c r="B17" s="99" t="s">
        <v>84</v>
      </c>
      <c r="C17" s="99"/>
      <c r="D17" s="98">
        <v>-54286324</v>
      </c>
      <c r="E17" s="102">
        <v>-54286324</v>
      </c>
      <c r="F17" s="83"/>
    </row>
    <row r="18" spans="1:6">
      <c r="A18" s="99"/>
      <c r="B18" s="97" t="s">
        <v>10</v>
      </c>
      <c r="C18" s="99"/>
      <c r="D18" s="106">
        <f>SUM(D13:D17)</f>
        <v>6857910</v>
      </c>
      <c r="E18" s="107">
        <f>SUM(E13:E17)</f>
        <v>19865141</v>
      </c>
      <c r="F18" s="83"/>
    </row>
    <row r="19" spans="1:6">
      <c r="A19" s="97" t="s">
        <v>14</v>
      </c>
      <c r="B19" s="97"/>
      <c r="C19" s="99"/>
      <c r="D19" s="98"/>
      <c r="E19" s="82"/>
      <c r="F19" s="83"/>
    </row>
    <row r="20" spans="1:6">
      <c r="A20" s="97" t="s">
        <v>6</v>
      </c>
      <c r="B20" s="99" t="s">
        <v>15</v>
      </c>
      <c r="C20" s="99"/>
      <c r="D20" s="98">
        <v>0</v>
      </c>
      <c r="E20" s="82"/>
      <c r="F20" s="83"/>
    </row>
    <row r="21" spans="1:6">
      <c r="A21" s="97" t="s">
        <v>8</v>
      </c>
      <c r="B21" s="99" t="s">
        <v>16</v>
      </c>
      <c r="C21" s="99"/>
      <c r="D21" s="98"/>
      <c r="E21" s="82"/>
      <c r="F21" s="83"/>
    </row>
    <row r="22" spans="1:6">
      <c r="A22" s="97" t="s">
        <v>12</v>
      </c>
      <c r="B22" s="99" t="s">
        <v>17</v>
      </c>
      <c r="C22" s="99"/>
      <c r="D22" s="98"/>
      <c r="E22" s="82"/>
      <c r="F22" s="83"/>
    </row>
    <row r="23" spans="1:6">
      <c r="A23" s="97" t="s">
        <v>18</v>
      </c>
      <c r="B23" s="99" t="s">
        <v>83</v>
      </c>
      <c r="C23" s="99"/>
      <c r="D23" s="102">
        <v>183980110</v>
      </c>
      <c r="E23" s="102">
        <v>183980110</v>
      </c>
      <c r="F23" s="83"/>
    </row>
    <row r="24" spans="1:6">
      <c r="A24" s="97" t="s">
        <v>19</v>
      </c>
      <c r="B24" s="99" t="s">
        <v>20</v>
      </c>
      <c r="C24" s="99"/>
      <c r="D24" s="98"/>
      <c r="E24" s="82"/>
      <c r="F24" s="83"/>
    </row>
    <row r="25" spans="1:6">
      <c r="A25" s="97" t="s">
        <v>21</v>
      </c>
      <c r="B25" s="83"/>
      <c r="C25" s="99"/>
      <c r="D25" s="98"/>
      <c r="E25" s="82"/>
      <c r="F25" s="83"/>
    </row>
    <row r="26" spans="1:6">
      <c r="A26" s="97" t="s">
        <v>22</v>
      </c>
      <c r="B26" s="99" t="s">
        <v>23</v>
      </c>
      <c r="C26" s="99"/>
      <c r="D26" s="98">
        <v>273596</v>
      </c>
      <c r="E26" s="82">
        <v>273596</v>
      </c>
      <c r="F26" s="83"/>
    </row>
    <row r="27" spans="1:6">
      <c r="A27" s="97" t="s">
        <v>24</v>
      </c>
      <c r="B27" s="99" t="s">
        <v>217</v>
      </c>
      <c r="C27" s="99"/>
      <c r="D27" s="98">
        <v>-91723086</v>
      </c>
      <c r="E27" s="82">
        <v>-91723086</v>
      </c>
      <c r="F27" s="83"/>
    </row>
    <row r="28" spans="1:6" ht="15">
      <c r="A28" s="83"/>
      <c r="B28" s="97" t="s">
        <v>10</v>
      </c>
      <c r="C28" s="99"/>
      <c r="D28" s="108">
        <f>SUM(D23:D27)</f>
        <v>92530620</v>
      </c>
      <c r="E28" s="109">
        <f>SUM(E23:E27)</f>
        <v>92530620</v>
      </c>
      <c r="F28" s="83"/>
    </row>
    <row r="29" spans="1:6">
      <c r="A29" s="97" t="s">
        <v>25</v>
      </c>
      <c r="B29" s="97"/>
      <c r="C29" s="99"/>
      <c r="D29" s="98"/>
      <c r="E29" s="82"/>
      <c r="F29" s="83"/>
    </row>
    <row r="30" spans="1:6">
      <c r="A30" s="174" t="s">
        <v>26</v>
      </c>
      <c r="B30" s="174"/>
      <c r="C30" s="99"/>
      <c r="D30" s="98"/>
      <c r="E30" s="82"/>
      <c r="F30" s="83"/>
    </row>
    <row r="31" spans="1:6">
      <c r="A31" s="174" t="s">
        <v>258</v>
      </c>
      <c r="B31" s="174"/>
      <c r="C31" s="99"/>
      <c r="D31" s="98"/>
      <c r="E31" s="82"/>
      <c r="F31" s="83"/>
    </row>
    <row r="32" spans="1:6">
      <c r="A32" s="99"/>
      <c r="B32" s="97" t="s">
        <v>27</v>
      </c>
      <c r="C32" s="99"/>
      <c r="D32" s="98"/>
      <c r="E32" s="82"/>
      <c r="F32" s="83"/>
    </row>
    <row r="33" spans="1:6">
      <c r="A33" s="110"/>
      <c r="B33" s="97" t="s">
        <v>28</v>
      </c>
      <c r="C33" s="99"/>
      <c r="D33" s="111">
        <f>D31+D28+D18+D7</f>
        <v>105542542</v>
      </c>
      <c r="E33" s="112">
        <f>E7+E18+E28</f>
        <v>142816422</v>
      </c>
      <c r="F33" s="83"/>
    </row>
    <row r="34" spans="1:6">
      <c r="A34" s="99"/>
      <c r="B34" s="97"/>
      <c r="C34" s="99"/>
      <c r="D34" s="98"/>
      <c r="E34" s="101"/>
      <c r="F34" s="83"/>
    </row>
    <row r="35" spans="1:6">
      <c r="A35" s="174" t="s">
        <v>29</v>
      </c>
      <c r="B35" s="174"/>
      <c r="C35" s="99"/>
      <c r="D35" s="98"/>
      <c r="E35" s="101"/>
      <c r="F35" s="83"/>
    </row>
    <row r="36" spans="1:6">
      <c r="A36" s="174" t="s">
        <v>30</v>
      </c>
      <c r="B36" s="174"/>
      <c r="C36" s="99"/>
      <c r="D36" s="98"/>
      <c r="E36" s="101"/>
      <c r="F36" s="83"/>
    </row>
    <row r="37" spans="1:6">
      <c r="A37" s="97" t="s">
        <v>6</v>
      </c>
      <c r="B37" s="175" t="s">
        <v>31</v>
      </c>
      <c r="C37" s="175"/>
      <c r="D37" s="175"/>
      <c r="E37" s="175"/>
      <c r="F37" s="83"/>
    </row>
    <row r="38" spans="1:6">
      <c r="A38" s="97"/>
      <c r="B38" s="99" t="s">
        <v>32</v>
      </c>
      <c r="C38" s="99"/>
      <c r="D38" s="98"/>
      <c r="E38" s="101"/>
      <c r="F38" s="83"/>
    </row>
    <row r="39" spans="1:6">
      <c r="A39" s="97" t="s">
        <v>12</v>
      </c>
      <c r="B39" s="99" t="s">
        <v>33</v>
      </c>
      <c r="C39" s="99"/>
      <c r="D39" s="98"/>
      <c r="E39" s="101"/>
      <c r="F39" s="83"/>
    </row>
    <row r="40" spans="1:6">
      <c r="A40" s="97" t="s">
        <v>18</v>
      </c>
      <c r="B40" s="99" t="s">
        <v>34</v>
      </c>
      <c r="C40" s="99"/>
      <c r="D40" s="98"/>
      <c r="E40" s="101"/>
      <c r="F40" s="83"/>
    </row>
    <row r="41" spans="1:6">
      <c r="A41" s="99"/>
      <c r="B41" s="97" t="s">
        <v>10</v>
      </c>
      <c r="C41" s="99"/>
      <c r="D41" s="98"/>
      <c r="E41" s="101"/>
      <c r="F41" s="83"/>
    </row>
    <row r="42" spans="1:6">
      <c r="A42" s="174" t="s">
        <v>35</v>
      </c>
      <c r="B42" s="174"/>
      <c r="C42" s="99"/>
      <c r="D42" s="98"/>
      <c r="E42" s="93"/>
      <c r="F42" s="83"/>
    </row>
    <row r="43" spans="1:6">
      <c r="A43" s="97" t="s">
        <v>36</v>
      </c>
      <c r="B43" s="99" t="s">
        <v>37</v>
      </c>
      <c r="C43" s="99"/>
      <c r="D43" s="98"/>
      <c r="E43" s="101"/>
      <c r="F43" s="83"/>
    </row>
    <row r="44" spans="1:6">
      <c r="A44" s="97" t="s">
        <v>8</v>
      </c>
      <c r="B44" s="99" t="s">
        <v>38</v>
      </c>
      <c r="C44" s="99"/>
      <c r="D44" s="102">
        <v>8470680</v>
      </c>
      <c r="E44" s="102">
        <v>12165237</v>
      </c>
      <c r="F44" s="83"/>
    </row>
    <row r="45" spans="1:6">
      <c r="A45" s="97" t="s">
        <v>12</v>
      </c>
      <c r="B45" s="99" t="s">
        <v>39</v>
      </c>
      <c r="C45" s="99"/>
      <c r="D45" s="98">
        <v>196537</v>
      </c>
      <c r="E45" s="82">
        <v>245671</v>
      </c>
      <c r="F45" s="83"/>
    </row>
    <row r="46" spans="1:6">
      <c r="A46" s="97" t="s">
        <v>18</v>
      </c>
      <c r="B46" s="99" t="s">
        <v>40</v>
      </c>
      <c r="C46" s="99"/>
      <c r="D46" s="102">
        <v>525686</v>
      </c>
      <c r="E46" s="102">
        <v>657108</v>
      </c>
      <c r="F46" s="83"/>
    </row>
    <row r="47" spans="1:6">
      <c r="A47" s="99"/>
      <c r="B47" s="97" t="s">
        <v>10</v>
      </c>
      <c r="C47" s="99"/>
      <c r="D47" s="102">
        <v>0</v>
      </c>
      <c r="E47" s="102">
        <v>0</v>
      </c>
      <c r="F47" s="83"/>
    </row>
    <row r="48" spans="1:6">
      <c r="A48" s="174" t="s">
        <v>41</v>
      </c>
      <c r="B48" s="174"/>
      <c r="C48" s="99"/>
      <c r="D48" s="113">
        <f>SUM(D44:D47)</f>
        <v>9192903</v>
      </c>
      <c r="E48" s="93">
        <f>SUM(E44:E47)</f>
        <v>13068016</v>
      </c>
      <c r="F48" s="83"/>
    </row>
    <row r="49" spans="1:6">
      <c r="A49" s="174" t="s">
        <v>42</v>
      </c>
      <c r="B49" s="174"/>
      <c r="C49" s="99"/>
      <c r="D49" s="98"/>
      <c r="E49" s="93"/>
      <c r="F49" s="83"/>
    </row>
    <row r="50" spans="1:6">
      <c r="A50" s="97" t="s">
        <v>6</v>
      </c>
      <c r="B50" s="99" t="s">
        <v>43</v>
      </c>
      <c r="C50" s="99"/>
      <c r="D50" s="98"/>
      <c r="E50" s="93"/>
      <c r="F50" s="83"/>
    </row>
    <row r="51" spans="1:6">
      <c r="A51" s="114" t="s">
        <v>8</v>
      </c>
      <c r="B51" s="99" t="s">
        <v>44</v>
      </c>
      <c r="C51" s="99"/>
      <c r="D51" s="98"/>
      <c r="E51" s="115"/>
      <c r="F51" s="83"/>
    </row>
    <row r="52" spans="1:6">
      <c r="A52" s="97" t="s">
        <v>12</v>
      </c>
      <c r="B52" s="99" t="s">
        <v>45</v>
      </c>
      <c r="C52" s="99"/>
      <c r="D52" s="102">
        <v>0</v>
      </c>
      <c r="E52" s="102">
        <v>0</v>
      </c>
      <c r="F52" s="83"/>
    </row>
    <row r="53" spans="1:6">
      <c r="A53" s="99"/>
      <c r="B53" s="97" t="s">
        <v>10</v>
      </c>
      <c r="C53" s="99"/>
      <c r="D53" s="102">
        <v>0</v>
      </c>
      <c r="E53" s="102">
        <v>0</v>
      </c>
      <c r="F53" s="83"/>
    </row>
    <row r="54" spans="1:6">
      <c r="A54" s="174" t="s">
        <v>46</v>
      </c>
      <c r="B54" s="174"/>
      <c r="C54" s="99"/>
      <c r="D54" s="98"/>
      <c r="E54" s="101"/>
      <c r="F54" s="83"/>
    </row>
    <row r="55" spans="1:6">
      <c r="A55" s="174" t="s">
        <v>47</v>
      </c>
      <c r="B55" s="174"/>
      <c r="C55" s="99"/>
      <c r="D55" s="98"/>
      <c r="E55" s="101"/>
      <c r="F55" s="83"/>
    </row>
    <row r="56" spans="1:6">
      <c r="A56" s="99"/>
      <c r="B56" s="97"/>
      <c r="C56" s="99"/>
      <c r="D56" s="98"/>
      <c r="E56" s="101"/>
      <c r="F56" s="83"/>
    </row>
    <row r="57" spans="1:6">
      <c r="A57" s="99"/>
      <c r="B57" s="97" t="s">
        <v>48</v>
      </c>
      <c r="C57" s="99"/>
      <c r="D57" s="111">
        <f>D47+D53</f>
        <v>0</v>
      </c>
      <c r="E57" s="112">
        <f>E47+E53</f>
        <v>0</v>
      </c>
      <c r="F57" s="83"/>
    </row>
    <row r="58" spans="1:6">
      <c r="A58" s="83"/>
      <c r="B58" s="83"/>
      <c r="C58" s="83"/>
      <c r="D58" s="116"/>
      <c r="E58" s="82"/>
      <c r="F58" s="83"/>
    </row>
    <row r="59" spans="1:6" s="8" customFormat="1" ht="15.75">
      <c r="A59" s="117"/>
      <c r="B59" s="118" t="s">
        <v>49</v>
      </c>
      <c r="C59" s="119"/>
      <c r="D59" s="120">
        <f>D48+D33</f>
        <v>114735445</v>
      </c>
      <c r="E59" s="121">
        <f>E33+E48</f>
        <v>155884438</v>
      </c>
      <c r="F59" s="122"/>
    </row>
    <row r="60" spans="1:6" s="8" customFormat="1" ht="15.75">
      <c r="A60" s="117"/>
      <c r="B60" s="118"/>
      <c r="C60" s="119"/>
      <c r="D60" s="120"/>
      <c r="E60" s="121"/>
      <c r="F60" s="122"/>
    </row>
    <row r="61" spans="1:6" s="8" customFormat="1" ht="18.75">
      <c r="A61" s="117"/>
      <c r="B61" s="177" t="s">
        <v>218</v>
      </c>
      <c r="C61" s="177"/>
      <c r="D61" s="177"/>
      <c r="E61" s="177"/>
      <c r="F61" s="177"/>
    </row>
    <row r="62" spans="1:6" s="8" customFormat="1" ht="15.75">
      <c r="A62" s="123" t="s">
        <v>205</v>
      </c>
      <c r="B62" s="122"/>
      <c r="C62" s="119"/>
      <c r="D62" s="120"/>
      <c r="E62" s="121"/>
      <c r="F62" s="122"/>
    </row>
    <row r="63" spans="1:6">
      <c r="A63" s="174" t="s">
        <v>50</v>
      </c>
      <c r="B63" s="174"/>
      <c r="C63" s="175"/>
      <c r="D63" s="98"/>
      <c r="E63" s="93"/>
      <c r="F63" s="83"/>
    </row>
    <row r="64" spans="1:6">
      <c r="A64" s="97"/>
      <c r="B64" s="97"/>
      <c r="C64" s="175"/>
      <c r="D64" s="98"/>
      <c r="E64" s="93"/>
      <c r="F64" s="83"/>
    </row>
    <row r="65" spans="1:6">
      <c r="A65" s="114" t="s">
        <v>51</v>
      </c>
      <c r="B65" s="83"/>
      <c r="C65" s="175"/>
      <c r="D65" s="98"/>
      <c r="E65" s="82"/>
      <c r="F65" s="83"/>
    </row>
    <row r="66" spans="1:6">
      <c r="A66" s="174" t="s">
        <v>52</v>
      </c>
      <c r="B66" s="174"/>
      <c r="C66" s="99"/>
      <c r="D66" s="98"/>
      <c r="E66" s="101"/>
      <c r="F66" s="83"/>
    </row>
    <row r="67" spans="1:6">
      <c r="A67" s="174" t="s">
        <v>53</v>
      </c>
      <c r="B67" s="174"/>
      <c r="C67" s="99"/>
      <c r="D67" s="98"/>
      <c r="E67" s="101"/>
      <c r="F67" s="83"/>
    </row>
    <row r="68" spans="1:6">
      <c r="A68" s="97" t="s">
        <v>6</v>
      </c>
      <c r="B68" s="99" t="s">
        <v>54</v>
      </c>
      <c r="C68" s="99"/>
      <c r="D68" s="98">
        <v>0</v>
      </c>
      <c r="E68" s="124">
        <v>0</v>
      </c>
      <c r="F68" s="83"/>
    </row>
    <row r="69" spans="1:6">
      <c r="A69" s="97" t="s">
        <v>8</v>
      </c>
      <c r="B69" s="99" t="s">
        <v>55</v>
      </c>
      <c r="C69" s="99"/>
      <c r="D69" s="98"/>
      <c r="E69" s="101"/>
      <c r="F69" s="83"/>
    </row>
    <row r="70" spans="1:6">
      <c r="A70" s="97" t="s">
        <v>12</v>
      </c>
      <c r="B70" s="99" t="s">
        <v>56</v>
      </c>
      <c r="C70" s="99"/>
      <c r="D70" s="98"/>
      <c r="E70" s="101"/>
      <c r="F70" s="83"/>
    </row>
    <row r="71" spans="1:6">
      <c r="A71" s="99"/>
      <c r="B71" s="97" t="s">
        <v>27</v>
      </c>
      <c r="C71" s="99"/>
      <c r="D71" s="98"/>
      <c r="E71" s="125"/>
      <c r="F71" s="83"/>
    </row>
    <row r="72" spans="1:6">
      <c r="A72" s="126"/>
      <c r="B72" s="99"/>
      <c r="C72" s="99"/>
      <c r="D72" s="98"/>
      <c r="E72" s="101"/>
      <c r="F72" s="83"/>
    </row>
    <row r="73" spans="1:6">
      <c r="A73" s="97" t="s">
        <v>1</v>
      </c>
      <c r="B73" s="97" t="s">
        <v>260</v>
      </c>
      <c r="C73" s="99"/>
      <c r="D73" s="98"/>
      <c r="E73" s="82"/>
      <c r="F73" s="83"/>
    </row>
    <row r="74" spans="1:6">
      <c r="A74" s="174" t="s">
        <v>57</v>
      </c>
      <c r="B74" s="174"/>
      <c r="C74" s="99"/>
      <c r="D74" s="98"/>
      <c r="E74" s="101"/>
      <c r="F74" s="83"/>
    </row>
    <row r="75" spans="1:6">
      <c r="A75" s="97" t="s">
        <v>6</v>
      </c>
      <c r="B75" s="99" t="s">
        <v>58</v>
      </c>
      <c r="C75" s="99"/>
      <c r="D75" s="102">
        <v>210389984</v>
      </c>
      <c r="E75" s="102">
        <v>268787143</v>
      </c>
      <c r="F75" s="83"/>
    </row>
    <row r="76" spans="1:6">
      <c r="A76" s="97" t="s">
        <v>8</v>
      </c>
      <c r="B76" s="99" t="s">
        <v>59</v>
      </c>
      <c r="C76" s="99"/>
      <c r="D76" s="102">
        <v>0</v>
      </c>
      <c r="E76" s="102">
        <v>0</v>
      </c>
      <c r="F76" s="83"/>
    </row>
    <row r="77" spans="1:6">
      <c r="A77" s="97" t="s">
        <v>12</v>
      </c>
      <c r="B77" s="99" t="s">
        <v>60</v>
      </c>
      <c r="C77" s="99"/>
      <c r="D77" s="102">
        <v>3845186</v>
      </c>
      <c r="E77" s="102">
        <v>3910657</v>
      </c>
      <c r="F77" s="83"/>
    </row>
    <row r="78" spans="1:6">
      <c r="A78" s="97" t="s">
        <v>18</v>
      </c>
      <c r="B78" s="99" t="s">
        <v>219</v>
      </c>
      <c r="C78" s="99"/>
      <c r="D78" s="98">
        <v>23566486</v>
      </c>
      <c r="E78" s="82">
        <v>24599286</v>
      </c>
      <c r="F78" s="83"/>
    </row>
    <row r="79" spans="1:6">
      <c r="A79" s="97" t="s">
        <v>19</v>
      </c>
      <c r="B79" s="99" t="s">
        <v>220</v>
      </c>
      <c r="C79" s="99"/>
      <c r="D79" s="98">
        <v>3928520</v>
      </c>
      <c r="E79" s="82">
        <v>6788872</v>
      </c>
      <c r="F79" s="83"/>
    </row>
    <row r="80" spans="1:6">
      <c r="A80" s="97" t="s">
        <v>21</v>
      </c>
      <c r="B80" s="83"/>
      <c r="C80" s="83"/>
      <c r="D80" s="116"/>
      <c r="E80" s="82"/>
      <c r="F80" s="83"/>
    </row>
    <row r="81" spans="1:6">
      <c r="A81" s="97" t="s">
        <v>61</v>
      </c>
      <c r="B81" s="83"/>
      <c r="C81" s="83"/>
      <c r="D81" s="116"/>
      <c r="E81" s="82"/>
      <c r="F81" s="83"/>
    </row>
    <row r="82" spans="1:6">
      <c r="A82" s="99"/>
      <c r="B82" s="97" t="s">
        <v>27</v>
      </c>
      <c r="C82" s="99"/>
      <c r="D82" s="106">
        <f>SUM(D75:D81)</f>
        <v>241730176</v>
      </c>
      <c r="E82" s="127">
        <f>SUM(E75:E81)</f>
        <v>304085958</v>
      </c>
      <c r="F82" s="83"/>
    </row>
    <row r="83" spans="1:6">
      <c r="A83" s="174" t="s">
        <v>62</v>
      </c>
      <c r="B83" s="174"/>
      <c r="C83" s="99"/>
      <c r="D83" s="98"/>
      <c r="E83" s="82"/>
      <c r="F83" s="83"/>
    </row>
    <row r="84" spans="1:6">
      <c r="A84" s="97" t="s">
        <v>63</v>
      </c>
      <c r="B84" s="83"/>
      <c r="C84" s="99"/>
      <c r="D84" s="98"/>
      <c r="E84" s="82"/>
      <c r="F84" s="83"/>
    </row>
    <row r="85" spans="1:6">
      <c r="A85" s="97"/>
      <c r="B85" s="97" t="s">
        <v>64</v>
      </c>
      <c r="C85" s="99"/>
      <c r="D85" s="98"/>
      <c r="E85" s="82"/>
      <c r="F85" s="83"/>
    </row>
    <row r="86" spans="1:6" s="9" customFormat="1" ht="15">
      <c r="A86" s="128"/>
      <c r="B86" s="129" t="s">
        <v>65</v>
      </c>
      <c r="C86" s="128"/>
      <c r="D86" s="130">
        <f>SUM(D82)</f>
        <v>241730176</v>
      </c>
      <c r="E86" s="131">
        <f>SUM(E82)</f>
        <v>304085958</v>
      </c>
      <c r="F86" s="132"/>
    </row>
    <row r="87" spans="1:6">
      <c r="A87" s="174" t="s">
        <v>66</v>
      </c>
      <c r="B87" s="174"/>
      <c r="C87" s="99"/>
      <c r="D87" s="98"/>
      <c r="E87" s="82"/>
      <c r="F87" s="83"/>
    </row>
    <row r="88" spans="1:6">
      <c r="A88" s="174" t="s">
        <v>67</v>
      </c>
      <c r="B88" s="174"/>
      <c r="C88" s="99"/>
      <c r="D88" s="98"/>
      <c r="E88" s="82"/>
      <c r="F88" s="83"/>
    </row>
    <row r="89" spans="1:6">
      <c r="A89" s="97" t="s">
        <v>6</v>
      </c>
      <c r="B89" s="99" t="s">
        <v>68</v>
      </c>
      <c r="C89" s="99"/>
      <c r="D89" s="102">
        <v>0</v>
      </c>
      <c r="E89" s="102">
        <v>0</v>
      </c>
      <c r="F89" s="83"/>
    </row>
    <row r="90" spans="1:6">
      <c r="A90" s="97" t="s">
        <v>8</v>
      </c>
      <c r="B90" s="99" t="s">
        <v>69</v>
      </c>
      <c r="C90" s="99"/>
      <c r="D90" s="98"/>
      <c r="E90" s="82"/>
      <c r="F90" s="83"/>
    </row>
    <row r="91" spans="1:6" ht="15">
      <c r="A91" s="99"/>
      <c r="B91" s="97" t="s">
        <v>27</v>
      </c>
      <c r="C91" s="99"/>
      <c r="D91" s="108">
        <f>SUM(D89:D90)</f>
        <v>0</v>
      </c>
      <c r="E91" s="109">
        <f>SUM(E89:E90)</f>
        <v>0</v>
      </c>
      <c r="F91" s="83"/>
    </row>
    <row r="92" spans="1:6">
      <c r="A92" s="97" t="s">
        <v>225</v>
      </c>
      <c r="B92" s="97"/>
      <c r="C92" s="99"/>
      <c r="D92" s="98">
        <v>322321</v>
      </c>
      <c r="E92" s="82">
        <v>322321</v>
      </c>
      <c r="F92" s="83"/>
    </row>
    <row r="93" spans="1:6">
      <c r="A93" s="174" t="s">
        <v>70</v>
      </c>
      <c r="B93" s="174"/>
      <c r="C93" s="99"/>
      <c r="D93" s="98">
        <v>58365821</v>
      </c>
      <c r="E93" s="82">
        <v>58365821</v>
      </c>
      <c r="F93" s="83"/>
    </row>
    <row r="94" spans="1:6">
      <c r="A94" s="174" t="s">
        <v>221</v>
      </c>
      <c r="B94" s="174"/>
      <c r="C94" s="99"/>
      <c r="D94" s="98">
        <v>42951</v>
      </c>
      <c r="E94" s="82">
        <v>42951</v>
      </c>
      <c r="F94" s="83"/>
    </row>
    <row r="95" spans="1:6">
      <c r="A95" s="99"/>
      <c r="B95" s="97"/>
      <c r="C95" s="99"/>
      <c r="D95" s="98"/>
      <c r="E95" s="82"/>
      <c r="F95" s="83"/>
    </row>
    <row r="96" spans="1:6" s="9" customFormat="1" ht="15">
      <c r="A96" s="128"/>
      <c r="B96" s="129" t="s">
        <v>71</v>
      </c>
      <c r="C96" s="128"/>
      <c r="D96" s="130">
        <f>SUM(D92:D95)</f>
        <v>58731093</v>
      </c>
      <c r="E96" s="131">
        <f>SUM(E92:E95)</f>
        <v>58731093</v>
      </c>
      <c r="F96" s="132"/>
    </row>
    <row r="97" spans="1:6" s="9" customFormat="1" ht="15">
      <c r="A97" s="128"/>
      <c r="B97" s="129"/>
      <c r="C97" s="128"/>
      <c r="D97" s="133"/>
      <c r="E97" s="132"/>
      <c r="F97" s="132"/>
    </row>
    <row r="98" spans="1:6" s="9" customFormat="1" ht="15">
      <c r="A98" s="128"/>
      <c r="B98" s="134" t="s">
        <v>72</v>
      </c>
      <c r="C98" s="135"/>
      <c r="D98" s="136">
        <f>D96+D86</f>
        <v>300461269</v>
      </c>
      <c r="E98" s="137">
        <f>E96+E86</f>
        <v>362817051</v>
      </c>
      <c r="F98" s="132"/>
    </row>
    <row r="99" spans="1:6">
      <c r="A99" s="174" t="s">
        <v>73</v>
      </c>
      <c r="B99" s="174"/>
      <c r="C99" s="99"/>
      <c r="D99" s="98"/>
      <c r="E99" s="101"/>
      <c r="F99" s="83"/>
    </row>
    <row r="100" spans="1:6">
      <c r="A100" s="174" t="s">
        <v>74</v>
      </c>
      <c r="B100" s="174"/>
      <c r="C100" s="99"/>
      <c r="D100" s="98"/>
      <c r="E100" s="101"/>
      <c r="F100" s="83"/>
    </row>
    <row r="101" spans="1:6">
      <c r="A101" s="174" t="s">
        <v>75</v>
      </c>
      <c r="B101" s="174"/>
      <c r="C101" s="99"/>
      <c r="D101" s="98"/>
      <c r="E101" s="101"/>
      <c r="F101" s="83"/>
    </row>
    <row r="102" spans="1:6">
      <c r="A102" s="174" t="s">
        <v>76</v>
      </c>
      <c r="B102" s="174"/>
      <c r="C102" s="99"/>
      <c r="D102" s="102">
        <v>202759000</v>
      </c>
      <c r="E102" s="102">
        <v>202759000</v>
      </c>
      <c r="F102" s="83"/>
    </row>
    <row r="103" spans="1:6">
      <c r="A103" s="174" t="s">
        <v>222</v>
      </c>
      <c r="B103" s="174"/>
      <c r="C103" s="99"/>
      <c r="D103" s="98">
        <v>7615272</v>
      </c>
      <c r="E103" s="82">
        <v>7615272</v>
      </c>
      <c r="F103" s="83"/>
    </row>
    <row r="104" spans="1:6">
      <c r="A104" s="174" t="s">
        <v>77</v>
      </c>
      <c r="B104" s="174"/>
      <c r="C104" s="99"/>
      <c r="D104" s="98"/>
      <c r="E104" s="82"/>
      <c r="F104" s="83"/>
    </row>
    <row r="105" spans="1:6">
      <c r="A105" s="174" t="s">
        <v>78</v>
      </c>
      <c r="B105" s="174"/>
      <c r="C105" s="99"/>
      <c r="D105" s="98"/>
      <c r="E105" s="82"/>
      <c r="F105" s="83"/>
    </row>
    <row r="106" spans="1:6">
      <c r="A106" s="174" t="s">
        <v>79</v>
      </c>
      <c r="B106" s="174"/>
      <c r="C106" s="99"/>
      <c r="D106" s="98">
        <v>9589207</v>
      </c>
      <c r="E106" s="82">
        <v>9589207</v>
      </c>
      <c r="F106" s="83"/>
    </row>
    <row r="107" spans="1:6">
      <c r="A107" s="174" t="s">
        <v>80</v>
      </c>
      <c r="B107" s="174"/>
      <c r="C107" s="99"/>
      <c r="D107" s="98"/>
      <c r="E107" s="82"/>
      <c r="F107" s="83"/>
    </row>
    <row r="108" spans="1:6">
      <c r="A108" s="174" t="s">
        <v>223</v>
      </c>
      <c r="B108" s="174"/>
      <c r="C108" s="99"/>
      <c r="D108" s="102">
        <v>-426896092</v>
      </c>
      <c r="E108" s="82">
        <v>-444827232</v>
      </c>
      <c r="F108" s="83"/>
    </row>
    <row r="109" spans="1:6">
      <c r="A109" s="174" t="s">
        <v>224</v>
      </c>
      <c r="B109" s="174"/>
      <c r="C109" s="99"/>
      <c r="D109" s="102">
        <v>21206789</v>
      </c>
      <c r="E109" s="102">
        <v>17931140</v>
      </c>
      <c r="F109" s="83"/>
    </row>
    <row r="110" spans="1:6">
      <c r="A110" s="99"/>
      <c r="B110" s="97" t="s">
        <v>81</v>
      </c>
      <c r="C110" s="99"/>
      <c r="D110" s="102">
        <v>0</v>
      </c>
      <c r="E110" s="102">
        <v>0</v>
      </c>
      <c r="F110" s="83"/>
    </row>
    <row r="111" spans="1:6">
      <c r="A111" s="99"/>
      <c r="B111" s="99"/>
      <c r="C111" s="99"/>
      <c r="D111" s="98">
        <f>SUM(D102:D110)</f>
        <v>-185725824</v>
      </c>
      <c r="E111" s="82">
        <f>E102+E103+E106+E108+E109</f>
        <v>-206932613</v>
      </c>
      <c r="F111" s="83"/>
    </row>
    <row r="112" spans="1:6" s="11" customFormat="1" ht="15">
      <c r="A112" s="129"/>
      <c r="B112" s="134" t="s">
        <v>82</v>
      </c>
      <c r="C112" s="134"/>
      <c r="D112" s="138">
        <f>D98+D111</f>
        <v>114735445</v>
      </c>
      <c r="E112" s="139">
        <f>E111+E98</f>
        <v>155884438</v>
      </c>
      <c r="F112" s="140"/>
    </row>
    <row r="113" spans="1:6" s="11" customFormat="1" ht="15">
      <c r="A113" s="129"/>
      <c r="B113" s="129"/>
      <c r="C113" s="129"/>
      <c r="D113" s="141"/>
      <c r="E113" s="131"/>
      <c r="F113" s="140"/>
    </row>
    <row r="114" spans="1:6" s="11" customFormat="1" ht="15">
      <c r="A114" s="129"/>
      <c r="B114" s="129"/>
      <c r="C114" s="129"/>
      <c r="D114" s="141"/>
      <c r="E114" s="131"/>
      <c r="F114" s="140"/>
    </row>
    <row r="115" spans="1:6">
      <c r="A115" s="83"/>
      <c r="B115" s="83"/>
      <c r="C115" s="83"/>
      <c r="D115" s="116"/>
      <c r="E115" s="82"/>
      <c r="F115" s="83"/>
    </row>
    <row r="116" spans="1:6">
      <c r="A116" s="83"/>
      <c r="B116" s="83" t="s">
        <v>250</v>
      </c>
      <c r="C116" s="83"/>
      <c r="D116" s="116"/>
      <c r="E116" s="82"/>
      <c r="F116" s="83"/>
    </row>
    <row r="117" spans="1:6" s="2" customFormat="1">
      <c r="A117" s="142" t="s">
        <v>156</v>
      </c>
      <c r="B117" s="143"/>
      <c r="C117" s="143"/>
      <c r="D117" s="107">
        <v>6154012</v>
      </c>
      <c r="E117" s="107">
        <f>E118+E119+E120</f>
        <v>30420662</v>
      </c>
      <c r="F117" s="114"/>
    </row>
    <row r="118" spans="1:6">
      <c r="A118" s="83"/>
      <c r="B118" s="144" t="s">
        <v>228</v>
      </c>
      <c r="C118" s="83"/>
      <c r="D118" s="102">
        <v>5638258</v>
      </c>
      <c r="E118" s="102">
        <v>29839876</v>
      </c>
      <c r="F118" s="83"/>
    </row>
    <row r="119" spans="1:6">
      <c r="A119" s="83"/>
      <c r="B119" s="83" t="s">
        <v>227</v>
      </c>
      <c r="C119" s="83"/>
      <c r="D119" s="102">
        <v>20290</v>
      </c>
      <c r="E119" s="102">
        <v>85321</v>
      </c>
      <c r="F119" s="83"/>
    </row>
    <row r="120" spans="1:6">
      <c r="A120" s="83"/>
      <c r="B120" s="83" t="s">
        <v>229</v>
      </c>
      <c r="C120" s="83"/>
      <c r="D120" s="116">
        <v>495464</v>
      </c>
      <c r="E120" s="82">
        <v>495465</v>
      </c>
      <c r="F120" s="83"/>
    </row>
    <row r="121" spans="1:6" s="2" customFormat="1">
      <c r="A121" s="143" t="s">
        <v>157</v>
      </c>
      <c r="B121" s="143"/>
      <c r="C121" s="143"/>
      <c r="D121" s="102"/>
      <c r="E121" s="102">
        <v>0</v>
      </c>
      <c r="F121" s="114"/>
    </row>
    <row r="122" spans="1:6" s="2" customFormat="1">
      <c r="A122" s="114">
        <v>411</v>
      </c>
      <c r="B122" s="145" t="s">
        <v>161</v>
      </c>
      <c r="C122" s="114"/>
      <c r="D122" s="102">
        <v>9374162</v>
      </c>
      <c r="E122" s="102">
        <v>22440562</v>
      </c>
      <c r="F122" s="114"/>
    </row>
    <row r="123" spans="1:6" s="2" customFormat="1">
      <c r="A123" s="114">
        <v>423</v>
      </c>
      <c r="B123" s="145" t="s">
        <v>230</v>
      </c>
      <c r="C123" s="114"/>
      <c r="D123" s="102">
        <v>27854205</v>
      </c>
      <c r="E123" s="102">
        <v>27795034</v>
      </c>
      <c r="F123" s="114"/>
    </row>
    <row r="124" spans="1:6" s="2" customFormat="1">
      <c r="A124" s="114">
        <v>413</v>
      </c>
      <c r="B124" s="145" t="s">
        <v>231</v>
      </c>
      <c r="C124" s="114"/>
      <c r="D124" s="102">
        <v>345715</v>
      </c>
      <c r="E124" s="102">
        <v>345715</v>
      </c>
      <c r="F124" s="114"/>
    </row>
    <row r="125" spans="1:6" s="2" customFormat="1">
      <c r="A125" s="114">
        <v>468</v>
      </c>
      <c r="B125" s="145" t="s">
        <v>232</v>
      </c>
      <c r="C125" s="114"/>
      <c r="D125" s="102">
        <v>23570152</v>
      </c>
      <c r="E125" s="102">
        <v>23570152</v>
      </c>
      <c r="F125" s="114"/>
    </row>
    <row r="126" spans="1:6" s="2" customFormat="1">
      <c r="A126" s="114">
        <v>491</v>
      </c>
      <c r="B126" s="145" t="s">
        <v>233</v>
      </c>
      <c r="C126" s="114"/>
      <c r="D126" s="102">
        <v>-54286324</v>
      </c>
      <c r="E126" s="102">
        <v>-54286324</v>
      </c>
      <c r="F126" s="114"/>
    </row>
    <row r="127" spans="1:6" s="2" customFormat="1">
      <c r="A127" s="114"/>
      <c r="B127" s="145" t="s">
        <v>10</v>
      </c>
      <c r="C127" s="114"/>
      <c r="D127" s="107">
        <f>SUM(D122:D126)</f>
        <v>6857910</v>
      </c>
      <c r="E127" s="107">
        <f>SUM(E122:E126)</f>
        <v>19865139</v>
      </c>
      <c r="F127" s="114"/>
    </row>
    <row r="128" spans="1:6">
      <c r="A128" s="83"/>
      <c r="B128" s="83"/>
      <c r="C128" s="83"/>
      <c r="D128" s="116"/>
      <c r="E128" s="82"/>
      <c r="F128" s="83"/>
    </row>
    <row r="129" spans="1:6">
      <c r="A129" s="143" t="s">
        <v>158</v>
      </c>
      <c r="B129" s="143"/>
      <c r="C129" s="143"/>
      <c r="D129" s="102">
        <v>0</v>
      </c>
      <c r="E129" s="102">
        <v>0</v>
      </c>
      <c r="F129" s="83"/>
    </row>
    <row r="130" spans="1:6">
      <c r="A130" s="83">
        <v>351</v>
      </c>
      <c r="B130" s="83" t="s">
        <v>109</v>
      </c>
      <c r="C130" s="83"/>
      <c r="D130" s="102">
        <v>183980110</v>
      </c>
      <c r="E130" s="102">
        <v>183980110</v>
      </c>
      <c r="F130" s="83"/>
    </row>
    <row r="131" spans="1:6">
      <c r="A131" s="83">
        <v>327</v>
      </c>
      <c r="B131" s="83" t="s">
        <v>234</v>
      </c>
      <c r="C131" s="83"/>
      <c r="D131" s="102">
        <v>547192</v>
      </c>
      <c r="E131" s="102">
        <v>547192</v>
      </c>
      <c r="F131" s="83"/>
    </row>
    <row r="132" spans="1:6">
      <c r="A132" s="83">
        <v>329</v>
      </c>
      <c r="B132" s="83" t="s">
        <v>235</v>
      </c>
      <c r="C132" s="83"/>
      <c r="D132" s="102">
        <v>-273596</v>
      </c>
      <c r="E132" s="102">
        <v>-273596</v>
      </c>
      <c r="F132" s="83"/>
    </row>
    <row r="133" spans="1:6">
      <c r="A133" s="83">
        <v>38</v>
      </c>
      <c r="B133" s="83" t="s">
        <v>236</v>
      </c>
      <c r="C133" s="83"/>
      <c r="D133" s="102">
        <v>-14942137</v>
      </c>
      <c r="E133" s="102">
        <v>-14942137</v>
      </c>
      <c r="F133" s="83"/>
    </row>
    <row r="134" spans="1:6">
      <c r="A134" s="83">
        <v>391</v>
      </c>
      <c r="B134" s="83" t="s">
        <v>237</v>
      </c>
      <c r="C134" s="83"/>
      <c r="D134" s="116">
        <v>-76780949</v>
      </c>
      <c r="E134" s="82">
        <v>-76780949</v>
      </c>
      <c r="F134" s="83"/>
    </row>
    <row r="135" spans="1:6">
      <c r="A135" s="83"/>
      <c r="B135" s="83" t="s">
        <v>10</v>
      </c>
      <c r="C135" s="83"/>
      <c r="D135" s="146">
        <f>SUM(D130:D134)</f>
        <v>92530620</v>
      </c>
      <c r="E135" s="105">
        <f>SUM(E130:E134)</f>
        <v>92530620</v>
      </c>
      <c r="F135" s="83"/>
    </row>
    <row r="136" spans="1:6">
      <c r="A136" s="114" t="s">
        <v>251</v>
      </c>
      <c r="B136" s="114"/>
      <c r="C136" s="83"/>
      <c r="D136" s="116"/>
      <c r="E136" s="82"/>
      <c r="F136" s="83"/>
    </row>
    <row r="137" spans="1:6">
      <c r="A137" s="83">
        <v>211</v>
      </c>
      <c r="B137" s="83" t="s">
        <v>37</v>
      </c>
      <c r="C137" s="83"/>
      <c r="D137" s="116"/>
      <c r="E137" s="82"/>
      <c r="F137" s="83"/>
    </row>
    <row r="138" spans="1:6">
      <c r="A138" s="83">
        <v>212</v>
      </c>
      <c r="B138" s="83" t="s">
        <v>252</v>
      </c>
      <c r="C138" s="83"/>
      <c r="D138" s="116">
        <v>8470681</v>
      </c>
      <c r="E138" s="82">
        <v>12165237</v>
      </c>
      <c r="F138" s="83"/>
    </row>
    <row r="139" spans="1:6">
      <c r="A139" s="83">
        <v>213</v>
      </c>
      <c r="B139" s="83" t="s">
        <v>253</v>
      </c>
      <c r="C139" s="83"/>
      <c r="D139" s="116">
        <v>19416</v>
      </c>
      <c r="E139" s="82">
        <v>24270</v>
      </c>
      <c r="F139" s="83"/>
    </row>
    <row r="140" spans="1:6">
      <c r="A140" s="83">
        <v>215</v>
      </c>
      <c r="B140" s="83" t="s">
        <v>256</v>
      </c>
      <c r="C140" s="83"/>
      <c r="D140" s="116">
        <v>177121</v>
      </c>
      <c r="E140" s="82">
        <v>221401</v>
      </c>
      <c r="F140" s="83"/>
    </row>
    <row r="141" spans="1:6">
      <c r="A141" s="83">
        <v>2181</v>
      </c>
      <c r="B141" s="83" t="s">
        <v>254</v>
      </c>
      <c r="C141" s="83"/>
      <c r="D141" s="116">
        <v>327263</v>
      </c>
      <c r="E141" s="82">
        <v>409079</v>
      </c>
      <c r="F141" s="83"/>
    </row>
    <row r="142" spans="1:6">
      <c r="A142" s="83">
        <v>2182</v>
      </c>
      <c r="B142" s="83" t="s">
        <v>255</v>
      </c>
      <c r="C142" s="83"/>
      <c r="D142" s="116">
        <v>198423</v>
      </c>
      <c r="E142" s="82">
        <v>248029</v>
      </c>
      <c r="F142" s="83"/>
    </row>
    <row r="143" spans="1:6">
      <c r="A143" s="83"/>
      <c r="B143" s="83" t="s">
        <v>257</v>
      </c>
      <c r="C143" s="83"/>
      <c r="D143" s="146">
        <f>SUM(D138:D142)</f>
        <v>9192904</v>
      </c>
      <c r="E143" s="105">
        <f>SUM(E138:E142)</f>
        <v>13068016</v>
      </c>
      <c r="F143" s="83"/>
    </row>
    <row r="144" spans="1:6">
      <c r="A144" s="83"/>
      <c r="B144" s="83"/>
      <c r="C144" s="83"/>
      <c r="D144" s="116"/>
      <c r="E144" s="82"/>
      <c r="F144" s="83"/>
    </row>
    <row r="145" spans="1:6">
      <c r="A145" s="83"/>
      <c r="B145" s="83"/>
      <c r="C145" s="83"/>
      <c r="D145" s="116"/>
      <c r="E145" s="82"/>
      <c r="F145" s="83"/>
    </row>
    <row r="146" spans="1:6">
      <c r="A146" s="83"/>
      <c r="B146" s="83"/>
      <c r="C146" s="83"/>
      <c r="D146" s="116"/>
      <c r="E146" s="82"/>
      <c r="F146" s="83"/>
    </row>
    <row r="147" spans="1:6">
      <c r="A147" s="83"/>
      <c r="B147" s="83"/>
      <c r="C147" s="83"/>
      <c r="D147" s="146">
        <f>SUM(D130:D134)</f>
        <v>92530620</v>
      </c>
      <c r="E147" s="105">
        <f>SUM(E130:E134)</f>
        <v>92530620</v>
      </c>
      <c r="F147" s="83"/>
    </row>
    <row r="148" spans="1:6">
      <c r="A148" s="143" t="s">
        <v>159</v>
      </c>
      <c r="B148" s="143"/>
      <c r="C148" s="143"/>
      <c r="D148" s="147"/>
      <c r="E148" s="148"/>
      <c r="F148" s="83"/>
    </row>
    <row r="149" spans="1:6">
      <c r="A149" s="83">
        <v>401</v>
      </c>
      <c r="B149" s="83" t="s">
        <v>110</v>
      </c>
      <c r="C149" s="83"/>
      <c r="D149" s="116">
        <v>210389984</v>
      </c>
      <c r="E149" s="82">
        <v>268787143</v>
      </c>
      <c r="F149" s="83"/>
    </row>
    <row r="150" spans="1:6">
      <c r="A150" s="83"/>
      <c r="B150" s="83" t="s">
        <v>239</v>
      </c>
      <c r="C150" s="83"/>
      <c r="D150" s="116"/>
      <c r="E150" s="82"/>
      <c r="F150" s="83"/>
    </row>
    <row r="151" spans="1:6">
      <c r="A151" s="83">
        <v>444</v>
      </c>
      <c r="B151" s="83" t="s">
        <v>238</v>
      </c>
      <c r="C151" s="83"/>
      <c r="D151" s="116">
        <v>3836047</v>
      </c>
      <c r="E151" s="82">
        <v>3836047</v>
      </c>
      <c r="F151" s="83"/>
    </row>
    <row r="152" spans="1:6">
      <c r="A152" s="83">
        <v>431</v>
      </c>
      <c r="B152" s="83" t="s">
        <v>240</v>
      </c>
      <c r="C152" s="83"/>
      <c r="D152" s="116">
        <v>108879</v>
      </c>
      <c r="E152" s="82">
        <v>98538</v>
      </c>
      <c r="F152" s="83"/>
    </row>
    <row r="153" spans="1:6">
      <c r="A153" s="83">
        <v>442</v>
      </c>
      <c r="B153" s="83" t="s">
        <v>241</v>
      </c>
      <c r="C153" s="83"/>
      <c r="D153" s="116">
        <v>55143</v>
      </c>
      <c r="E153" s="82">
        <v>79870</v>
      </c>
      <c r="F153" s="83"/>
    </row>
    <row r="154" spans="1:6">
      <c r="A154" s="83">
        <v>445</v>
      </c>
      <c r="B154" s="83" t="s">
        <v>242</v>
      </c>
      <c r="C154" s="83"/>
      <c r="D154" s="116">
        <v>-154883</v>
      </c>
      <c r="E154" s="82">
        <v>-103798</v>
      </c>
      <c r="F154" s="83"/>
    </row>
    <row r="155" spans="1:6">
      <c r="A155" s="83">
        <v>467</v>
      </c>
      <c r="B155" s="83" t="s">
        <v>243</v>
      </c>
      <c r="C155" s="83"/>
      <c r="D155" s="116">
        <v>23566486</v>
      </c>
      <c r="E155" s="82">
        <v>24599286</v>
      </c>
      <c r="F155" s="83"/>
    </row>
    <row r="156" spans="1:6">
      <c r="A156" s="83">
        <v>419</v>
      </c>
      <c r="B156" s="83" t="s">
        <v>244</v>
      </c>
      <c r="C156" s="83"/>
      <c r="D156" s="116">
        <v>2256722</v>
      </c>
      <c r="E156" s="82">
        <v>5117074</v>
      </c>
      <c r="F156" s="83"/>
    </row>
    <row r="157" spans="1:6">
      <c r="A157" s="83">
        <v>486</v>
      </c>
      <c r="B157" s="83" t="s">
        <v>245</v>
      </c>
      <c r="C157" s="83"/>
      <c r="D157" s="116">
        <v>1671798</v>
      </c>
      <c r="E157" s="82">
        <v>1671798</v>
      </c>
      <c r="F157" s="83"/>
    </row>
    <row r="158" spans="1:6">
      <c r="A158" s="83"/>
      <c r="B158" s="83"/>
      <c r="C158" s="83"/>
      <c r="D158" s="146">
        <f>SUM(D149:D157)</f>
        <v>241730176</v>
      </c>
      <c r="E158" s="105">
        <f>SUM(E149:E157)</f>
        <v>304085958</v>
      </c>
      <c r="F158" s="83"/>
    </row>
    <row r="159" spans="1:6">
      <c r="A159" s="83"/>
      <c r="B159" s="83"/>
      <c r="C159" s="83"/>
      <c r="D159" s="116"/>
      <c r="E159" s="82"/>
      <c r="F159" s="83"/>
    </row>
    <row r="160" spans="1:6">
      <c r="A160" s="97" t="s">
        <v>225</v>
      </c>
      <c r="B160" s="97"/>
      <c r="C160" s="99"/>
      <c r="D160" s="113">
        <v>322321</v>
      </c>
      <c r="E160" s="148">
        <v>322321</v>
      </c>
      <c r="F160" s="83"/>
    </row>
    <row r="161" spans="1:6">
      <c r="A161" s="174" t="s">
        <v>70</v>
      </c>
      <c r="B161" s="174"/>
      <c r="C161" s="99"/>
      <c r="D161" s="113">
        <v>58365821</v>
      </c>
      <c r="E161" s="82">
        <v>58365821</v>
      </c>
      <c r="F161" s="83"/>
    </row>
    <row r="162" spans="1:6">
      <c r="A162" s="174" t="s">
        <v>221</v>
      </c>
      <c r="B162" s="174"/>
      <c r="C162" s="99"/>
      <c r="D162" s="113">
        <v>42951</v>
      </c>
      <c r="E162" s="105">
        <v>42951</v>
      </c>
      <c r="F162" s="83"/>
    </row>
    <row r="163" spans="1:6">
      <c r="A163" s="143" t="s">
        <v>136</v>
      </c>
      <c r="B163" s="143"/>
      <c r="C163" s="143"/>
      <c r="D163" s="148"/>
      <c r="E163" s="148"/>
      <c r="F163" s="83"/>
    </row>
    <row r="164" spans="1:6">
      <c r="A164" s="83">
        <v>101</v>
      </c>
      <c r="B164" s="83" t="s">
        <v>170</v>
      </c>
      <c r="C164" s="83"/>
      <c r="D164" s="82">
        <v>202759000</v>
      </c>
      <c r="E164" s="82">
        <v>202759000</v>
      </c>
      <c r="F164" s="83"/>
    </row>
    <row r="165" spans="1:6">
      <c r="A165" s="83">
        <v>105</v>
      </c>
      <c r="B165" s="83" t="s">
        <v>246</v>
      </c>
      <c r="C165" s="83"/>
      <c r="D165" s="116">
        <v>7615272</v>
      </c>
      <c r="E165" s="116">
        <v>7615272</v>
      </c>
      <c r="F165" s="83"/>
    </row>
    <row r="166" spans="1:6">
      <c r="A166" s="83">
        <v>106</v>
      </c>
      <c r="B166" s="83" t="s">
        <v>247</v>
      </c>
      <c r="C166" s="83"/>
      <c r="D166" s="116">
        <v>9589207</v>
      </c>
      <c r="E166" s="116">
        <v>9589207</v>
      </c>
      <c r="F166" s="83"/>
    </row>
    <row r="167" spans="1:6">
      <c r="A167" s="83">
        <v>107</v>
      </c>
      <c r="B167" s="83" t="s">
        <v>248</v>
      </c>
      <c r="C167" s="83"/>
      <c r="D167" s="116">
        <v>-426906830</v>
      </c>
      <c r="E167" s="82">
        <v>-444827232</v>
      </c>
      <c r="F167" s="83"/>
    </row>
    <row r="168" spans="1:6">
      <c r="A168" s="83">
        <v>121</v>
      </c>
      <c r="B168" s="83" t="s">
        <v>249</v>
      </c>
      <c r="C168" s="83"/>
      <c r="D168" s="116">
        <v>21206789</v>
      </c>
      <c r="E168" s="82">
        <v>17920402</v>
      </c>
      <c r="F168" s="83"/>
    </row>
    <row r="169" spans="1:6">
      <c r="A169" s="83"/>
      <c r="B169" s="83"/>
      <c r="C169" s="83"/>
      <c r="D169" s="146">
        <f>SUM(D164:D168)</f>
        <v>-185736562</v>
      </c>
      <c r="E169" s="82">
        <f>SUM(E164:E168)</f>
        <v>-206943351</v>
      </c>
      <c r="F169" s="83"/>
    </row>
    <row r="170" spans="1:6">
      <c r="A170" s="83"/>
      <c r="B170" s="83"/>
      <c r="C170" s="83"/>
      <c r="D170" s="116"/>
      <c r="E170" s="149"/>
      <c r="F170" s="83"/>
    </row>
    <row r="171" spans="1:6">
      <c r="A171" s="83"/>
      <c r="B171" s="83"/>
      <c r="C171" s="83"/>
      <c r="D171" s="116"/>
      <c r="E171" s="82"/>
      <c r="F171" s="83"/>
    </row>
    <row r="172" spans="1:6">
      <c r="A172" s="83"/>
      <c r="B172" s="83"/>
      <c r="C172" s="83"/>
      <c r="D172" s="116"/>
      <c r="E172" s="82"/>
      <c r="F172" s="83"/>
    </row>
    <row r="173" spans="1:6">
      <c r="A173" s="83"/>
      <c r="B173" s="83"/>
      <c r="C173" s="83"/>
      <c r="D173" s="116"/>
      <c r="E173" s="82"/>
      <c r="F173" s="83"/>
    </row>
    <row r="174" spans="1:6">
      <c r="A174" s="83"/>
      <c r="B174" s="83"/>
      <c r="C174" s="83"/>
      <c r="D174" s="116"/>
      <c r="E174" s="82"/>
      <c r="F174" s="83"/>
    </row>
  </sheetData>
  <mergeCells count="39">
    <mergeCell ref="A101:B101"/>
    <mergeCell ref="A102:B102"/>
    <mergeCell ref="A108:B108"/>
    <mergeCell ref="A93:B93"/>
    <mergeCell ref="A94:B94"/>
    <mergeCell ref="A99:B99"/>
    <mergeCell ref="A100:B100"/>
    <mergeCell ref="A109:B109"/>
    <mergeCell ref="A103:B103"/>
    <mergeCell ref="A104:B104"/>
    <mergeCell ref="A105:B105"/>
    <mergeCell ref="A106:B106"/>
    <mergeCell ref="A107:B107"/>
    <mergeCell ref="A42:B42"/>
    <mergeCell ref="A88:B88"/>
    <mergeCell ref="A66:B66"/>
    <mergeCell ref="A67:B67"/>
    <mergeCell ref="A74:B74"/>
    <mergeCell ref="A83:B83"/>
    <mergeCell ref="B61:F61"/>
    <mergeCell ref="C63:C65"/>
    <mergeCell ref="A63:B63"/>
    <mergeCell ref="A87:B87"/>
    <mergeCell ref="A36:B36"/>
    <mergeCell ref="A1:E1"/>
    <mergeCell ref="A12:B12"/>
    <mergeCell ref="A8:B8"/>
    <mergeCell ref="A6:B6"/>
    <mergeCell ref="A7:B7"/>
    <mergeCell ref="A161:B161"/>
    <mergeCell ref="B37:E37"/>
    <mergeCell ref="A162:B162"/>
    <mergeCell ref="A31:B31"/>
    <mergeCell ref="A30:B30"/>
    <mergeCell ref="A54:B54"/>
    <mergeCell ref="A55:B55"/>
    <mergeCell ref="A48:B48"/>
    <mergeCell ref="A49:B49"/>
    <mergeCell ref="A35:B35"/>
  </mergeCells>
  <phoneticPr fontId="2" type="noConversion"/>
  <printOptions horizontalCentered="1"/>
  <pageMargins left="0.39370078740157483" right="0.39370078740157483" top="0" bottom="0" header="0" footer="0"/>
  <pageSetup orientation="portrait" r:id="rId1"/>
  <headerFooter alignWithMargins="0"/>
  <rowBreaks count="1" manualBreakCount="1">
    <brk id="1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G113"/>
  <sheetViews>
    <sheetView tabSelected="1" topLeftCell="A24" workbookViewId="0">
      <selection activeCell="D36" sqref="D36:E36"/>
    </sheetView>
  </sheetViews>
  <sheetFormatPr defaultRowHeight="12.75"/>
  <cols>
    <col min="1" max="1" width="6" style="1" customWidth="1"/>
    <col min="2" max="2" width="53.7109375" style="1" customWidth="1"/>
    <col min="3" max="3" width="11" style="1" hidden="1" customWidth="1"/>
    <col min="4" max="4" width="13.5703125" style="1" customWidth="1"/>
    <col min="5" max="5" width="16" style="6" customWidth="1"/>
    <col min="6" max="6" width="27.85546875" style="1" customWidth="1"/>
    <col min="7" max="7" width="11.5703125" style="1" customWidth="1"/>
    <col min="8" max="16384" width="9.140625" style="1"/>
  </cols>
  <sheetData>
    <row r="1" spans="1:5" s="35" customFormat="1" ht="18.75">
      <c r="A1" s="176" t="s">
        <v>218</v>
      </c>
      <c r="B1" s="176"/>
      <c r="C1" s="176"/>
      <c r="D1" s="176"/>
      <c r="E1" s="176"/>
    </row>
    <row r="2" spans="1:5" s="9" customFormat="1" ht="15.75">
      <c r="A2" s="178" t="s">
        <v>133</v>
      </c>
      <c r="B2" s="178"/>
      <c r="C2" s="178"/>
      <c r="D2" s="178"/>
      <c r="E2" s="178"/>
    </row>
    <row r="3" spans="1:5" s="9" customFormat="1" ht="15">
      <c r="A3" s="30"/>
      <c r="E3" s="77"/>
    </row>
    <row r="4" spans="1:5" s="9" customFormat="1" ht="15">
      <c r="A4" s="179" t="s">
        <v>206</v>
      </c>
      <c r="B4" s="179"/>
      <c r="C4" s="179"/>
      <c r="D4" s="179"/>
      <c r="E4" s="179"/>
    </row>
    <row r="5" spans="1:5">
      <c r="A5" s="180" t="s">
        <v>160</v>
      </c>
      <c r="B5" s="180"/>
      <c r="C5" s="180"/>
      <c r="D5" s="180"/>
      <c r="E5" s="180"/>
    </row>
    <row r="6" spans="1:5">
      <c r="A6" s="150"/>
      <c r="B6" s="150"/>
      <c r="C6" s="150"/>
      <c r="D6" s="150"/>
      <c r="E6" s="151"/>
    </row>
    <row r="7" spans="1:5">
      <c r="A7" s="97" t="s">
        <v>1</v>
      </c>
      <c r="B7" s="174" t="s">
        <v>2</v>
      </c>
      <c r="C7" s="174"/>
      <c r="D7" s="97" t="s">
        <v>210</v>
      </c>
      <c r="E7" s="152" t="s">
        <v>180</v>
      </c>
    </row>
    <row r="8" spans="1:5">
      <c r="A8" s="97"/>
      <c r="B8" s="97"/>
      <c r="C8" s="97"/>
      <c r="D8" s="97"/>
      <c r="E8" s="93"/>
    </row>
    <row r="9" spans="1:5">
      <c r="A9" s="97">
        <v>1</v>
      </c>
      <c r="B9" s="175" t="s">
        <v>85</v>
      </c>
      <c r="C9" s="175"/>
      <c r="D9" s="101">
        <v>0</v>
      </c>
      <c r="E9" s="153"/>
    </row>
    <row r="10" spans="1:5">
      <c r="A10" s="97">
        <v>2</v>
      </c>
      <c r="B10" s="175" t="s">
        <v>86</v>
      </c>
      <c r="C10" s="175"/>
      <c r="D10" s="101">
        <v>33937735</v>
      </c>
      <c r="E10" s="82">
        <v>30085314</v>
      </c>
    </row>
    <row r="11" spans="1:5">
      <c r="A11" s="97">
        <v>3</v>
      </c>
      <c r="B11" s="175" t="s">
        <v>87</v>
      </c>
      <c r="C11" s="175"/>
      <c r="D11" s="101"/>
      <c r="E11" s="92"/>
    </row>
    <row r="12" spans="1:5">
      <c r="A12" s="97">
        <v>4</v>
      </c>
      <c r="B12" s="175" t="s">
        <v>88</v>
      </c>
      <c r="C12" s="175"/>
      <c r="D12" s="101"/>
      <c r="E12" s="115">
        <v>120246</v>
      </c>
    </row>
    <row r="13" spans="1:5">
      <c r="A13" s="97">
        <v>5</v>
      </c>
      <c r="B13" s="175" t="s">
        <v>89</v>
      </c>
      <c r="C13" s="175"/>
      <c r="D13" s="82"/>
      <c r="E13" s="82"/>
    </row>
    <row r="14" spans="1:5">
      <c r="A14" s="97">
        <v>5.0999999999999996</v>
      </c>
      <c r="B14" s="83" t="s">
        <v>90</v>
      </c>
      <c r="C14" s="83"/>
      <c r="D14" s="82">
        <v>6445006</v>
      </c>
      <c r="E14" s="92">
        <v>3950182</v>
      </c>
    </row>
    <row r="15" spans="1:5">
      <c r="A15" s="97">
        <v>5.2</v>
      </c>
      <c r="B15" s="175" t="s">
        <v>91</v>
      </c>
      <c r="C15" s="175"/>
      <c r="D15" s="101">
        <v>747846</v>
      </c>
      <c r="E15" s="92">
        <v>725081</v>
      </c>
    </row>
    <row r="16" spans="1:5">
      <c r="A16" s="97">
        <v>5.3</v>
      </c>
      <c r="B16" s="99" t="s">
        <v>108</v>
      </c>
      <c r="C16" s="99"/>
      <c r="D16" s="101">
        <v>110520</v>
      </c>
      <c r="E16" s="92"/>
    </row>
    <row r="17" spans="1:5">
      <c r="A17" s="97">
        <v>6</v>
      </c>
      <c r="B17" s="99" t="s">
        <v>92</v>
      </c>
      <c r="C17" s="99"/>
      <c r="D17" s="101">
        <v>2823271</v>
      </c>
      <c r="E17" s="115">
        <v>2909484</v>
      </c>
    </row>
    <row r="18" spans="1:5">
      <c r="A18" s="97">
        <v>7</v>
      </c>
      <c r="B18" s="83" t="s">
        <v>93</v>
      </c>
      <c r="C18" s="99"/>
      <c r="D18" s="101">
        <v>2742670</v>
      </c>
      <c r="E18" s="101">
        <v>4545580</v>
      </c>
    </row>
    <row r="19" spans="1:5">
      <c r="A19" s="97"/>
      <c r="B19" s="83"/>
      <c r="C19" s="99"/>
      <c r="D19" s="99"/>
      <c r="E19" s="101"/>
    </row>
    <row r="20" spans="1:5">
      <c r="A20" s="97">
        <v>8</v>
      </c>
      <c r="B20" s="97" t="s">
        <v>94</v>
      </c>
      <c r="C20" s="97"/>
      <c r="D20" s="112">
        <f>SUM(D14:D19)</f>
        <v>12869313</v>
      </c>
      <c r="E20" s="112">
        <f>SUM(E12:E19)</f>
        <v>12250573</v>
      </c>
    </row>
    <row r="21" spans="1:5">
      <c r="A21" s="97"/>
      <c r="B21" s="97"/>
      <c r="C21" s="97"/>
      <c r="D21" s="97"/>
      <c r="E21" s="112"/>
    </row>
    <row r="22" spans="1:5">
      <c r="A22" s="97"/>
      <c r="B22" s="97"/>
      <c r="C22" s="97"/>
      <c r="D22" s="97"/>
      <c r="E22" s="112"/>
    </row>
    <row r="23" spans="1:5">
      <c r="A23" s="97">
        <v>9</v>
      </c>
      <c r="B23" s="97" t="s">
        <v>95</v>
      </c>
      <c r="C23" s="97"/>
      <c r="D23" s="112">
        <f>D10-D20</f>
        <v>21068422</v>
      </c>
      <c r="E23" s="112">
        <f>E10-E20</f>
        <v>17834741</v>
      </c>
    </row>
    <row r="24" spans="1:5">
      <c r="A24" s="99"/>
      <c r="B24" s="97"/>
      <c r="C24" s="97"/>
      <c r="D24" s="97"/>
      <c r="E24" s="112"/>
    </row>
    <row r="25" spans="1:5">
      <c r="A25" s="97">
        <v>10</v>
      </c>
      <c r="B25" s="99" t="s">
        <v>96</v>
      </c>
      <c r="C25" s="99"/>
      <c r="D25" s="99"/>
      <c r="E25" s="101"/>
    </row>
    <row r="26" spans="1:5">
      <c r="A26" s="97">
        <v>11</v>
      </c>
      <c r="B26" s="99" t="s">
        <v>97</v>
      </c>
      <c r="C26" s="99"/>
      <c r="D26" s="99"/>
      <c r="E26" s="101"/>
    </row>
    <row r="27" spans="1:5">
      <c r="A27" s="97">
        <v>12</v>
      </c>
      <c r="B27" s="99" t="s">
        <v>98</v>
      </c>
      <c r="C27" s="99"/>
      <c r="D27" s="99"/>
      <c r="E27" s="82"/>
    </row>
    <row r="28" spans="1:5">
      <c r="A28" s="97">
        <v>12.1</v>
      </c>
      <c r="B28" s="99" t="s">
        <v>99</v>
      </c>
      <c r="C28" s="99"/>
      <c r="D28" s="99"/>
      <c r="E28" s="101">
        <v>10738</v>
      </c>
    </row>
    <row r="29" spans="1:5">
      <c r="A29" s="97">
        <v>12.2</v>
      </c>
      <c r="B29" s="99" t="s">
        <v>100</v>
      </c>
      <c r="C29" s="99"/>
      <c r="D29" s="101">
        <v>138367</v>
      </c>
      <c r="E29" s="101">
        <v>85195</v>
      </c>
    </row>
    <row r="30" spans="1:5">
      <c r="A30" s="97">
        <v>12.3</v>
      </c>
      <c r="B30" s="99" t="s">
        <v>101</v>
      </c>
      <c r="C30" s="99"/>
      <c r="D30" s="101"/>
      <c r="E30" s="115">
        <v>466</v>
      </c>
    </row>
    <row r="31" spans="1:5">
      <c r="A31" s="97">
        <v>12.4</v>
      </c>
      <c r="B31" s="99" t="s">
        <v>102</v>
      </c>
      <c r="C31" s="99"/>
      <c r="D31" s="101"/>
      <c r="E31" s="92"/>
    </row>
    <row r="32" spans="1:5">
      <c r="A32" s="97">
        <v>12.5</v>
      </c>
      <c r="B32" s="99" t="s">
        <v>103</v>
      </c>
      <c r="C32" s="99"/>
      <c r="D32" s="99"/>
      <c r="E32" s="82"/>
    </row>
    <row r="33" spans="1:6">
      <c r="A33" s="97"/>
      <c r="B33" s="99"/>
      <c r="C33" s="99"/>
      <c r="D33" s="99"/>
      <c r="E33" s="115"/>
    </row>
    <row r="34" spans="1:6">
      <c r="A34" s="97">
        <v>13</v>
      </c>
      <c r="B34" s="97" t="s">
        <v>104</v>
      </c>
      <c r="C34" s="97"/>
      <c r="D34" s="112">
        <f>SUM(D25:D33)</f>
        <v>138367</v>
      </c>
      <c r="E34" s="112">
        <f>SUM(E25:E33)</f>
        <v>96399</v>
      </c>
    </row>
    <row r="35" spans="1:6">
      <c r="A35" s="97"/>
      <c r="B35" s="97"/>
      <c r="C35" s="97"/>
      <c r="D35" s="97"/>
      <c r="E35" s="112"/>
    </row>
    <row r="36" spans="1:6">
      <c r="A36" s="97">
        <v>16</v>
      </c>
      <c r="B36" s="97" t="s">
        <v>105</v>
      </c>
      <c r="C36" s="97"/>
      <c r="D36" s="112">
        <f>D23+D34</f>
        <v>21206789</v>
      </c>
      <c r="E36" s="112">
        <f>E23+E34</f>
        <v>17931140</v>
      </c>
    </row>
    <row r="37" spans="1:6">
      <c r="A37" s="97">
        <v>17</v>
      </c>
      <c r="B37" s="99" t="s">
        <v>106</v>
      </c>
      <c r="C37" s="99"/>
      <c r="D37" s="98">
        <v>0</v>
      </c>
      <c r="E37" s="101"/>
    </row>
    <row r="38" spans="1:6">
      <c r="A38" s="97"/>
      <c r="B38" s="99"/>
      <c r="C38" s="99"/>
      <c r="D38" s="99"/>
      <c r="E38" s="101"/>
    </row>
    <row r="39" spans="1:6">
      <c r="A39" s="97">
        <v>18</v>
      </c>
      <c r="B39" s="97" t="s">
        <v>107</v>
      </c>
      <c r="C39" s="97"/>
      <c r="D39" s="93">
        <f>D36+0</f>
        <v>21206789</v>
      </c>
      <c r="E39" s="93">
        <f>E36+0</f>
        <v>17931140</v>
      </c>
    </row>
    <row r="40" spans="1:6">
      <c r="A40" s="4"/>
      <c r="B40" s="4"/>
      <c r="C40" s="4"/>
      <c r="D40" s="4"/>
      <c r="E40" s="7"/>
    </row>
    <row r="41" spans="1:6">
      <c r="A41" s="4"/>
      <c r="B41" s="4" t="s">
        <v>250</v>
      </c>
      <c r="C41" s="4"/>
      <c r="D41" s="4"/>
      <c r="E41" s="7"/>
    </row>
    <row r="42" spans="1:6">
      <c r="A42" s="4"/>
      <c r="B42" s="4"/>
      <c r="C42" s="4"/>
      <c r="D42" s="4"/>
      <c r="E42" s="7"/>
    </row>
    <row r="43" spans="1:6">
      <c r="A43" s="4"/>
      <c r="B43" s="183" t="s">
        <v>2</v>
      </c>
      <c r="C43" s="183"/>
      <c r="D43" s="4"/>
      <c r="E43" s="7" t="s">
        <v>210</v>
      </c>
    </row>
    <row r="44" spans="1:6">
      <c r="A44" s="4"/>
      <c r="B44" s="4"/>
      <c r="C44" s="4"/>
      <c r="D44" s="4"/>
      <c r="E44" s="7"/>
    </row>
    <row r="45" spans="1:6">
      <c r="A45" s="4">
        <v>1</v>
      </c>
      <c r="B45" s="181" t="s">
        <v>85</v>
      </c>
      <c r="C45" s="181"/>
      <c r="D45" s="12"/>
      <c r="E45" s="79" t="e">
        <f>SUM(E46:E47)</f>
        <v>#REF!</v>
      </c>
      <c r="F45" s="19"/>
    </row>
    <row r="46" spans="1:6">
      <c r="A46" s="4">
        <v>1.1000000000000001</v>
      </c>
      <c r="B46" s="3" t="s">
        <v>128</v>
      </c>
      <c r="C46" s="3"/>
      <c r="D46" s="3"/>
      <c r="E46" s="78" t="e">
        <f>#REF!</f>
        <v>#REF!</v>
      </c>
      <c r="F46" s="19"/>
    </row>
    <row r="47" spans="1:6">
      <c r="A47" s="4"/>
      <c r="B47" s="3"/>
      <c r="C47" s="3"/>
      <c r="D47" s="3"/>
      <c r="E47" s="14"/>
    </row>
    <row r="48" spans="1:6">
      <c r="A48" s="4">
        <v>2</v>
      </c>
      <c r="B48" s="184" t="s">
        <v>86</v>
      </c>
      <c r="C48" s="184"/>
      <c r="D48" s="85"/>
      <c r="E48" s="86" t="e">
        <f>SUM(E49)</f>
        <v>#REF!</v>
      </c>
    </row>
    <row r="49" spans="1:7">
      <c r="A49" s="4">
        <v>2.1</v>
      </c>
      <c r="B49" s="3" t="s">
        <v>189</v>
      </c>
      <c r="C49" s="3"/>
      <c r="D49" s="3"/>
      <c r="E49" s="6" t="e">
        <f>#REF!</f>
        <v>#REF!</v>
      </c>
    </row>
    <row r="50" spans="1:7">
      <c r="A50" s="4"/>
      <c r="B50" s="3"/>
      <c r="C50" s="3"/>
      <c r="D50" s="3"/>
      <c r="E50" s="14"/>
    </row>
    <row r="51" spans="1:7">
      <c r="A51" s="4"/>
      <c r="B51" s="3"/>
      <c r="C51" s="3"/>
      <c r="D51" s="3"/>
      <c r="E51" s="80"/>
    </row>
    <row r="52" spans="1:7">
      <c r="A52" s="4">
        <v>3</v>
      </c>
      <c r="B52" s="181" t="s">
        <v>87</v>
      </c>
      <c r="C52" s="181"/>
      <c r="D52" s="12"/>
      <c r="E52" s="31" t="e">
        <f>SUM(E53:E54)</f>
        <v>#REF!</v>
      </c>
    </row>
    <row r="53" spans="1:7">
      <c r="A53" s="4">
        <v>3.1</v>
      </c>
      <c r="B53" s="3" t="s">
        <v>187</v>
      </c>
      <c r="C53" s="3"/>
      <c r="D53" s="3"/>
      <c r="E53" s="24" t="e">
        <f>#REF!</f>
        <v>#REF!</v>
      </c>
    </row>
    <row r="54" spans="1:7">
      <c r="A54" s="4"/>
      <c r="B54" s="3" t="s">
        <v>188</v>
      </c>
      <c r="C54" s="3"/>
      <c r="D54" s="3"/>
      <c r="E54" s="24" t="e">
        <f>#REF!</f>
        <v>#REF!</v>
      </c>
    </row>
    <row r="55" spans="1:7">
      <c r="A55" s="4"/>
      <c r="B55" s="3"/>
      <c r="C55" s="3"/>
      <c r="D55" s="3"/>
      <c r="E55" s="24"/>
    </row>
    <row r="56" spans="1:7">
      <c r="A56" s="4">
        <v>4</v>
      </c>
      <c r="B56" s="181" t="s">
        <v>88</v>
      </c>
      <c r="C56" s="181"/>
      <c r="D56" s="12"/>
      <c r="E56" s="32" t="e">
        <f>SUM(E57:E57)</f>
        <v>#REF!</v>
      </c>
    </row>
    <row r="57" spans="1:7">
      <c r="A57" s="4">
        <v>4.0999999999999996</v>
      </c>
      <c r="B57" s="25" t="s">
        <v>171</v>
      </c>
      <c r="C57" s="3"/>
      <c r="D57" s="3"/>
      <c r="E57" s="26" t="e">
        <f>#REF!</f>
        <v>#REF!</v>
      </c>
    </row>
    <row r="58" spans="1:7">
      <c r="A58" s="4"/>
      <c r="B58" s="3"/>
      <c r="C58" s="3"/>
      <c r="D58" s="3"/>
      <c r="E58" s="26"/>
    </row>
    <row r="59" spans="1:7">
      <c r="A59" s="4">
        <v>5</v>
      </c>
      <c r="B59" s="181" t="s">
        <v>89</v>
      </c>
      <c r="C59" s="181"/>
      <c r="D59" s="12"/>
      <c r="E59" s="32" t="e">
        <f>SUM(E60:E61)</f>
        <v>#REF!</v>
      </c>
    </row>
    <row r="60" spans="1:7">
      <c r="A60" s="4">
        <v>5.0999999999999996</v>
      </c>
      <c r="B60" s="1" t="s">
        <v>90</v>
      </c>
      <c r="E60" s="14" t="e">
        <f>#REF!</f>
        <v>#REF!</v>
      </c>
    </row>
    <row r="61" spans="1:7">
      <c r="A61" s="4">
        <v>5.2</v>
      </c>
      <c r="B61" s="182" t="s">
        <v>91</v>
      </c>
      <c r="C61" s="182"/>
      <c r="D61" s="3"/>
      <c r="E61" s="14" t="e">
        <f>#REF!</f>
        <v>#REF!</v>
      </c>
    </row>
    <row r="62" spans="1:7">
      <c r="A62" s="4"/>
      <c r="B62" s="3"/>
      <c r="C62" s="3"/>
      <c r="D62" s="3"/>
      <c r="E62" s="14"/>
    </row>
    <row r="63" spans="1:7">
      <c r="A63" s="4">
        <v>6</v>
      </c>
      <c r="B63" s="85" t="s">
        <v>92</v>
      </c>
      <c r="C63" s="88"/>
      <c r="D63" s="88"/>
      <c r="E63" s="89">
        <f>SUM(E64:E77)</f>
        <v>-698426</v>
      </c>
    </row>
    <row r="64" spans="1:7">
      <c r="A64" s="90">
        <v>6.1</v>
      </c>
      <c r="B64" t="s">
        <v>190</v>
      </c>
      <c r="C64" s="87">
        <v>5823</v>
      </c>
      <c r="D64" s="6"/>
      <c r="E64" s="62">
        <v>-5000</v>
      </c>
      <c r="G64" s="91"/>
    </row>
    <row r="65" spans="1:7">
      <c r="A65" s="90">
        <v>6.2</v>
      </c>
      <c r="B65" s="1" t="s">
        <v>203</v>
      </c>
      <c r="E65" s="62">
        <f>-14906</f>
        <v>-14906</v>
      </c>
      <c r="G65" s="91"/>
    </row>
    <row r="66" spans="1:7">
      <c r="A66" s="90">
        <v>6.3</v>
      </c>
      <c r="B66" t="s">
        <v>191</v>
      </c>
      <c r="C66" s="87">
        <v>50080</v>
      </c>
      <c r="D66" s="6"/>
      <c r="E66" s="62">
        <v>-76000</v>
      </c>
      <c r="G66" s="91"/>
    </row>
    <row r="67" spans="1:7">
      <c r="A67" s="90">
        <v>6.4</v>
      </c>
      <c r="B67" t="s">
        <v>192</v>
      </c>
      <c r="C67" s="87">
        <v>34002</v>
      </c>
      <c r="D67" s="6"/>
      <c r="E67" s="62">
        <v>-56354</v>
      </c>
      <c r="G67" s="91"/>
    </row>
    <row r="68" spans="1:7">
      <c r="A68" s="90">
        <v>6.5</v>
      </c>
      <c r="B68" t="s">
        <v>193</v>
      </c>
      <c r="C68" s="87">
        <v>26813</v>
      </c>
      <c r="D68" s="6"/>
      <c r="E68" s="62">
        <v>-12500</v>
      </c>
      <c r="G68" s="91"/>
    </row>
    <row r="69" spans="1:7">
      <c r="A69" s="90">
        <v>6.6</v>
      </c>
      <c r="B69" t="s">
        <v>194</v>
      </c>
      <c r="C69" s="87">
        <v>19814</v>
      </c>
      <c r="D69" s="6"/>
      <c r="E69" s="62">
        <v>-14588</v>
      </c>
      <c r="G69" s="91"/>
    </row>
    <row r="70" spans="1:7">
      <c r="A70" s="90">
        <v>6.7</v>
      </c>
      <c r="B70" t="s">
        <v>195</v>
      </c>
      <c r="C70" s="87">
        <v>48863</v>
      </c>
      <c r="D70" s="6"/>
      <c r="E70" s="62">
        <v>-51998</v>
      </c>
      <c r="G70" s="91"/>
    </row>
    <row r="71" spans="1:7">
      <c r="A71" s="90">
        <v>6.8</v>
      </c>
      <c r="B71" t="s">
        <v>196</v>
      </c>
      <c r="C71" s="87">
        <v>73344</v>
      </c>
      <c r="D71" s="6"/>
      <c r="E71" s="62">
        <v>-32500</v>
      </c>
      <c r="G71" s="91"/>
    </row>
    <row r="72" spans="1:7">
      <c r="A72" s="90">
        <v>6.9</v>
      </c>
      <c r="B72" t="s">
        <v>197</v>
      </c>
      <c r="C72" s="87">
        <v>56903</v>
      </c>
      <c r="D72" s="6"/>
      <c r="E72" s="62">
        <v>-28150</v>
      </c>
      <c r="G72" s="91"/>
    </row>
    <row r="73" spans="1:7">
      <c r="A73" s="94">
        <v>6.1</v>
      </c>
      <c r="B73" t="s">
        <v>198</v>
      </c>
      <c r="C73" s="87">
        <v>40806</v>
      </c>
      <c r="D73" s="6"/>
      <c r="E73" s="62">
        <v>-22622</v>
      </c>
      <c r="G73" s="91"/>
    </row>
    <row r="74" spans="1:7">
      <c r="A74" s="90">
        <v>6.11</v>
      </c>
      <c r="B74" t="s">
        <v>199</v>
      </c>
      <c r="C74" s="87">
        <v>104861</v>
      </c>
      <c r="D74" s="6"/>
      <c r="E74" s="62">
        <v>-86854</v>
      </c>
      <c r="G74" s="91"/>
    </row>
    <row r="75" spans="1:7">
      <c r="A75" s="90">
        <v>6.12</v>
      </c>
      <c r="B75" t="s">
        <v>200</v>
      </c>
      <c r="C75" s="87">
        <v>47760</v>
      </c>
      <c r="D75" s="6"/>
      <c r="E75" s="62">
        <v>-113191</v>
      </c>
      <c r="G75" s="91"/>
    </row>
    <row r="76" spans="1:7">
      <c r="A76" s="90">
        <v>6.13</v>
      </c>
      <c r="B76" t="s">
        <v>201</v>
      </c>
      <c r="C76" s="87">
        <v>197345</v>
      </c>
      <c r="D76" s="6"/>
      <c r="E76" s="62">
        <v>-141363</v>
      </c>
      <c r="G76" s="91"/>
    </row>
    <row r="77" spans="1:7">
      <c r="A77" s="90">
        <v>6.14</v>
      </c>
      <c r="B77" t="s">
        <v>202</v>
      </c>
      <c r="C77" s="87">
        <v>93129</v>
      </c>
      <c r="D77" s="6"/>
      <c r="E77" s="62">
        <v>-42400</v>
      </c>
      <c r="G77" s="91"/>
    </row>
    <row r="78" spans="1:7">
      <c r="A78" s="4"/>
      <c r="B78" s="27"/>
      <c r="C78" s="3"/>
      <c r="D78" s="3"/>
      <c r="E78" s="10"/>
    </row>
    <row r="79" spans="1:7" s="2" customFormat="1">
      <c r="A79" s="4">
        <v>7</v>
      </c>
      <c r="B79" s="33" t="s">
        <v>93</v>
      </c>
      <c r="C79" s="12"/>
      <c r="D79" s="12"/>
      <c r="E79" s="34">
        <f>SUM(E80:E100)</f>
        <v>-48012346</v>
      </c>
      <c r="F79" s="1"/>
    </row>
    <row r="80" spans="1:7">
      <c r="A80" s="4">
        <v>7.1</v>
      </c>
      <c r="B80" s="27" t="s">
        <v>162</v>
      </c>
      <c r="C80" s="14"/>
      <c r="D80" s="14"/>
      <c r="E80" s="6">
        <v>-940090</v>
      </c>
      <c r="G80" s="91"/>
    </row>
    <row r="81" spans="1:7">
      <c r="A81" s="4">
        <v>7.2</v>
      </c>
      <c r="B81" s="27" t="s">
        <v>172</v>
      </c>
      <c r="C81" s="14"/>
      <c r="D81" s="14"/>
      <c r="E81" s="6">
        <v>-25536</v>
      </c>
      <c r="G81" s="91"/>
    </row>
    <row r="82" spans="1:7">
      <c r="A82" s="4">
        <v>7.3</v>
      </c>
      <c r="B82" s="27" t="s">
        <v>168</v>
      </c>
      <c r="C82" s="14"/>
      <c r="D82" s="14"/>
      <c r="E82" s="6">
        <v>-82000</v>
      </c>
      <c r="G82" s="91"/>
    </row>
    <row r="83" spans="1:7">
      <c r="A83" s="4">
        <v>7.4</v>
      </c>
      <c r="B83" s="27" t="s">
        <v>174</v>
      </c>
      <c r="C83" s="14"/>
      <c r="D83" s="14"/>
      <c r="E83" s="6">
        <v>-29274870</v>
      </c>
      <c r="G83" s="91"/>
    </row>
    <row r="84" spans="1:7">
      <c r="A84" s="4">
        <v>7.5</v>
      </c>
      <c r="B84" s="27" t="s">
        <v>163</v>
      </c>
      <c r="C84" s="14"/>
      <c r="D84" s="14"/>
      <c r="E84" s="6">
        <v>-8946626</v>
      </c>
      <c r="G84" s="91"/>
    </row>
    <row r="85" spans="1:7">
      <c r="A85" s="4">
        <v>7.6</v>
      </c>
      <c r="B85" s="27" t="s">
        <v>129</v>
      </c>
      <c r="C85" s="14"/>
      <c r="D85" s="14"/>
      <c r="E85" s="6">
        <v>-235249</v>
      </c>
      <c r="G85" s="91"/>
    </row>
    <row r="86" spans="1:7">
      <c r="A86" s="4">
        <v>7.7</v>
      </c>
      <c r="B86" s="27" t="s">
        <v>175</v>
      </c>
      <c r="C86" s="14"/>
      <c r="D86" s="14"/>
      <c r="E86" s="6">
        <v>-468109</v>
      </c>
      <c r="G86" s="91"/>
    </row>
    <row r="87" spans="1:7">
      <c r="A87" s="4">
        <v>7.8</v>
      </c>
      <c r="B87" s="27" t="s">
        <v>181</v>
      </c>
      <c r="C87" s="14"/>
      <c r="D87" s="14"/>
      <c r="E87" s="14">
        <v>-443600</v>
      </c>
      <c r="G87" s="91"/>
    </row>
    <row r="88" spans="1:7">
      <c r="A88" s="4">
        <v>7.9</v>
      </c>
      <c r="B88" s="27" t="s">
        <v>211</v>
      </c>
      <c r="C88" s="14"/>
      <c r="D88" s="14"/>
      <c r="E88" s="6">
        <v>-16250</v>
      </c>
      <c r="G88" s="91"/>
    </row>
    <row r="89" spans="1:7">
      <c r="A89" s="28">
        <v>7.1</v>
      </c>
      <c r="B89" s="27" t="s">
        <v>164</v>
      </c>
      <c r="C89" s="14"/>
      <c r="D89" s="14"/>
      <c r="E89" s="6">
        <v>-1574603</v>
      </c>
      <c r="G89" s="91"/>
    </row>
    <row r="90" spans="1:7">
      <c r="A90" s="4">
        <v>7.11</v>
      </c>
      <c r="B90" s="27" t="s">
        <v>165</v>
      </c>
      <c r="C90" s="14"/>
      <c r="D90" s="14"/>
      <c r="E90" s="6">
        <v>-2816709</v>
      </c>
      <c r="G90" s="91"/>
    </row>
    <row r="91" spans="1:7">
      <c r="A91" s="4">
        <v>7.13</v>
      </c>
      <c r="B91" s="27" t="s">
        <v>176</v>
      </c>
      <c r="C91" s="14"/>
      <c r="D91" s="14"/>
      <c r="E91" s="6">
        <v>-87360</v>
      </c>
      <c r="G91" s="91"/>
    </row>
    <row r="92" spans="1:7">
      <c r="A92" s="28">
        <v>7.14</v>
      </c>
      <c r="B92" s="27" t="s">
        <v>212</v>
      </c>
      <c r="C92" s="14"/>
      <c r="D92" s="14"/>
      <c r="E92" s="14">
        <v>-150000</v>
      </c>
      <c r="G92" s="91"/>
    </row>
    <row r="93" spans="1:7">
      <c r="A93" s="4">
        <v>7.15</v>
      </c>
      <c r="B93" s="27" t="s">
        <v>182</v>
      </c>
      <c r="C93" s="14"/>
      <c r="D93" s="14"/>
      <c r="E93" s="14">
        <v>-202995</v>
      </c>
      <c r="G93" s="91"/>
    </row>
    <row r="94" spans="1:7">
      <c r="A94" s="28">
        <v>7.16</v>
      </c>
      <c r="B94" s="27" t="s">
        <v>166</v>
      </c>
      <c r="C94" s="14"/>
      <c r="D94" s="14"/>
      <c r="E94" s="6">
        <v>-98166</v>
      </c>
      <c r="G94" s="91"/>
    </row>
    <row r="95" spans="1:7">
      <c r="A95" s="4">
        <v>7.17</v>
      </c>
      <c r="B95" s="27" t="s">
        <v>177</v>
      </c>
      <c r="C95" s="14"/>
      <c r="D95" s="14"/>
      <c r="E95" s="6">
        <v>-93769</v>
      </c>
      <c r="G95" s="91"/>
    </row>
    <row r="96" spans="1:7">
      <c r="A96" s="28">
        <v>7.18</v>
      </c>
      <c r="B96" s="27" t="s">
        <v>167</v>
      </c>
      <c r="C96" s="14"/>
      <c r="D96" s="14"/>
      <c r="E96" s="6">
        <v>-1309127</v>
      </c>
      <c r="G96" s="91"/>
    </row>
    <row r="97" spans="1:7">
      <c r="A97" s="4">
        <v>7.19</v>
      </c>
      <c r="B97" s="27" t="s">
        <v>173</v>
      </c>
      <c r="C97" s="14"/>
      <c r="D97" s="14"/>
      <c r="E97" s="6">
        <v>-512682</v>
      </c>
      <c r="G97" s="91"/>
    </row>
    <row r="98" spans="1:7">
      <c r="A98" s="28">
        <v>7.2</v>
      </c>
      <c r="B98" s="27" t="s">
        <v>183</v>
      </c>
      <c r="C98" s="14"/>
      <c r="D98" s="14"/>
      <c r="E98" s="6">
        <v>-152798</v>
      </c>
      <c r="G98" s="91"/>
    </row>
    <row r="99" spans="1:7">
      <c r="A99" s="4">
        <v>7.21</v>
      </c>
      <c r="B99" s="27" t="s">
        <v>213</v>
      </c>
      <c r="E99" s="6">
        <v>-572307</v>
      </c>
      <c r="G99" s="91"/>
    </row>
    <row r="100" spans="1:7">
      <c r="A100" s="28">
        <v>7.22</v>
      </c>
      <c r="B100" s="27" t="s">
        <v>214</v>
      </c>
      <c r="E100" s="6">
        <v>-9500</v>
      </c>
      <c r="G100" s="91"/>
    </row>
    <row r="101" spans="1:7">
      <c r="A101" s="4"/>
    </row>
    <row r="102" spans="1:7" s="2" customFormat="1">
      <c r="A102" s="4">
        <v>12.2</v>
      </c>
      <c r="B102" s="12" t="s">
        <v>100</v>
      </c>
      <c r="C102" s="12"/>
      <c r="D102" s="12"/>
      <c r="E102" s="34" t="e">
        <f>SUM(E103:E104)</f>
        <v>#REF!</v>
      </c>
    </row>
    <row r="103" spans="1:7">
      <c r="A103" s="4" t="s">
        <v>130</v>
      </c>
      <c r="B103" s="3" t="s">
        <v>184</v>
      </c>
      <c r="C103" s="3"/>
      <c r="D103" s="3"/>
      <c r="E103" s="61" t="e">
        <f>#REF!</f>
        <v>#REF!</v>
      </c>
    </row>
    <row r="104" spans="1:7">
      <c r="A104" s="4" t="s">
        <v>185</v>
      </c>
      <c r="B104" s="3" t="s">
        <v>186</v>
      </c>
      <c r="C104" s="3"/>
      <c r="D104" s="3"/>
      <c r="E104" s="84" t="e">
        <f>#REF!</f>
        <v>#REF!</v>
      </c>
    </row>
    <row r="105" spans="1:7" s="2" customFormat="1">
      <c r="F105" s="1"/>
    </row>
    <row r="106" spans="1:7" s="19" customFormat="1">
      <c r="A106" s="4">
        <v>12.3</v>
      </c>
      <c r="B106" s="12" t="s">
        <v>101</v>
      </c>
      <c r="C106" s="12"/>
      <c r="D106" s="12"/>
      <c r="E106" s="13" t="e">
        <f>SUM(E107:E108)</f>
        <v>#REF!</v>
      </c>
      <c r="F106" s="1"/>
    </row>
    <row r="107" spans="1:7" s="19" customFormat="1">
      <c r="A107" s="3"/>
      <c r="B107" s="3" t="s">
        <v>131</v>
      </c>
      <c r="C107" s="3"/>
      <c r="D107" s="3"/>
      <c r="E107" s="10" t="e">
        <f>#REF!+#REF!</f>
        <v>#REF!</v>
      </c>
      <c r="F107" s="1"/>
    </row>
    <row r="108" spans="1:7">
      <c r="A108" s="3"/>
      <c r="B108" s="3" t="s">
        <v>169</v>
      </c>
      <c r="C108" s="3"/>
      <c r="D108" s="3"/>
      <c r="E108" s="10" t="e">
        <f>#REF!+#REF!</f>
        <v>#REF!</v>
      </c>
    </row>
    <row r="109" spans="1:7">
      <c r="A109" s="4"/>
      <c r="B109" s="3"/>
      <c r="C109" s="3"/>
      <c r="D109" s="3"/>
      <c r="E109" s="10"/>
    </row>
    <row r="110" spans="1:7">
      <c r="A110" s="4">
        <v>12.4</v>
      </c>
      <c r="B110" s="12" t="s">
        <v>102</v>
      </c>
      <c r="C110" s="12"/>
      <c r="D110" s="12"/>
      <c r="E110" s="34" t="e">
        <f>SUM(E111:E113)</f>
        <v>#REF!</v>
      </c>
    </row>
    <row r="111" spans="1:7">
      <c r="A111" s="4"/>
      <c r="B111" s="3" t="s">
        <v>132</v>
      </c>
      <c r="C111" s="3"/>
      <c r="D111" s="3"/>
      <c r="E111" s="61" t="e">
        <f>#REF!+#REF!+#REF!</f>
        <v>#REF!</v>
      </c>
    </row>
    <row r="112" spans="1:7">
      <c r="A112" s="4"/>
      <c r="B112" s="3" t="s">
        <v>178</v>
      </c>
      <c r="C112" s="3"/>
      <c r="D112" s="3"/>
      <c r="E112" s="84" t="e">
        <f>#REF!</f>
        <v>#REF!</v>
      </c>
    </row>
    <row r="113" spans="2:5">
      <c r="B113" s="3" t="s">
        <v>179</v>
      </c>
      <c r="E113" s="62" t="e">
        <f>#REF!</f>
        <v>#REF!</v>
      </c>
    </row>
  </sheetData>
  <mergeCells count="18">
    <mergeCell ref="A5:E5"/>
    <mergeCell ref="B56:C56"/>
    <mergeCell ref="B59:C59"/>
    <mergeCell ref="B61:C61"/>
    <mergeCell ref="B43:C43"/>
    <mergeCell ref="B45:C45"/>
    <mergeCell ref="B52:C52"/>
    <mergeCell ref="B48:C48"/>
    <mergeCell ref="A1:E1"/>
    <mergeCell ref="B15:C15"/>
    <mergeCell ref="B10:C10"/>
    <mergeCell ref="B11:C11"/>
    <mergeCell ref="B12:C12"/>
    <mergeCell ref="B13:C13"/>
    <mergeCell ref="A2:E2"/>
    <mergeCell ref="B7:C7"/>
    <mergeCell ref="B9:C9"/>
    <mergeCell ref="A4:E4"/>
  </mergeCells>
  <phoneticPr fontId="2" type="noConversion"/>
  <printOptions horizontalCentered="1"/>
  <pageMargins left="0.19685039370078741" right="0.19685039370078741" top="0.19685039370078741" bottom="0.19685039370078741" header="0" footer="0"/>
  <pageSetup orientation="portrait" r:id="rId1"/>
  <headerFooter alignWithMargins="0"/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R24"/>
  <sheetViews>
    <sheetView workbookViewId="0">
      <selection activeCell="I16" sqref="I16"/>
    </sheetView>
  </sheetViews>
  <sheetFormatPr defaultRowHeight="12.75"/>
  <cols>
    <col min="1" max="1" width="2" bestFit="1" customWidth="1"/>
    <col min="2" max="2" width="31.5703125" customWidth="1"/>
    <col min="3" max="3" width="13.140625" bestFit="1" customWidth="1"/>
    <col min="5" max="6" width="9.140625" hidden="1" customWidth="1"/>
    <col min="7" max="7" width="12.85546875" bestFit="1" customWidth="1"/>
    <col min="8" max="8" width="9.7109375" bestFit="1" customWidth="1"/>
    <col min="9" max="9" width="14" bestFit="1" customWidth="1"/>
  </cols>
  <sheetData>
    <row r="1" spans="1:252" ht="12.75" customHeight="1">
      <c r="A1" s="190" t="s">
        <v>290</v>
      </c>
      <c r="B1" s="190"/>
      <c r="C1" s="190"/>
      <c r="D1" s="190"/>
      <c r="E1" s="190"/>
      <c r="F1" s="190"/>
      <c r="G1" s="190"/>
      <c r="H1" s="63"/>
      <c r="I1" s="63"/>
    </row>
    <row r="2" spans="1:252" ht="18.75">
      <c r="A2" s="190"/>
      <c r="B2" s="190"/>
      <c r="C2" s="190"/>
      <c r="D2" s="190"/>
      <c r="E2" s="190"/>
      <c r="F2" s="190"/>
      <c r="G2" s="190"/>
      <c r="H2" s="63"/>
      <c r="I2" s="63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</row>
    <row r="4" spans="1:252">
      <c r="A4" s="22"/>
      <c r="B4" s="188" t="s">
        <v>111</v>
      </c>
      <c r="C4" s="189"/>
      <c r="D4" s="189"/>
      <c r="E4" s="189"/>
      <c r="F4" s="189"/>
      <c r="G4" s="23" t="s">
        <v>112</v>
      </c>
    </row>
    <row r="5" spans="1:252" ht="30" customHeight="1">
      <c r="A5" s="22"/>
      <c r="B5" s="187"/>
      <c r="C5" s="187"/>
      <c r="D5" s="187"/>
      <c r="E5" s="187"/>
      <c r="F5" s="187"/>
      <c r="G5" s="66" t="s">
        <v>113</v>
      </c>
    </row>
    <row r="6" spans="1:252">
      <c r="A6" s="23">
        <v>1</v>
      </c>
      <c r="B6" s="185" t="s">
        <v>114</v>
      </c>
      <c r="C6" s="185"/>
      <c r="D6" s="185"/>
      <c r="E6" s="185"/>
      <c r="F6" s="185"/>
      <c r="G6" s="64"/>
    </row>
    <row r="7" spans="1:252">
      <c r="A7" s="23"/>
      <c r="B7" s="186" t="s">
        <v>115</v>
      </c>
      <c r="C7" s="186"/>
      <c r="D7" s="186"/>
      <c r="E7" s="186"/>
      <c r="F7" s="186"/>
      <c r="G7" s="65"/>
    </row>
    <row r="8" spans="1:252">
      <c r="A8" s="23"/>
      <c r="B8" s="186" t="s">
        <v>207</v>
      </c>
      <c r="C8" s="186"/>
      <c r="D8" s="186"/>
      <c r="E8" s="186"/>
      <c r="F8" s="186"/>
      <c r="G8" s="64">
        <v>-444827231</v>
      </c>
    </row>
    <row r="9" spans="1:252">
      <c r="A9" s="23">
        <v>2</v>
      </c>
      <c r="B9" s="185" t="s">
        <v>116</v>
      </c>
      <c r="C9" s="185"/>
      <c r="D9" s="185"/>
      <c r="E9" s="185"/>
      <c r="F9" s="185"/>
      <c r="G9" s="81">
        <v>39127191</v>
      </c>
    </row>
    <row r="10" spans="1:252">
      <c r="A10" s="23">
        <v>3</v>
      </c>
      <c r="B10" s="185" t="s">
        <v>117</v>
      </c>
      <c r="C10" s="185"/>
      <c r="D10" s="185"/>
      <c r="E10" s="185"/>
      <c r="F10" s="185"/>
      <c r="G10" s="64">
        <v>0</v>
      </c>
    </row>
    <row r="11" spans="1:252">
      <c r="A11" s="23"/>
      <c r="B11" s="186" t="s">
        <v>118</v>
      </c>
      <c r="C11" s="186"/>
      <c r="D11" s="186"/>
      <c r="E11" s="186"/>
      <c r="F11" s="186"/>
      <c r="G11" s="70">
        <v>0</v>
      </c>
    </row>
    <row r="12" spans="1:252">
      <c r="A12" s="23"/>
      <c r="B12" s="186" t="s">
        <v>119</v>
      </c>
      <c r="C12" s="186"/>
      <c r="D12" s="186"/>
      <c r="E12" s="186"/>
      <c r="F12" s="186"/>
      <c r="G12" s="82">
        <v>0</v>
      </c>
    </row>
    <row r="13" spans="1:252">
      <c r="A13" s="23"/>
      <c r="B13" s="186" t="s">
        <v>120</v>
      </c>
      <c r="C13" s="186"/>
      <c r="D13" s="186"/>
      <c r="E13" s="186"/>
      <c r="F13" s="186"/>
      <c r="G13" s="70">
        <v>0</v>
      </c>
    </row>
    <row r="14" spans="1:252">
      <c r="A14" s="23"/>
      <c r="B14" s="186" t="s">
        <v>121</v>
      </c>
      <c r="C14" s="186"/>
      <c r="D14" s="186"/>
      <c r="E14" s="186"/>
      <c r="F14" s="186"/>
      <c r="G14" s="70">
        <v>0</v>
      </c>
    </row>
    <row r="15" spans="1:252">
      <c r="A15" s="23"/>
      <c r="B15" s="186" t="s">
        <v>122</v>
      </c>
      <c r="C15" s="186"/>
      <c r="D15" s="186"/>
      <c r="E15" s="186"/>
      <c r="F15" s="186"/>
      <c r="G15" s="92">
        <v>0</v>
      </c>
    </row>
    <row r="16" spans="1:252" s="21" customFormat="1">
      <c r="A16" s="23">
        <v>4</v>
      </c>
      <c r="B16" s="185" t="s">
        <v>123</v>
      </c>
      <c r="C16" s="185"/>
      <c r="D16" s="185"/>
      <c r="E16" s="185"/>
      <c r="F16" s="185"/>
      <c r="G16" s="71">
        <f>G9+G10</f>
        <v>39127191</v>
      </c>
    </row>
    <row r="17" spans="1:7">
      <c r="A17" s="23">
        <v>5</v>
      </c>
      <c r="B17" s="185" t="s">
        <v>124</v>
      </c>
      <c r="C17" s="185"/>
      <c r="D17" s="185"/>
      <c r="E17" s="185"/>
      <c r="F17" s="185"/>
      <c r="G17" s="64">
        <v>0</v>
      </c>
    </row>
    <row r="18" spans="1:7">
      <c r="A18" s="23">
        <v>6</v>
      </c>
      <c r="B18" s="185" t="s">
        <v>125</v>
      </c>
      <c r="C18" s="185"/>
      <c r="D18" s="185"/>
      <c r="E18" s="185"/>
      <c r="F18" s="185"/>
      <c r="G18" s="71">
        <f>G16-G17</f>
        <v>39127191</v>
      </c>
    </row>
    <row r="19" spans="1:7">
      <c r="A19" s="23"/>
      <c r="B19" s="187"/>
      <c r="C19" s="187"/>
      <c r="D19" s="187"/>
      <c r="E19" s="187"/>
      <c r="F19" s="187"/>
      <c r="G19" s="65"/>
    </row>
    <row r="20" spans="1:7">
      <c r="A20" s="23"/>
      <c r="B20" s="185" t="s">
        <v>126</v>
      </c>
      <c r="C20" s="185"/>
      <c r="D20" s="185"/>
      <c r="E20" s="185"/>
      <c r="F20" s="185"/>
      <c r="G20" s="72">
        <v>0.1</v>
      </c>
    </row>
    <row r="21" spans="1:7">
      <c r="A21" s="23"/>
      <c r="B21" s="186"/>
      <c r="C21" s="186"/>
      <c r="D21" s="186"/>
      <c r="E21" s="186"/>
      <c r="F21" s="186"/>
      <c r="G21" s="65"/>
    </row>
    <row r="22" spans="1:7">
      <c r="A22" s="23">
        <v>7</v>
      </c>
      <c r="B22" s="185" t="s">
        <v>127</v>
      </c>
      <c r="C22" s="185"/>
      <c r="D22" s="185"/>
      <c r="E22" s="185"/>
      <c r="F22" s="185"/>
      <c r="G22" s="64"/>
    </row>
    <row r="23" spans="1:7">
      <c r="A23" s="67"/>
      <c r="B23" s="68"/>
      <c r="C23" s="68"/>
      <c r="D23" s="68"/>
      <c r="E23" s="68"/>
      <c r="F23" s="68"/>
      <c r="G23" s="69"/>
    </row>
    <row r="24" spans="1:7">
      <c r="A24" s="21"/>
    </row>
  </sheetData>
  <mergeCells count="20">
    <mergeCell ref="B4:F4"/>
    <mergeCell ref="B5:F5"/>
    <mergeCell ref="A1:G2"/>
    <mergeCell ref="B6:F6"/>
    <mergeCell ref="B13:F13"/>
    <mergeCell ref="B14:F14"/>
    <mergeCell ref="B10:F10"/>
    <mergeCell ref="B8:F8"/>
    <mergeCell ref="B9:F9"/>
    <mergeCell ref="B7:F7"/>
    <mergeCell ref="B20:F20"/>
    <mergeCell ref="B21:F21"/>
    <mergeCell ref="B22:F22"/>
    <mergeCell ref="B19:F19"/>
    <mergeCell ref="B11:F11"/>
    <mergeCell ref="B12:F12"/>
    <mergeCell ref="B17:F17"/>
    <mergeCell ref="B18:F18"/>
    <mergeCell ref="B15:F15"/>
    <mergeCell ref="B16:F16"/>
  </mergeCells>
  <phoneticPr fontId="2" type="noConversion"/>
  <printOptions horizontalCentered="1"/>
  <pageMargins left="0.19685039370078741" right="0.19685039370078741" top="0.39370078740157483" bottom="0.39370078740157483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G13" sqref="G13"/>
    </sheetView>
  </sheetViews>
  <sheetFormatPr defaultRowHeight="12.75"/>
  <cols>
    <col min="1" max="1" width="29.5703125" customWidth="1"/>
    <col min="2" max="2" width="12.28515625" bestFit="1" customWidth="1"/>
    <col min="3" max="3" width="11.28515625" bestFit="1" customWidth="1"/>
    <col min="4" max="4" width="8.28515625" customWidth="1"/>
    <col min="5" max="6" width="10.85546875" customWidth="1"/>
    <col min="7" max="7" width="12.5703125" customWidth="1"/>
    <col min="9" max="9" width="10.28515625" customWidth="1"/>
    <col min="10" max="10" width="14.5703125" customWidth="1"/>
  </cols>
  <sheetData>
    <row r="1" spans="1:10" s="21" customFormat="1">
      <c r="A1" s="36" t="s">
        <v>289</v>
      </c>
      <c r="D1" s="37"/>
      <c r="E1" s="37"/>
    </row>
    <row r="3" spans="1:10" s="21" customFormat="1">
      <c r="B3" s="21" t="s">
        <v>134</v>
      </c>
    </row>
    <row r="4" spans="1:10" s="21" customFormat="1">
      <c r="B4" s="21" t="s">
        <v>208</v>
      </c>
    </row>
    <row r="5" spans="1:10" s="21" customFormat="1" ht="13.5" thickBot="1"/>
    <row r="6" spans="1:10" s="21" customFormat="1" ht="13.5" thickTop="1">
      <c r="A6" s="38"/>
      <c r="B6" s="39" t="s">
        <v>135</v>
      </c>
      <c r="C6" s="40"/>
      <c r="D6" s="40"/>
      <c r="E6" s="40"/>
      <c r="F6" s="40"/>
      <c r="G6" s="40"/>
      <c r="H6" s="40"/>
      <c r="I6" s="40"/>
      <c r="J6" s="41"/>
    </row>
    <row r="7" spans="1:10" s="45" customFormat="1" ht="60" customHeight="1">
      <c r="A7" s="42"/>
      <c r="B7" s="43" t="s">
        <v>136</v>
      </c>
      <c r="C7" s="43" t="s">
        <v>137</v>
      </c>
      <c r="D7" s="43" t="s">
        <v>138</v>
      </c>
      <c r="E7" s="43" t="s">
        <v>139</v>
      </c>
      <c r="F7" s="43" t="s">
        <v>140</v>
      </c>
      <c r="G7" s="43" t="s">
        <v>141</v>
      </c>
      <c r="H7" s="43" t="s">
        <v>142</v>
      </c>
      <c r="I7" s="43" t="s">
        <v>143</v>
      </c>
      <c r="J7" s="44" t="s">
        <v>10</v>
      </c>
    </row>
    <row r="8" spans="1:10" s="21" customFormat="1">
      <c r="A8" s="46" t="s">
        <v>204</v>
      </c>
      <c r="B8" s="50">
        <v>202759000</v>
      </c>
      <c r="C8" s="47">
        <v>7615272</v>
      </c>
      <c r="D8" s="47"/>
      <c r="E8" s="47">
        <v>9589207</v>
      </c>
      <c r="F8" s="47"/>
      <c r="G8" s="76">
        <v>-426896092</v>
      </c>
      <c r="H8" s="47"/>
      <c r="I8" s="47"/>
      <c r="J8" s="48">
        <f>SUM(B8:I8)</f>
        <v>-206932613</v>
      </c>
    </row>
    <row r="9" spans="1:10" s="52" customFormat="1" ht="25.5">
      <c r="A9" s="49" t="s">
        <v>144</v>
      </c>
      <c r="C9" s="50"/>
      <c r="D9" s="50"/>
      <c r="E9" s="50"/>
      <c r="F9" s="50"/>
      <c r="G9" s="50"/>
      <c r="H9" s="50"/>
      <c r="I9" s="50"/>
      <c r="J9" s="51">
        <f>SUM(B9:I9)</f>
        <v>0</v>
      </c>
    </row>
    <row r="10" spans="1:10" s="29" customFormat="1">
      <c r="A10" s="53" t="s">
        <v>145</v>
      </c>
      <c r="C10" s="54"/>
      <c r="D10" s="54"/>
      <c r="E10" s="54"/>
      <c r="F10" s="54"/>
      <c r="G10" s="75"/>
      <c r="H10" s="54"/>
      <c r="I10" s="54"/>
      <c r="J10" s="51">
        <f t="shared" ref="J10:J20" si="0">SUM(B10:I10)</f>
        <v>0</v>
      </c>
    </row>
    <row r="11" spans="1:10" s="29" customFormat="1">
      <c r="A11" s="53" t="s">
        <v>146</v>
      </c>
      <c r="B11" s="54"/>
      <c r="C11" s="54"/>
      <c r="D11" s="54"/>
      <c r="E11" s="54"/>
      <c r="F11" s="73"/>
      <c r="G11" s="7">
        <v>21206789</v>
      </c>
      <c r="H11" s="74"/>
      <c r="I11" s="54"/>
      <c r="J11" s="51">
        <f t="shared" si="0"/>
        <v>21206789</v>
      </c>
    </row>
    <row r="12" spans="1:10" s="29" customFormat="1">
      <c r="A12" s="53" t="s">
        <v>147</v>
      </c>
      <c r="B12" s="54"/>
      <c r="C12" s="54"/>
      <c r="D12" s="54"/>
      <c r="E12" s="54"/>
      <c r="F12" s="54"/>
      <c r="G12" s="75"/>
      <c r="H12" s="54"/>
      <c r="I12" s="54"/>
      <c r="J12" s="51">
        <f t="shared" si="0"/>
        <v>0</v>
      </c>
    </row>
    <row r="13" spans="1:10" s="52" customFormat="1" ht="25.5">
      <c r="A13" s="55" t="s">
        <v>148</v>
      </c>
      <c r="B13" s="50"/>
      <c r="C13" s="50"/>
      <c r="D13" s="50"/>
      <c r="E13" s="50"/>
      <c r="F13" s="50"/>
      <c r="G13" s="50"/>
      <c r="H13" s="50"/>
      <c r="I13" s="50"/>
      <c r="J13" s="51">
        <f t="shared" si="0"/>
        <v>0</v>
      </c>
    </row>
    <row r="14" spans="1:10" s="29" customFormat="1" ht="25.5">
      <c r="A14" s="49" t="s">
        <v>149</v>
      </c>
      <c r="B14" s="54"/>
      <c r="C14" s="54"/>
      <c r="D14" s="54"/>
      <c r="E14" s="54"/>
      <c r="F14" s="54"/>
      <c r="G14" s="54"/>
      <c r="H14" s="54"/>
      <c r="I14" s="54"/>
      <c r="J14" s="51">
        <f t="shared" si="0"/>
        <v>0</v>
      </c>
    </row>
    <row r="15" spans="1:10" s="52" customFormat="1">
      <c r="A15" s="53" t="s">
        <v>150</v>
      </c>
      <c r="B15" s="50"/>
      <c r="C15" s="50"/>
      <c r="D15" s="50"/>
      <c r="E15" s="50"/>
      <c r="F15" s="50"/>
      <c r="G15" s="50"/>
      <c r="H15" s="50"/>
      <c r="I15" s="50"/>
      <c r="J15" s="51">
        <f t="shared" si="0"/>
        <v>0</v>
      </c>
    </row>
    <row r="16" spans="1:10" s="29" customFormat="1">
      <c r="A16" s="53" t="s">
        <v>151</v>
      </c>
      <c r="B16" s="54"/>
      <c r="C16" s="54"/>
      <c r="D16" s="54"/>
      <c r="E16" s="54"/>
      <c r="F16" s="54"/>
      <c r="G16" s="54"/>
      <c r="H16" s="54"/>
      <c r="I16" s="54"/>
      <c r="J16" s="51">
        <v>0</v>
      </c>
    </row>
    <row r="17" spans="1:10" s="29" customFormat="1">
      <c r="A17" s="53" t="s">
        <v>152</v>
      </c>
      <c r="B17" s="54"/>
      <c r="C17" s="54"/>
      <c r="D17" s="54"/>
      <c r="E17" s="54"/>
      <c r="F17" s="54"/>
      <c r="G17" s="54"/>
      <c r="H17" s="54"/>
      <c r="I17" s="54"/>
      <c r="J17" s="51">
        <f t="shared" si="0"/>
        <v>0</v>
      </c>
    </row>
    <row r="18" spans="1:10" s="29" customFormat="1">
      <c r="A18" s="53" t="s">
        <v>153</v>
      </c>
      <c r="B18" s="54"/>
      <c r="C18" s="54"/>
      <c r="D18" s="54"/>
      <c r="E18" s="54"/>
      <c r="F18" s="54"/>
      <c r="G18" s="54"/>
      <c r="H18" s="54"/>
      <c r="I18" s="54"/>
      <c r="J18" s="51">
        <f t="shared" si="0"/>
        <v>0</v>
      </c>
    </row>
    <row r="19" spans="1:10" s="52" customFormat="1">
      <c r="A19" s="49" t="s">
        <v>154</v>
      </c>
      <c r="B19" s="50"/>
      <c r="C19" s="50"/>
      <c r="D19" s="50"/>
      <c r="E19" s="50"/>
      <c r="F19" s="50"/>
      <c r="G19" s="50"/>
      <c r="H19" s="50"/>
      <c r="I19" s="50"/>
      <c r="J19" s="51">
        <f t="shared" si="0"/>
        <v>0</v>
      </c>
    </row>
    <row r="20" spans="1:10" s="52" customFormat="1" ht="13.5" thickBot="1">
      <c r="A20" s="56" t="s">
        <v>155</v>
      </c>
      <c r="B20" s="57"/>
      <c r="C20" s="57"/>
      <c r="D20" s="57"/>
      <c r="E20" s="57"/>
      <c r="F20" s="57"/>
      <c r="G20" s="57"/>
      <c r="H20" s="57"/>
      <c r="I20" s="57"/>
      <c r="J20" s="51">
        <f t="shared" si="0"/>
        <v>0</v>
      </c>
    </row>
    <row r="21" spans="1:10" s="21" customFormat="1" ht="33.75" customHeight="1" thickBot="1">
      <c r="A21" s="58" t="s">
        <v>209</v>
      </c>
      <c r="B21" s="59">
        <f>SUM(B8:B20)</f>
        <v>202759000</v>
      </c>
      <c r="C21" s="59">
        <f>SUM(C8:C20)</f>
        <v>7615272</v>
      </c>
      <c r="D21" s="59">
        <f>SUM(D8:D20)</f>
        <v>0</v>
      </c>
      <c r="E21" s="59">
        <f>SUM(E8:E20)</f>
        <v>9589207</v>
      </c>
      <c r="F21" s="59">
        <f>SUM(F9:F20)</f>
        <v>0</v>
      </c>
      <c r="G21" s="59">
        <f>SUM(G8:G20)</f>
        <v>-405689303</v>
      </c>
      <c r="H21" s="59">
        <f>SUM(H9:H20)</f>
        <v>0</v>
      </c>
      <c r="I21" s="59">
        <f>SUM(I9:I20)</f>
        <v>0</v>
      </c>
      <c r="J21" s="60">
        <f>SUM(B21:I21)</f>
        <v>-185725824</v>
      </c>
    </row>
    <row r="27" spans="1:10" s="45" customFormat="1"/>
    <row r="28" spans="1:10" s="21" customFormat="1"/>
    <row r="30" spans="1:10" s="21" customFormat="1"/>
  </sheetData>
  <phoneticPr fontId="2" type="noConversion"/>
  <printOptions horizontalCentered="1"/>
  <pageMargins left="0.78740157480314965" right="0.78740157480314965" top="0.78740157480314965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Kapaku</vt:lpstr>
      <vt:lpstr>BILANCI</vt:lpstr>
      <vt:lpstr>PASH</vt:lpstr>
      <vt:lpstr>caktimi i fitimit</vt:lpstr>
      <vt:lpstr>Capitale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 nga Financa Dea Ver 3.20</dc:title>
  <dc:subject>Raport i krijuar nga  "Financieri1''  me date 19/03/2009</dc:subject>
  <dc:creator>.</dc:creator>
  <cp:lastModifiedBy>User</cp:lastModifiedBy>
  <cp:lastPrinted>2011-07-21T09:44:51Z</cp:lastPrinted>
  <dcterms:created xsi:type="dcterms:W3CDTF">2009-03-19T14:34:12Z</dcterms:created>
  <dcterms:modified xsi:type="dcterms:W3CDTF">2019-01-19T09:12:36Z</dcterms:modified>
</cp:coreProperties>
</file>