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20" windowHeight="11760"/>
  </bookViews>
  <sheets>
    <sheet name="bilanci 2010" sheetId="1" r:id="rId1"/>
    <sheet name="pash 10" sheetId="2" r:id="rId2"/>
    <sheet name="cash flow 10" sheetId="3" r:id="rId3"/>
    <sheet name="kapitali 10" sheetId="4" r:id="rId4"/>
  </sheets>
  <calcPr calcId="125725"/>
</workbook>
</file>

<file path=xl/calcChain.xml><?xml version="1.0" encoding="utf-8"?>
<calcChain xmlns="http://schemas.openxmlformats.org/spreadsheetml/2006/main">
  <c r="C30" i="3"/>
  <c r="D105" i="1"/>
  <c r="G14" i="4"/>
  <c r="H14"/>
  <c r="F14"/>
  <c r="E14"/>
  <c r="D14"/>
  <c r="C14"/>
  <c r="H10"/>
  <c r="C27" i="3"/>
  <c r="C21"/>
  <c r="C19"/>
  <c r="C12"/>
  <c r="C10"/>
  <c r="C4"/>
  <c r="D23" i="2"/>
  <c r="D18"/>
  <c r="D9"/>
  <c r="D14"/>
  <c r="D15"/>
  <c r="D24"/>
  <c r="D26"/>
  <c r="D7"/>
  <c r="C102" i="1"/>
  <c r="C91"/>
  <c r="C85"/>
  <c r="C80"/>
  <c r="C89"/>
  <c r="C79"/>
  <c r="C75"/>
  <c r="C68"/>
  <c r="C67"/>
  <c r="C63"/>
  <c r="C51"/>
  <c r="C47"/>
  <c r="C45"/>
  <c r="C39"/>
  <c r="C38"/>
  <c r="C33"/>
  <c r="C26"/>
  <c r="C20"/>
  <c r="C19"/>
  <c r="C13"/>
  <c r="C12"/>
  <c r="C10"/>
  <c r="C6"/>
  <c r="G9" i="4"/>
  <c r="F9"/>
  <c r="E9"/>
  <c r="D9"/>
  <c r="C9"/>
  <c r="H9"/>
  <c r="H5"/>
  <c r="H4"/>
  <c r="D27" i="3"/>
  <c r="D21"/>
  <c r="D19"/>
  <c r="D12"/>
  <c r="D10"/>
  <c r="D4"/>
  <c r="D29"/>
  <c r="D31"/>
  <c r="E23" i="2"/>
  <c r="E18"/>
  <c r="E9"/>
  <c r="E14"/>
  <c r="E15"/>
  <c r="E24"/>
  <c r="E26"/>
  <c r="E7"/>
  <c r="D102" i="1"/>
  <c r="D91"/>
  <c r="D85"/>
  <c r="D80"/>
  <c r="D89"/>
  <c r="D79"/>
  <c r="D71"/>
  <c r="D75"/>
  <c r="D68"/>
  <c r="D67"/>
  <c r="D63"/>
  <c r="D51"/>
  <c r="D47"/>
  <c r="D45"/>
  <c r="D39"/>
  <c r="D38"/>
  <c r="D33"/>
  <c r="D54"/>
  <c r="D32"/>
  <c r="D21"/>
  <c r="D26"/>
  <c r="D20"/>
  <c r="D15"/>
  <c r="D19"/>
  <c r="D13"/>
  <c r="D12"/>
  <c r="D10"/>
  <c r="D6"/>
  <c r="D32" i="2"/>
  <c r="D34"/>
  <c r="C29" i="3"/>
  <c r="C31"/>
  <c r="C78" i="1"/>
  <c r="C61"/>
  <c r="C54"/>
  <c r="C32"/>
  <c r="D5"/>
  <c r="D78"/>
  <c r="C30"/>
  <c r="C5"/>
  <c r="D30"/>
  <c r="D55"/>
  <c r="C90"/>
  <c r="C103"/>
  <c r="C105"/>
  <c r="C55"/>
  <c r="D90"/>
  <c r="D103"/>
  <c r="D61"/>
</calcChain>
</file>

<file path=xl/sharedStrings.xml><?xml version="1.0" encoding="utf-8"?>
<sst xmlns="http://schemas.openxmlformats.org/spreadsheetml/2006/main" count="217" uniqueCount="184">
  <si>
    <t>Nr</t>
  </si>
  <si>
    <t>AKTIVET</t>
  </si>
  <si>
    <t>I</t>
  </si>
  <si>
    <t>AKTIVET AFATSHKURTRA</t>
  </si>
  <si>
    <t>Aktive monetare</t>
  </si>
  <si>
    <t>Banka</t>
  </si>
  <si>
    <t>Arka</t>
  </si>
  <si>
    <t>Derivativë dhe aktive të mbajtura për tregtim</t>
  </si>
  <si>
    <t>-Derivativët</t>
  </si>
  <si>
    <t>-Aktivet e mbajtura për tregtim</t>
  </si>
  <si>
    <t>Totali 2</t>
  </si>
  <si>
    <t>Aktive të tjera financiare afatshkurtra</t>
  </si>
  <si>
    <t>Llogari / Kërkesa të arkëtueshme(klient )</t>
  </si>
  <si>
    <t>Llogari / Kërkesa të tjera të arkëtueshme (T. Fit., TVSH)</t>
  </si>
  <si>
    <t>Debitor Kreditor te tjere(llog. 467)</t>
  </si>
  <si>
    <t>Furnitor debitor</t>
  </si>
  <si>
    <t>Personeli dhe persona (llog 423)</t>
  </si>
  <si>
    <t>Totali 3</t>
  </si>
  <si>
    <t>Inventari</t>
  </si>
  <si>
    <t>Lëndët e para dhe inventari</t>
  </si>
  <si>
    <t>Prodhim në proces</t>
  </si>
  <si>
    <t>Produkte të gatshme</t>
  </si>
  <si>
    <t>Mallra për rishitje</t>
  </si>
  <si>
    <t>Parapagesat për furnizime</t>
  </si>
  <si>
    <t>Totali 4</t>
  </si>
  <si>
    <t>Aktivet biologjike afatshkurtra</t>
  </si>
  <si>
    <t>Aktivet afatshkurtra të mbajtura për shitje</t>
  </si>
  <si>
    <t>Parapagimet dhe shpenzimet e shtyra</t>
  </si>
  <si>
    <t>TOTALI AKTIVEVE AFATSHKURTRA (I)</t>
  </si>
  <si>
    <t>II</t>
  </si>
  <si>
    <t>AKTIVET AFATGJATA</t>
  </si>
  <si>
    <t>Investimet financiare afatgjata</t>
  </si>
  <si>
    <t>Pjesëmarrje të tjera në njësi të kontrolluara (vetëm në PF)</t>
  </si>
  <si>
    <t>Aksione dhe investime të tjera në pjesëmarrje</t>
  </si>
  <si>
    <t>Aksione dhe letra të tjera me vlerë</t>
  </si>
  <si>
    <t>Llogari / Kërkesa të arkëtueshme afatgjata</t>
  </si>
  <si>
    <t>Totali 1.</t>
  </si>
  <si>
    <t>Aktive afatgjata materiale</t>
  </si>
  <si>
    <t>Toka</t>
  </si>
  <si>
    <t>Ndërtesa</t>
  </si>
  <si>
    <t>Makineri dhe pajisje</t>
  </si>
  <si>
    <t>Aktive të tjera afatgjata materiale (me vl.kontab.)</t>
  </si>
  <si>
    <t>Aktive Afatgjata ne proces</t>
  </si>
  <si>
    <t>Aktivet Biologjike afatgjata</t>
  </si>
  <si>
    <t>Aktivet afatgjata jomateriale</t>
  </si>
  <si>
    <t>Emri i mirë</t>
  </si>
  <si>
    <t>Shpenzimet e zhvillimit</t>
  </si>
  <si>
    <t>Aktive të tjera afatgjata jomateriale</t>
  </si>
  <si>
    <t>Kapital aksionar i papaguar</t>
  </si>
  <si>
    <t>Aktive të tjera afatgjata</t>
  </si>
  <si>
    <t>TOTALI I AKTIVEVE AFATGJATA (II)</t>
  </si>
  <si>
    <t>TOTALI I AKTIVEVE (I + II)</t>
  </si>
  <si>
    <t>DETYRIMET DHE KAPITALI</t>
  </si>
  <si>
    <t>DETYRIMET AFATSHKURTRA</t>
  </si>
  <si>
    <t>Derivativët</t>
  </si>
  <si>
    <t>Huamarrjet</t>
  </si>
  <si>
    <t>Huatë dhe obligacionet afatshkurtra ( Overdaft  + linja kredie)</t>
  </si>
  <si>
    <t>Kthimet/Ripagesat e huave afatgjata</t>
  </si>
  <si>
    <t>Te tjera detyrime</t>
  </si>
  <si>
    <t xml:space="preserve">Huat dhe parapagimet </t>
  </si>
  <si>
    <t xml:space="preserve">Te pagueshme ndaj furnitoreve </t>
  </si>
  <si>
    <t>Të pagueshme ndaj punonjësve</t>
  </si>
  <si>
    <t>Detyrimet tatimore (TVSH,  TAP , Tat. Ne burim , sig.shoq.taksa etj)</t>
  </si>
  <si>
    <t>Hua të tjera</t>
  </si>
  <si>
    <t>Arketuar per porosi</t>
  </si>
  <si>
    <t>Grantet dhe të ardhurat e shtyra</t>
  </si>
  <si>
    <t>Provizionet afatshkurtra</t>
  </si>
  <si>
    <t>TOTALI I DETYR. AFATSHKURTRA (I)</t>
  </si>
  <si>
    <t>DETYRIME AFATGJATA</t>
  </si>
  <si>
    <t>Huatë afatgjata</t>
  </si>
  <si>
    <t>Hua nga Bankat</t>
  </si>
  <si>
    <t>Hua te tjera (llog. 467 )</t>
  </si>
  <si>
    <t>Qeraja financiare</t>
  </si>
  <si>
    <t>Totali 1</t>
  </si>
  <si>
    <t xml:space="preserve">Huamarrje të tjera afatgjata </t>
  </si>
  <si>
    <t>Provizionet afatgjata</t>
  </si>
  <si>
    <t>TOTALI I DETYR. AFATGJATA (II)</t>
  </si>
  <si>
    <t>TOTALI I DETYRIMEVE</t>
  </si>
  <si>
    <t>III</t>
  </si>
  <si>
    <t>KAPITALI</t>
  </si>
  <si>
    <t>Aksionet e pakicës ( përdoret vetëm në pasqyrat financiare të konsoliduara )</t>
  </si>
  <si>
    <t>Kapitali që i përket aksionarëve të shoqërisë mëmë (përdoret vetëm në PF të konsoliduara)</t>
  </si>
  <si>
    <t>Kapitali aksionar</t>
  </si>
  <si>
    <t>Primi i aksionit</t>
  </si>
  <si>
    <t>Njësitë ose aksionet e thesarit (negative)(Diferenca rivleresimi)</t>
  </si>
  <si>
    <t>Rezerva statutore</t>
  </si>
  <si>
    <t>Rezerva ligjore</t>
  </si>
  <si>
    <t>Rezerva të tjera</t>
  </si>
  <si>
    <t>Fitimet e pashpërndara</t>
  </si>
  <si>
    <t>Fitimi (humbja) e vitit financiar</t>
  </si>
  <si>
    <t>TOTALI I KAPITALIT (III)</t>
  </si>
  <si>
    <t>TOTALI    I    DETYRIMEVE    KAPITALIT (I,II,III)</t>
  </si>
  <si>
    <t>" Boja Tirana " SHA</t>
  </si>
  <si>
    <t>v. 2009</t>
  </si>
  <si>
    <t>Nr.</t>
  </si>
  <si>
    <t>Përshkrimi i Elementëve</t>
  </si>
  <si>
    <t>Referencat Nr llog,</t>
  </si>
  <si>
    <t>Shitjet neto</t>
  </si>
  <si>
    <t>701, 705</t>
  </si>
  <si>
    <t>Të ardhura të tjera nga veprimtaritë e shfrytëzimit</t>
  </si>
  <si>
    <t>702-708X</t>
  </si>
  <si>
    <t>Ndryshimet në inventarin e produkteve të gatshme dhe prodhimit në proçes</t>
  </si>
  <si>
    <t>Totali  te ardhurave nga veprimtaria kryesore ( 1-3)</t>
  </si>
  <si>
    <t>Materialet e konsumuara</t>
  </si>
  <si>
    <t>601-608X</t>
  </si>
  <si>
    <t>Kosto e punës</t>
  </si>
  <si>
    <t>641- 648</t>
  </si>
  <si>
    <t>-pagat e personelit</t>
  </si>
  <si>
    <t>-shpenzimet per sigurimet shoqërore dhe shëndetsore</t>
  </si>
  <si>
    <t>Amortizimet dhe zhvlerësimet</t>
  </si>
  <si>
    <t>68X</t>
  </si>
  <si>
    <t>Shpenzime të tjera</t>
  </si>
  <si>
    <t>61-63</t>
  </si>
  <si>
    <t>Totali i shpenzimeve nga veprimtaria kryesore (shuma 5 - 8)</t>
  </si>
  <si>
    <t>Fitimi apo humbja nga veprimtaria kryesore (1+2+/-3-9)</t>
  </si>
  <si>
    <t>Të ardhurat dhe shpenzimet financiare nga njësitë e kontrolluara</t>
  </si>
  <si>
    <t>761, 661</t>
  </si>
  <si>
    <t>Të ardhurat dhe shpenzimet financiare nga pjesëmarrjet</t>
  </si>
  <si>
    <t>762, 662</t>
  </si>
  <si>
    <t>Të ardhurat dhe shpenzimet financiare</t>
  </si>
  <si>
    <t>Të ardhurat dhe shpenzimet financiare nga investime të tjera financiare afatgjata</t>
  </si>
  <si>
    <t>763,764, 765, 664, 665</t>
  </si>
  <si>
    <t>Të ardhurat dhe shpenzimet nga interesat</t>
  </si>
  <si>
    <t>767, 667</t>
  </si>
  <si>
    <t>Fitimet (humbjet) nga kursi i këmbimi</t>
  </si>
  <si>
    <t>Të ardhura dhe shpenzime të tjera financiare</t>
  </si>
  <si>
    <t>768, 668</t>
  </si>
  <si>
    <t>Fitimi (humbja) para tatimit (9+/-13)</t>
  </si>
  <si>
    <t>Shpenzimet e tatimit mbi fitimin</t>
  </si>
  <si>
    <t>Fitimi (humbja) neto e vitit financiar (14-15)</t>
  </si>
  <si>
    <t>Elementët e pasqyrave të konsoliduara</t>
  </si>
  <si>
    <t>Pasqyra e fluksit monetar - Metoda direkte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</si>
  <si>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</si>
  <si>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</si>
  <si>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</si>
  <si>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</si>
  <si>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</si>
  <si>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+ TVSH  etj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</si>
  <si>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</si>
  <si>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</si>
  <si>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</si>
  <si>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</si>
  <si>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</si>
  <si>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</si>
  <si>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</si>
  <si>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</si>
  <si>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</si>
  <si>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</si>
  <si>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afatgjata( 467 )</t>
  </si>
  <si>
    <t xml:space="preserve">Pagesat e detyrimeve </t>
  </si>
  <si>
    <t>Dividendë të paguar</t>
  </si>
  <si>
    <t xml:space="preserve">Te Tjera </t>
  </si>
  <si>
    <t>MM neto e përdorur në veprimtaritë financiare</t>
  </si>
  <si>
    <t>IV</t>
  </si>
  <si>
    <t>Rritja/rënia neto e mjeteve monetare</t>
  </si>
  <si>
    <t>V</t>
  </si>
  <si>
    <t>Mjetet monetare në fillim të periudhës kontabël</t>
  </si>
  <si>
    <t>VI</t>
  </si>
  <si>
    <t>Mjetet monetare në fund të periudhës kontabël</t>
  </si>
  <si>
    <t>EMERTIMI</t>
  </si>
  <si>
    <t>Kapitali Aksionar</t>
  </si>
  <si>
    <t>Primi aksionit</t>
  </si>
  <si>
    <t>Aksione thesari</t>
  </si>
  <si>
    <t>Rezerva statutore e ligjore</t>
  </si>
  <si>
    <t>Fitim I Pashperndar</t>
  </si>
  <si>
    <t>Totali</t>
  </si>
  <si>
    <t>Pozicioni me 31.12.2008</t>
  </si>
  <si>
    <t>Fitimi Neto per periudhen kontabel</t>
  </si>
  <si>
    <t>Dividentet e paguar</t>
  </si>
  <si>
    <t xml:space="preserve">Emetimi I aksioneve </t>
  </si>
  <si>
    <t>Rritja e Rezerves Kapitalit</t>
  </si>
  <si>
    <t>Pozicioni me 31.12.2009</t>
  </si>
  <si>
    <t xml:space="preserve"> </t>
  </si>
  <si>
    <t>v. 2010</t>
  </si>
  <si>
    <t>Bilanci 2010</t>
  </si>
  <si>
    <t>PASQYRA E NDRYSHIMEVE NE KAPITAL   2010</t>
  </si>
  <si>
    <t>Pasqyra e fluksit monetar - Metoda direkte viti 2010</t>
  </si>
  <si>
    <t>PASQYRA E TË ARDHURAVE DHE SHPENZIMEVE   2010</t>
  </si>
  <si>
    <t>Totali i të ardhurave dhe shpenzimeve financiare (13.1+13.2+13.3+13.4)</t>
  </si>
  <si>
    <t>Te tjera</t>
  </si>
  <si>
    <t>Pozicioni me 31.12.2010</t>
  </si>
  <si>
    <t>Humbje e 2007</t>
  </si>
  <si>
    <t>Humbje ( nuk I takon tatim fitimi )</t>
  </si>
  <si>
    <t>Fitimi ushtrimit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</si>
</sst>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2A1C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8" fillId="2" borderId="16" applyNumberFormat="0" applyFont="0" applyAlignment="0" applyProtection="0"/>
  </cellStyleXfs>
  <cellXfs count="97">
    <xf numFmtId="0" fontId="0" fillId="0" borderId="0" xfId="0"/>
    <xf numFmtId="164" fontId="10" fillId="0" borderId="0" xfId="1" applyNumberFormat="1" applyFont="1" applyAlignment="1">
      <alignment vertical="center"/>
    </xf>
    <xf numFmtId="0" fontId="9" fillId="3" borderId="1" xfId="0" applyFont="1" applyFill="1" applyBorder="1"/>
    <xf numFmtId="164" fontId="8" fillId="0" borderId="2" xfId="1" applyNumberFormat="1" applyFont="1" applyBorder="1"/>
    <xf numFmtId="164" fontId="8" fillId="0" borderId="3" xfId="1" applyNumberFormat="1" applyFont="1" applyBorder="1"/>
    <xf numFmtId="0" fontId="0" fillId="0" borderId="4" xfId="0" applyBorder="1"/>
    <xf numFmtId="164" fontId="8" fillId="0" borderId="2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0" fillId="0" borderId="5" xfId="0" applyBorder="1"/>
    <xf numFmtId="164" fontId="8" fillId="0" borderId="6" xfId="1" applyNumberFormat="1" applyFont="1" applyBorder="1"/>
    <xf numFmtId="164" fontId="8" fillId="0" borderId="6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64" fontId="9" fillId="3" borderId="8" xfId="1" applyNumberFormat="1" applyFont="1" applyFill="1" applyBorder="1" applyAlignment="1">
      <alignment horizontal="center"/>
    </xf>
    <xf numFmtId="0" fontId="11" fillId="4" borderId="6" xfId="3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4" borderId="6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top" wrapText="1"/>
    </xf>
    <xf numFmtId="0" fontId="13" fillId="4" borderId="2" xfId="3" applyFont="1" applyFill="1" applyBorder="1" applyAlignment="1">
      <alignment horizontal="center" vertical="center" wrapText="1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vertical="center" wrapText="1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applyNumberFormat="1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6" fillId="0" borderId="2" xfId="3" applyFont="1" applyFill="1" applyBorder="1" applyAlignment="1">
      <alignment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3" fillId="5" borderId="2" xfId="2" applyFont="1" applyFill="1" applyBorder="1" applyAlignment="1" applyProtection="1">
      <alignment horizontal="center" vertical="center" wrapText="1"/>
    </xf>
    <xf numFmtId="0" fontId="4" fillId="5" borderId="6" xfId="2" applyFont="1" applyFill="1" applyBorder="1" applyAlignment="1" applyProtection="1">
      <alignment horizontal="center" vertical="center"/>
    </xf>
    <xf numFmtId="0" fontId="4" fillId="5" borderId="6" xfId="2" applyFont="1" applyFill="1" applyBorder="1" applyAlignment="1" applyProtection="1">
      <alignment horizontal="center" vertical="center" wrapText="1"/>
    </xf>
    <xf numFmtId="0" fontId="4" fillId="5" borderId="2" xfId="2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vertical="top"/>
    </xf>
    <xf numFmtId="0" fontId="5" fillId="5" borderId="2" xfId="2" applyFont="1" applyFill="1" applyBorder="1" applyAlignment="1" applyProtection="1">
      <alignment vertical="top" wrapText="1"/>
    </xf>
    <xf numFmtId="0" fontId="3" fillId="0" borderId="2" xfId="2" applyFont="1" applyFill="1" applyBorder="1" applyAlignment="1" applyProtection="1">
      <alignment horizontal="justify" vertical="top"/>
    </xf>
    <xf numFmtId="0" fontId="3" fillId="0" borderId="2" xfId="2" applyFont="1" applyFill="1" applyBorder="1" applyAlignment="1" applyProtection="1">
      <alignment horizontal="justify" vertical="center"/>
    </xf>
    <xf numFmtId="0" fontId="5" fillId="5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justify" vertical="center"/>
    </xf>
    <xf numFmtId="164" fontId="6" fillId="0" borderId="2" xfId="1" applyNumberFormat="1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vertical="center" wrapText="1"/>
    </xf>
    <xf numFmtId="164" fontId="3" fillId="0" borderId="2" xfId="1" applyNumberFormat="1" applyFont="1" applyFill="1" applyBorder="1" applyAlignment="1" applyProtection="1">
      <alignment vertical="center" wrapText="1"/>
    </xf>
    <xf numFmtId="0" fontId="3" fillId="0" borderId="2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horizontal="left" vertical="top"/>
    </xf>
    <xf numFmtId="0" fontId="5" fillId="7" borderId="2" xfId="2" applyFont="1" applyFill="1" applyBorder="1" applyAlignment="1" applyProtection="1">
      <alignment vertical="top" wrapText="1"/>
    </xf>
    <xf numFmtId="0" fontId="7" fillId="5" borderId="2" xfId="2" applyFont="1" applyFill="1" applyBorder="1" applyAlignment="1" applyProtection="1">
      <alignment horizontal="center" vertical="center" wrapText="1"/>
    </xf>
    <xf numFmtId="0" fontId="5" fillId="8" borderId="2" xfId="2" applyFont="1" applyFill="1" applyBorder="1" applyAlignment="1" applyProtection="1">
      <alignment horizontal="center" vertical="center" wrapText="1"/>
    </xf>
    <xf numFmtId="0" fontId="5" fillId="8" borderId="2" xfId="2" applyFont="1" applyFill="1" applyBorder="1" applyAlignment="1" applyProtection="1">
      <alignment horizontal="center" vertical="center"/>
    </xf>
    <xf numFmtId="0" fontId="2" fillId="8" borderId="6" xfId="2" applyFont="1" applyFill="1" applyBorder="1" applyAlignment="1" applyProtection="1">
      <alignment horizontal="center" vertical="center"/>
    </xf>
    <xf numFmtId="0" fontId="6" fillId="8" borderId="6" xfId="2" applyFont="1" applyFill="1" applyBorder="1" applyAlignment="1" applyProtection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0" fontId="6" fillId="9" borderId="2" xfId="2" applyFont="1" applyFill="1" applyBorder="1" applyAlignment="1" applyProtection="1">
      <alignment vertical="top" wrapText="1"/>
    </xf>
    <xf numFmtId="164" fontId="11" fillId="0" borderId="2" xfId="1" applyNumberFormat="1" applyFont="1" applyBorder="1" applyAlignment="1">
      <alignment vertical="center" wrapText="1"/>
    </xf>
    <xf numFmtId="0" fontId="3" fillId="9" borderId="2" xfId="2" applyFont="1" applyFill="1" applyBorder="1" applyAlignment="1" applyProtection="1">
      <alignment vertical="top" wrapText="1"/>
    </xf>
    <xf numFmtId="164" fontId="12" fillId="0" borderId="2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0" fontId="6" fillId="9" borderId="2" xfId="2" applyFont="1" applyFill="1" applyBorder="1" applyAlignment="1" applyProtection="1">
      <alignment vertical="center" wrapText="1"/>
    </xf>
    <xf numFmtId="164" fontId="6" fillId="9" borderId="2" xfId="1" applyNumberFormat="1" applyFont="1" applyFill="1" applyBorder="1" applyAlignment="1" applyProtection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12" fillId="11" borderId="11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wrapText="1"/>
    </xf>
    <xf numFmtId="0" fontId="12" fillId="11" borderId="13" xfId="0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vertical="center" wrapText="1"/>
    </xf>
    <xf numFmtId="0" fontId="12" fillId="0" borderId="2" xfId="3" applyFont="1" applyFill="1" applyBorder="1" applyAlignment="1">
      <alignment vertical="center" wrapText="1"/>
    </xf>
    <xf numFmtId="164" fontId="12" fillId="0" borderId="0" xfId="1" applyNumberFormat="1" applyFont="1"/>
    <xf numFmtId="164" fontId="13" fillId="0" borderId="2" xfId="1" applyNumberFormat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13" fillId="0" borderId="2" xfId="1" applyNumberFormat="1" applyFont="1" applyFill="1" applyBorder="1" applyAlignment="1">
      <alignment vertical="center" wrapText="1"/>
    </xf>
    <xf numFmtId="164" fontId="13" fillId="0" borderId="2" xfId="1" applyNumberFormat="1" applyFont="1" applyFill="1" applyBorder="1" applyAlignment="1">
      <alignment vertical="top" wrapText="1"/>
    </xf>
    <xf numFmtId="164" fontId="16" fillId="0" borderId="2" xfId="1" applyNumberFormat="1" applyFont="1" applyFill="1" applyBorder="1" applyAlignment="1">
      <alignment vertical="top" wrapText="1"/>
    </xf>
    <xf numFmtId="164" fontId="15" fillId="0" borderId="2" xfId="1" applyNumberFormat="1" applyFont="1" applyFill="1" applyBorder="1" applyAlignment="1">
      <alignment vertical="center" wrapText="1"/>
    </xf>
    <xf numFmtId="164" fontId="15" fillId="0" borderId="2" xfId="1" applyNumberFormat="1" applyFont="1" applyFill="1" applyBorder="1" applyAlignment="1">
      <alignment vertical="top" wrapText="1"/>
    </xf>
    <xf numFmtId="164" fontId="12" fillId="4" borderId="2" xfId="1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vertical="center" wrapText="1"/>
    </xf>
    <xf numFmtId="164" fontId="16" fillId="0" borderId="2" xfId="1" applyNumberFormat="1" applyFont="1" applyFill="1" applyBorder="1" applyAlignment="1">
      <alignment horizontal="justify" vertical="center" wrapText="1"/>
    </xf>
    <xf numFmtId="164" fontId="16" fillId="0" borderId="2" xfId="1" applyNumberFormat="1" applyFont="1" applyFill="1" applyBorder="1" applyAlignment="1">
      <alignment horizontal="justify" vertical="top" wrapText="1"/>
    </xf>
    <xf numFmtId="164" fontId="13" fillId="12" borderId="2" xfId="1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justify" vertical="center"/>
    </xf>
    <xf numFmtId="164" fontId="16" fillId="0" borderId="2" xfId="1" applyNumberFormat="1" applyFont="1" applyFill="1" applyBorder="1" applyAlignment="1">
      <alignment horizontal="justify" vertical="top"/>
    </xf>
    <xf numFmtId="164" fontId="0" fillId="0" borderId="0" xfId="0" applyNumberFormat="1"/>
    <xf numFmtId="164" fontId="10" fillId="0" borderId="0" xfId="1" applyNumberFormat="1" applyFont="1"/>
    <xf numFmtId="0" fontId="10" fillId="0" borderId="0" xfId="0" applyFont="1"/>
    <xf numFmtId="164" fontId="3" fillId="9" borderId="2" xfId="1" applyNumberFormat="1" applyFont="1" applyFill="1" applyBorder="1" applyAlignment="1" applyProtection="1">
      <alignment vertical="top" wrapText="1"/>
    </xf>
    <xf numFmtId="164" fontId="3" fillId="0" borderId="2" xfId="1" applyNumberFormat="1" applyFont="1" applyBorder="1" applyAlignment="1" applyProtection="1"/>
    <xf numFmtId="164" fontId="3" fillId="0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 applyProtection="1">
      <alignment vertical="top" wrapText="1"/>
    </xf>
    <xf numFmtId="164" fontId="3" fillId="0" borderId="2" xfId="1" applyNumberFormat="1" applyFont="1" applyFill="1" applyBorder="1"/>
    <xf numFmtId="0" fontId="11" fillId="0" borderId="14" xfId="0" applyFont="1" applyBorder="1" applyAlignment="1">
      <alignment horizontal="center"/>
    </xf>
    <xf numFmtId="0" fontId="2" fillId="7" borderId="14" xfId="2" applyFont="1" applyFill="1" applyBorder="1" applyAlignment="1" applyProtection="1">
      <alignment horizontal="center"/>
    </xf>
    <xf numFmtId="0" fontId="3" fillId="5" borderId="2" xfId="2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te" xfId="3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workbookViewId="0">
      <selection activeCell="C108" sqref="C108"/>
    </sheetView>
  </sheetViews>
  <sheetFormatPr defaultRowHeight="15"/>
  <cols>
    <col min="1" max="1" width="5.42578125" customWidth="1"/>
    <col min="2" max="2" width="35.7109375" customWidth="1"/>
    <col min="3" max="3" width="12.85546875" customWidth="1"/>
    <col min="4" max="4" width="12.7109375" customWidth="1"/>
    <col min="6" max="6" width="6.5703125" customWidth="1"/>
    <col min="7" max="7" width="36.85546875" customWidth="1"/>
    <col min="8" max="8" width="15.140625" customWidth="1"/>
    <col min="9" max="9" width="13.140625" customWidth="1"/>
  </cols>
  <sheetData>
    <row r="1" spans="1:11">
      <c r="A1" s="15" t="s">
        <v>92</v>
      </c>
      <c r="B1" s="16"/>
      <c r="C1" s="16"/>
      <c r="D1" s="16"/>
      <c r="E1" s="16"/>
    </row>
    <row r="2" spans="1:11">
      <c r="A2" s="15"/>
      <c r="B2" s="16"/>
      <c r="C2" s="16"/>
      <c r="D2" s="16"/>
      <c r="E2" s="16"/>
    </row>
    <row r="3" spans="1:11">
      <c r="A3" s="16"/>
      <c r="B3" s="93" t="s">
        <v>174</v>
      </c>
      <c r="C3" s="93"/>
      <c r="D3" s="16"/>
      <c r="E3" s="16"/>
    </row>
    <row r="4" spans="1:11">
      <c r="A4" s="14" t="s">
        <v>0</v>
      </c>
      <c r="B4" s="17" t="s">
        <v>1</v>
      </c>
      <c r="C4" s="17" t="s">
        <v>173</v>
      </c>
      <c r="D4" s="17" t="s">
        <v>93</v>
      </c>
      <c r="E4" s="16"/>
    </row>
    <row r="5" spans="1:11">
      <c r="A5" s="19" t="s">
        <v>2</v>
      </c>
      <c r="B5" s="67" t="s">
        <v>3</v>
      </c>
      <c r="C5" s="21">
        <f>C6+C12+C13+C20+C27+C28+C29</f>
        <v>61953983</v>
      </c>
      <c r="D5" s="21">
        <f>D6+D12+D13+D20+D27+D28+D29</f>
        <v>53882256</v>
      </c>
      <c r="E5" s="70"/>
      <c r="J5" s="72"/>
      <c r="K5" s="72"/>
    </row>
    <row r="6" spans="1:11">
      <c r="A6" s="19">
        <v>1</v>
      </c>
      <c r="B6" s="26" t="s">
        <v>4</v>
      </c>
      <c r="C6" s="21">
        <f>C7+C8</f>
        <v>874427</v>
      </c>
      <c r="D6" s="21">
        <f>D7+D8</f>
        <v>405737</v>
      </c>
      <c r="E6" s="70"/>
      <c r="J6" s="72"/>
      <c r="K6" s="72"/>
    </row>
    <row r="7" spans="1:11">
      <c r="A7" s="19"/>
      <c r="B7" s="27" t="s">
        <v>5</v>
      </c>
      <c r="C7" s="79">
        <v>172780</v>
      </c>
      <c r="D7" s="22">
        <v>357380</v>
      </c>
      <c r="E7" s="70"/>
      <c r="J7" s="72"/>
      <c r="K7" s="72"/>
    </row>
    <row r="8" spans="1:11">
      <c r="A8" s="19"/>
      <c r="B8" s="27" t="s">
        <v>6</v>
      </c>
      <c r="C8" s="79">
        <v>701647</v>
      </c>
      <c r="D8" s="22">
        <v>48357</v>
      </c>
      <c r="E8" s="70"/>
      <c r="J8" s="72"/>
      <c r="K8" s="72"/>
    </row>
    <row r="9" spans="1:11">
      <c r="A9" s="19"/>
      <c r="B9" s="27" t="s">
        <v>7</v>
      </c>
      <c r="C9" s="79">
        <v>0</v>
      </c>
      <c r="D9" s="22">
        <v>0</v>
      </c>
      <c r="E9" s="70"/>
      <c r="J9" s="72"/>
      <c r="K9" s="72"/>
    </row>
    <row r="10" spans="1:11">
      <c r="A10" s="19">
        <v>2</v>
      </c>
      <c r="B10" s="68" t="s">
        <v>8</v>
      </c>
      <c r="C10" s="23">
        <f>C11+C12</f>
        <v>0</v>
      </c>
      <c r="D10" s="23">
        <f>D11+D12</f>
        <v>0</v>
      </c>
      <c r="E10" s="70"/>
      <c r="J10" s="72"/>
      <c r="K10" s="72"/>
    </row>
    <row r="11" spans="1:11">
      <c r="A11" s="19"/>
      <c r="B11" s="24" t="s">
        <v>9</v>
      </c>
      <c r="C11" s="76"/>
      <c r="D11" s="22">
        <v>0</v>
      </c>
      <c r="E11" s="70"/>
      <c r="J11" s="72"/>
      <c r="K11" s="72"/>
    </row>
    <row r="12" spans="1:11">
      <c r="A12" s="28"/>
      <c r="B12" s="26" t="s">
        <v>10</v>
      </c>
      <c r="C12" s="23">
        <f>C11</f>
        <v>0</v>
      </c>
      <c r="D12" s="23">
        <f>D11</f>
        <v>0</v>
      </c>
      <c r="E12" s="70"/>
      <c r="J12" s="72"/>
      <c r="K12" s="72"/>
    </row>
    <row r="13" spans="1:11">
      <c r="A13" s="19">
        <v>3</v>
      </c>
      <c r="B13" s="26" t="s">
        <v>11</v>
      </c>
      <c r="C13" s="21">
        <f>C19</f>
        <v>50899739</v>
      </c>
      <c r="D13" s="21">
        <f>D19</f>
        <v>43296702</v>
      </c>
      <c r="E13" s="70"/>
      <c r="J13" s="72"/>
      <c r="K13" s="72"/>
    </row>
    <row r="14" spans="1:11">
      <c r="A14" s="19"/>
      <c r="B14" s="24" t="s">
        <v>12</v>
      </c>
      <c r="C14" s="76">
        <v>15317761</v>
      </c>
      <c r="D14" s="22">
        <v>11663993</v>
      </c>
      <c r="E14" s="70"/>
      <c r="J14" s="72"/>
      <c r="K14" s="72"/>
    </row>
    <row r="15" spans="1:11" ht="25.5">
      <c r="A15" s="19"/>
      <c r="B15" s="24" t="s">
        <v>13</v>
      </c>
      <c r="C15" s="76">
        <v>1585669</v>
      </c>
      <c r="D15" s="22">
        <f>1522800+32831+4969</f>
        <v>1560600</v>
      </c>
      <c r="E15" s="70"/>
      <c r="J15" s="72"/>
      <c r="K15" s="72"/>
    </row>
    <row r="16" spans="1:11">
      <c r="A16" s="19"/>
      <c r="B16" s="24" t="s">
        <v>14</v>
      </c>
      <c r="C16" s="76">
        <v>33921809</v>
      </c>
      <c r="D16" s="22">
        <v>29997609</v>
      </c>
      <c r="E16" s="70"/>
      <c r="J16" s="72"/>
      <c r="K16" s="72"/>
    </row>
    <row r="17" spans="1:11">
      <c r="A17" s="19"/>
      <c r="B17" s="24" t="s">
        <v>15</v>
      </c>
      <c r="C17" s="76"/>
      <c r="D17" s="22"/>
      <c r="E17" s="70"/>
      <c r="J17" s="72"/>
      <c r="K17" s="72"/>
    </row>
    <row r="18" spans="1:11">
      <c r="A18" s="19"/>
      <c r="B18" s="24" t="s">
        <v>16</v>
      </c>
      <c r="C18" s="76">
        <v>74500</v>
      </c>
      <c r="D18" s="22">
        <v>74500</v>
      </c>
      <c r="E18" s="70"/>
      <c r="J18" s="72"/>
      <c r="K18" s="72"/>
    </row>
    <row r="19" spans="1:11">
      <c r="A19" s="28"/>
      <c r="B19" s="26" t="s">
        <v>17</v>
      </c>
      <c r="C19" s="21">
        <f>SUM(C14:C18)</f>
        <v>50899739</v>
      </c>
      <c r="D19" s="21">
        <f>SUM(D14:D18)</f>
        <v>43296702</v>
      </c>
      <c r="E19" s="70"/>
      <c r="J19" s="72"/>
      <c r="K19" s="72"/>
    </row>
    <row r="20" spans="1:11">
      <c r="A20" s="19">
        <v>4</v>
      </c>
      <c r="B20" s="26" t="s">
        <v>18</v>
      </c>
      <c r="C20" s="21">
        <f>C26</f>
        <v>10179817</v>
      </c>
      <c r="D20" s="21">
        <f>D26</f>
        <v>10179817</v>
      </c>
      <c r="E20" s="70"/>
      <c r="J20" s="72"/>
      <c r="K20" s="72"/>
    </row>
    <row r="21" spans="1:11">
      <c r="A21" s="19"/>
      <c r="B21" s="24" t="s">
        <v>19</v>
      </c>
      <c r="C21" s="76">
        <v>8946190</v>
      </c>
      <c r="D21" s="22">
        <f>8585567+360623</f>
        <v>8946190</v>
      </c>
      <c r="E21" s="70"/>
      <c r="J21" s="72"/>
      <c r="K21" s="72"/>
    </row>
    <row r="22" spans="1:11">
      <c r="A22" s="19"/>
      <c r="B22" s="24" t="s">
        <v>20</v>
      </c>
      <c r="C22" s="76">
        <v>935406</v>
      </c>
      <c r="D22" s="22">
        <v>935406</v>
      </c>
      <c r="E22" s="70"/>
      <c r="J22" s="72"/>
      <c r="K22" s="72"/>
    </row>
    <row r="23" spans="1:11">
      <c r="A23" s="19"/>
      <c r="B23" s="24" t="s">
        <v>21</v>
      </c>
      <c r="C23" s="76">
        <v>298221</v>
      </c>
      <c r="D23" s="22">
        <v>298221</v>
      </c>
      <c r="E23" s="70"/>
      <c r="J23" s="72"/>
      <c r="K23" s="72"/>
    </row>
    <row r="24" spans="1:11">
      <c r="A24" s="19"/>
      <c r="B24" s="24" t="s">
        <v>22</v>
      </c>
      <c r="C24" s="76"/>
      <c r="D24" s="22">
        <v>0</v>
      </c>
      <c r="E24" s="70"/>
      <c r="J24" s="72"/>
      <c r="K24" s="72"/>
    </row>
    <row r="25" spans="1:11">
      <c r="A25" s="19"/>
      <c r="B25" s="24" t="s">
        <v>23</v>
      </c>
      <c r="C25" s="76"/>
      <c r="D25" s="22">
        <v>0</v>
      </c>
      <c r="E25" s="70"/>
      <c r="J25" s="72"/>
      <c r="K25" s="72"/>
    </row>
    <row r="26" spans="1:11">
      <c r="A26" s="28"/>
      <c r="B26" s="26" t="s">
        <v>24</v>
      </c>
      <c r="C26" s="21">
        <f>C21+C22+C23+C24+C25</f>
        <v>10179817</v>
      </c>
      <c r="D26" s="21">
        <f>D21+D22+D23+D24+D25</f>
        <v>10179817</v>
      </c>
      <c r="E26" s="70"/>
      <c r="J26" s="72"/>
      <c r="K26" s="72"/>
    </row>
    <row r="27" spans="1:11">
      <c r="A27" s="19">
        <v>5</v>
      </c>
      <c r="B27" s="26" t="s">
        <v>25</v>
      </c>
      <c r="C27" s="73"/>
      <c r="D27" s="22">
        <v>0</v>
      </c>
      <c r="E27" s="70"/>
      <c r="J27" s="72"/>
      <c r="K27" s="72"/>
    </row>
    <row r="28" spans="1:11">
      <c r="A28" s="19">
        <v>6</v>
      </c>
      <c r="B28" s="26" t="s">
        <v>26</v>
      </c>
      <c r="C28" s="73"/>
      <c r="D28" s="22">
        <v>0</v>
      </c>
      <c r="E28" s="70"/>
      <c r="J28" s="72"/>
      <c r="K28" s="72"/>
    </row>
    <row r="29" spans="1:11">
      <c r="A29" s="19">
        <v>7</v>
      </c>
      <c r="B29" s="26" t="s">
        <v>27</v>
      </c>
      <c r="C29" s="73"/>
      <c r="D29" s="22"/>
      <c r="E29" s="70"/>
      <c r="J29" s="72"/>
      <c r="K29" s="72"/>
    </row>
    <row r="30" spans="1:11">
      <c r="A30" s="28"/>
      <c r="B30" s="26" t="s">
        <v>28</v>
      </c>
      <c r="C30" s="21">
        <f>C6+C10+C13+C20+C29</f>
        <v>61953983</v>
      </c>
      <c r="D30" s="21">
        <f>D6+D10+D13+D20+D29</f>
        <v>53882256</v>
      </c>
      <c r="E30" s="70"/>
      <c r="J30" s="72"/>
      <c r="K30" s="72"/>
    </row>
    <row r="31" spans="1:11">
      <c r="A31" s="28"/>
      <c r="B31" s="69"/>
      <c r="C31" s="23"/>
      <c r="D31" s="22"/>
      <c r="E31" s="70"/>
      <c r="J31" s="72"/>
      <c r="K31" s="72"/>
    </row>
    <row r="32" spans="1:11">
      <c r="A32" s="19" t="s">
        <v>29</v>
      </c>
      <c r="B32" s="25" t="s">
        <v>30</v>
      </c>
      <c r="C32" s="21">
        <f>C54</f>
        <v>34982302</v>
      </c>
      <c r="D32" s="21">
        <f>D54</f>
        <v>39147358</v>
      </c>
      <c r="E32" s="70"/>
      <c r="J32" s="72"/>
      <c r="K32" s="72"/>
    </row>
    <row r="33" spans="1:11">
      <c r="A33" s="19">
        <v>1</v>
      </c>
      <c r="B33" s="26" t="s">
        <v>31</v>
      </c>
      <c r="C33" s="23">
        <f>C38</f>
        <v>0</v>
      </c>
      <c r="D33" s="23">
        <f>D38</f>
        <v>0</v>
      </c>
      <c r="E33" s="70"/>
      <c r="J33" s="72"/>
      <c r="K33" s="72"/>
    </row>
    <row r="34" spans="1:11" ht="25.5">
      <c r="A34" s="19"/>
      <c r="B34" s="24" t="s">
        <v>32</v>
      </c>
      <c r="C34" s="76"/>
      <c r="D34" s="22">
        <v>0</v>
      </c>
      <c r="E34" s="70"/>
      <c r="J34" s="72"/>
      <c r="K34" s="72"/>
    </row>
    <row r="35" spans="1:11" ht="25.5">
      <c r="A35" s="19"/>
      <c r="B35" s="24" t="s">
        <v>33</v>
      </c>
      <c r="C35" s="76"/>
      <c r="D35" s="22">
        <v>0</v>
      </c>
      <c r="E35" s="70"/>
      <c r="J35" s="72"/>
      <c r="K35" s="72"/>
    </row>
    <row r="36" spans="1:11">
      <c r="A36" s="19"/>
      <c r="B36" s="24" t="s">
        <v>34</v>
      </c>
      <c r="C36" s="76"/>
      <c r="D36" s="22">
        <v>0</v>
      </c>
      <c r="E36" s="70"/>
      <c r="J36" s="72"/>
      <c r="K36" s="72"/>
    </row>
    <row r="37" spans="1:11">
      <c r="A37" s="19"/>
      <c r="B37" s="24" t="s">
        <v>35</v>
      </c>
      <c r="C37" s="76"/>
      <c r="D37" s="22">
        <v>0</v>
      </c>
      <c r="E37" s="70"/>
      <c r="J37" s="72"/>
      <c r="K37" s="72"/>
    </row>
    <row r="38" spans="1:11">
      <c r="A38" s="28"/>
      <c r="B38" s="26" t="s">
        <v>36</v>
      </c>
      <c r="C38" s="23">
        <f>C34+C35+C36+C37</f>
        <v>0</v>
      </c>
      <c r="D38" s="23">
        <f>D34+D35+D36+D37</f>
        <v>0</v>
      </c>
      <c r="E38" s="70"/>
      <c r="J38" s="72"/>
      <c r="K38" s="72"/>
    </row>
    <row r="39" spans="1:11">
      <c r="A39" s="19">
        <v>2</v>
      </c>
      <c r="B39" s="26" t="s">
        <v>37</v>
      </c>
      <c r="C39" s="21">
        <f>C45</f>
        <v>34982302</v>
      </c>
      <c r="D39" s="21">
        <f>D45</f>
        <v>39147358</v>
      </c>
      <c r="E39" s="70"/>
      <c r="J39" s="72"/>
      <c r="K39" s="72"/>
    </row>
    <row r="40" spans="1:11">
      <c r="A40" s="19"/>
      <c r="B40" s="24" t="s">
        <v>38</v>
      </c>
      <c r="C40" s="76"/>
      <c r="D40" s="22">
        <v>0</v>
      </c>
      <c r="E40" s="70"/>
      <c r="J40" s="72"/>
      <c r="K40" s="72"/>
    </row>
    <row r="41" spans="1:11">
      <c r="A41" s="19"/>
      <c r="B41" s="24" t="s">
        <v>39</v>
      </c>
      <c r="C41" s="76">
        <v>15111650</v>
      </c>
      <c r="D41" s="22">
        <v>15907000</v>
      </c>
      <c r="E41" s="70"/>
      <c r="J41" s="72"/>
      <c r="K41" s="72"/>
    </row>
    <row r="42" spans="1:11">
      <c r="A42" s="19"/>
      <c r="B42" s="24" t="s">
        <v>40</v>
      </c>
      <c r="C42" s="76">
        <v>19094999</v>
      </c>
      <c r="D42" s="22">
        <v>22464705</v>
      </c>
      <c r="E42" s="70"/>
      <c r="J42" s="72"/>
      <c r="K42" s="72"/>
    </row>
    <row r="43" spans="1:11" ht="25.5">
      <c r="A43" s="19"/>
      <c r="B43" s="24" t="s">
        <v>41</v>
      </c>
      <c r="C43" s="76">
        <v>775653</v>
      </c>
      <c r="D43" s="22">
        <v>775653</v>
      </c>
      <c r="E43" s="70"/>
      <c r="J43" s="72"/>
      <c r="K43" s="72"/>
    </row>
    <row r="44" spans="1:11">
      <c r="A44" s="19"/>
      <c r="B44" s="24" t="s">
        <v>42</v>
      </c>
      <c r="C44" s="76"/>
      <c r="D44" s="22"/>
      <c r="E44" s="70"/>
      <c r="J44" s="72"/>
      <c r="K44" s="72"/>
    </row>
    <row r="45" spans="1:11">
      <c r="A45" s="28"/>
      <c r="B45" s="26" t="s">
        <v>10</v>
      </c>
      <c r="C45" s="21">
        <f>C40+C41+C42+C43+C44</f>
        <v>34982302</v>
      </c>
      <c r="D45" s="21">
        <f>D40+D41+D42+D43+D44</f>
        <v>39147358</v>
      </c>
      <c r="E45" s="70"/>
      <c r="J45" s="72"/>
      <c r="K45" s="72"/>
    </row>
    <row r="46" spans="1:11">
      <c r="A46" s="19">
        <v>3</v>
      </c>
      <c r="B46" s="26" t="s">
        <v>43</v>
      </c>
      <c r="C46" s="73"/>
      <c r="D46" s="22">
        <v>0</v>
      </c>
      <c r="E46" s="70"/>
      <c r="J46" s="72"/>
      <c r="K46" s="72"/>
    </row>
    <row r="47" spans="1:11">
      <c r="A47" s="19">
        <v>4</v>
      </c>
      <c r="B47" s="26" t="s">
        <v>44</v>
      </c>
      <c r="C47" s="21">
        <f>C51</f>
        <v>0</v>
      </c>
      <c r="D47" s="21">
        <f>D51</f>
        <v>0</v>
      </c>
      <c r="E47" s="70"/>
      <c r="J47" s="72"/>
      <c r="K47" s="72"/>
    </row>
    <row r="48" spans="1:11">
      <c r="A48" s="19"/>
      <c r="B48" s="24" t="s">
        <v>45</v>
      </c>
      <c r="C48" s="76"/>
      <c r="D48" s="22">
        <v>0</v>
      </c>
      <c r="E48" s="70"/>
      <c r="J48" s="72"/>
      <c r="K48" s="72"/>
    </row>
    <row r="49" spans="1:11">
      <c r="A49" s="19"/>
      <c r="B49" s="24" t="s">
        <v>46</v>
      </c>
      <c r="C49" s="76"/>
      <c r="D49" s="22">
        <v>0</v>
      </c>
      <c r="E49" s="70"/>
      <c r="J49" s="72"/>
      <c r="K49" s="72"/>
    </row>
    <row r="50" spans="1:11">
      <c r="A50" s="19"/>
      <c r="B50" s="24" t="s">
        <v>47</v>
      </c>
      <c r="C50" s="76"/>
      <c r="D50" s="22">
        <v>0</v>
      </c>
      <c r="E50" s="70"/>
      <c r="J50" s="72"/>
      <c r="K50" s="72"/>
    </row>
    <row r="51" spans="1:11">
      <c r="A51" s="28"/>
      <c r="B51" s="26" t="s">
        <v>24</v>
      </c>
      <c r="C51" s="21">
        <f>C48+C49+C50</f>
        <v>0</v>
      </c>
      <c r="D51" s="21">
        <f>D48+D49+D50</f>
        <v>0</v>
      </c>
      <c r="E51" s="70"/>
      <c r="F51" s="70"/>
      <c r="G51" s="70"/>
      <c r="H51" s="70"/>
      <c r="I51" s="70"/>
      <c r="J51" s="72"/>
      <c r="K51" s="72"/>
    </row>
    <row r="52" spans="1:11">
      <c r="A52" s="19">
        <v>5</v>
      </c>
      <c r="B52" s="26" t="s">
        <v>48</v>
      </c>
      <c r="C52" s="73"/>
      <c r="D52" s="22">
        <v>0</v>
      </c>
      <c r="E52" s="70"/>
      <c r="F52" s="70"/>
      <c r="G52" s="70"/>
      <c r="H52" s="70"/>
      <c r="I52" s="70"/>
      <c r="J52" s="72"/>
      <c r="K52" s="72"/>
    </row>
    <row r="53" spans="1:11">
      <c r="A53" s="19">
        <v>6</v>
      </c>
      <c r="B53" s="26" t="s">
        <v>49</v>
      </c>
      <c r="C53" s="73"/>
      <c r="D53" s="22">
        <v>0</v>
      </c>
      <c r="E53" s="70"/>
      <c r="F53" s="70"/>
      <c r="G53" s="70"/>
      <c r="H53" s="70"/>
      <c r="I53" s="70"/>
      <c r="J53" s="72"/>
      <c r="K53" s="72"/>
    </row>
    <row r="54" spans="1:11">
      <c r="A54" s="28"/>
      <c r="B54" s="26" t="s">
        <v>50</v>
      </c>
      <c r="C54" s="21">
        <f>C33+C39+C46+C47+C52+C53</f>
        <v>34982302</v>
      </c>
      <c r="D54" s="21">
        <f>D33+D39+D46+D47+D52+D53</f>
        <v>39147358</v>
      </c>
      <c r="E54" s="70"/>
      <c r="F54" s="70"/>
      <c r="G54" s="70"/>
      <c r="H54" s="70"/>
      <c r="I54" s="70"/>
      <c r="J54" s="72"/>
      <c r="K54" s="72"/>
    </row>
    <row r="55" spans="1:11">
      <c r="A55" s="28"/>
      <c r="B55" s="26" t="s">
        <v>51</v>
      </c>
      <c r="C55" s="21">
        <f>C30+C54</f>
        <v>96936285</v>
      </c>
      <c r="D55" s="21">
        <f>D30+D54</f>
        <v>93029614</v>
      </c>
      <c r="E55" s="70"/>
      <c r="F55" s="70"/>
      <c r="G55" s="70"/>
      <c r="H55" s="70"/>
      <c r="I55" s="70"/>
      <c r="J55" s="72"/>
      <c r="K55" s="72"/>
    </row>
    <row r="56" spans="1:11">
      <c r="A56" s="16"/>
      <c r="B56" s="16"/>
      <c r="C56" s="70"/>
      <c r="D56" s="70"/>
      <c r="E56" s="70"/>
      <c r="F56" s="70"/>
      <c r="G56" s="70"/>
      <c r="H56" s="70"/>
      <c r="I56" s="70"/>
      <c r="J56" s="72"/>
      <c r="K56" s="72"/>
    </row>
    <row r="57" spans="1:11">
      <c r="C57" s="72"/>
      <c r="D57" s="1"/>
      <c r="E57" s="72"/>
      <c r="F57" s="72"/>
      <c r="G57" s="72"/>
      <c r="H57" s="72"/>
      <c r="I57" s="72"/>
      <c r="J57" s="72"/>
      <c r="K57" s="72"/>
    </row>
    <row r="58" spans="1:11">
      <c r="A58" s="15" t="s">
        <v>92</v>
      </c>
      <c r="B58" s="16"/>
      <c r="C58" s="16"/>
      <c r="D58" s="16"/>
    </row>
    <row r="59" spans="1:11">
      <c r="A59" s="16"/>
      <c r="B59" s="93" t="s">
        <v>174</v>
      </c>
      <c r="C59" s="93"/>
      <c r="D59" s="16"/>
    </row>
    <row r="60" spans="1:11">
      <c r="A60" s="29" t="s">
        <v>0</v>
      </c>
      <c r="B60" s="18" t="s">
        <v>52</v>
      </c>
      <c r="C60" s="19" t="s">
        <v>173</v>
      </c>
      <c r="D60" s="20" t="s">
        <v>93</v>
      </c>
    </row>
    <row r="61" spans="1:11">
      <c r="A61" s="20" t="s">
        <v>2</v>
      </c>
      <c r="B61" s="71" t="s">
        <v>53</v>
      </c>
      <c r="C61" s="21">
        <f>C78</f>
        <v>2798807</v>
      </c>
      <c r="D61" s="21">
        <f>D78</f>
        <v>2220795</v>
      </c>
    </row>
    <row r="62" spans="1:11">
      <c r="A62" s="20">
        <v>1</v>
      </c>
      <c r="B62" s="73" t="s">
        <v>54</v>
      </c>
      <c r="C62" s="74"/>
      <c r="D62" s="22"/>
    </row>
    <row r="63" spans="1:11">
      <c r="A63" s="20">
        <v>2</v>
      </c>
      <c r="B63" s="73" t="s">
        <v>55</v>
      </c>
      <c r="C63" s="23">
        <f>C67</f>
        <v>0</v>
      </c>
      <c r="D63" s="23">
        <f>D67</f>
        <v>0</v>
      </c>
    </row>
    <row r="64" spans="1:11" ht="25.5">
      <c r="A64" s="20"/>
      <c r="B64" s="76" t="s">
        <v>56</v>
      </c>
      <c r="C64" s="77"/>
      <c r="D64" s="22"/>
    </row>
    <row r="65" spans="1:4">
      <c r="A65" s="20"/>
      <c r="B65" s="76" t="s">
        <v>57</v>
      </c>
      <c r="C65" s="77"/>
      <c r="D65" s="22"/>
    </row>
    <row r="66" spans="1:4">
      <c r="A66" s="20"/>
      <c r="B66" s="76" t="s">
        <v>58</v>
      </c>
      <c r="C66" s="77"/>
      <c r="D66" s="22">
        <v>0</v>
      </c>
    </row>
    <row r="67" spans="1:4">
      <c r="A67" s="78"/>
      <c r="B67" s="73" t="s">
        <v>10</v>
      </c>
      <c r="C67" s="23">
        <f>C64+C65+C66</f>
        <v>0</v>
      </c>
      <c r="D67" s="23">
        <f>D64+D65+D66</f>
        <v>0</v>
      </c>
    </row>
    <row r="68" spans="1:4">
      <c r="A68" s="20">
        <v>3</v>
      </c>
      <c r="B68" s="73" t="s">
        <v>59</v>
      </c>
      <c r="C68" s="21">
        <f>C75</f>
        <v>2798807</v>
      </c>
      <c r="D68" s="21">
        <f>D75</f>
        <v>2220795</v>
      </c>
    </row>
    <row r="69" spans="1:4">
      <c r="A69" s="20"/>
      <c r="B69" s="76" t="s">
        <v>60</v>
      </c>
      <c r="C69" s="77">
        <v>1332491</v>
      </c>
      <c r="D69" s="22">
        <v>1349748</v>
      </c>
    </row>
    <row r="70" spans="1:4">
      <c r="A70" s="20"/>
      <c r="B70" s="76" t="s">
        <v>61</v>
      </c>
      <c r="C70" s="77">
        <v>563339</v>
      </c>
      <c r="D70" s="22">
        <v>30363</v>
      </c>
    </row>
    <row r="71" spans="1:4" ht="25.5">
      <c r="A71" s="20"/>
      <c r="B71" s="76" t="s">
        <v>62</v>
      </c>
      <c r="C71" s="76">
        <v>1953</v>
      </c>
      <c r="D71" s="22">
        <f>5022+5800</f>
        <v>10822</v>
      </c>
    </row>
    <row r="72" spans="1:4">
      <c r="A72" s="20"/>
      <c r="B72" s="76" t="s">
        <v>63</v>
      </c>
      <c r="C72" s="77">
        <v>11522</v>
      </c>
      <c r="D72" s="22">
        <v>0</v>
      </c>
    </row>
    <row r="73" spans="1:4">
      <c r="A73" s="20"/>
      <c r="B73" s="76" t="s">
        <v>64</v>
      </c>
      <c r="C73" s="77"/>
      <c r="D73" s="22">
        <v>0</v>
      </c>
    </row>
    <row r="74" spans="1:4">
      <c r="A74" s="20"/>
      <c r="B74" s="76" t="s">
        <v>58</v>
      </c>
      <c r="C74" s="77">
        <v>889502</v>
      </c>
      <c r="D74" s="22">
        <v>829862</v>
      </c>
    </row>
    <row r="75" spans="1:4">
      <c r="A75" s="78"/>
      <c r="B75" s="73" t="s">
        <v>17</v>
      </c>
      <c r="C75" s="21">
        <f>C69+C70+C71+C72+C73+C74</f>
        <v>2798807</v>
      </c>
      <c r="D75" s="21">
        <f>D69+D70+D71+D72+D73+D74</f>
        <v>2220795</v>
      </c>
    </row>
    <row r="76" spans="1:4">
      <c r="A76" s="20">
        <v>4</v>
      </c>
      <c r="B76" s="73" t="s">
        <v>65</v>
      </c>
      <c r="C76" s="74"/>
      <c r="D76" s="22"/>
    </row>
    <row r="77" spans="1:4">
      <c r="A77" s="20">
        <v>5</v>
      </c>
      <c r="B77" s="73" t="s">
        <v>66</v>
      </c>
      <c r="C77" s="74"/>
      <c r="D77" s="22"/>
    </row>
    <row r="78" spans="1:4">
      <c r="A78" s="78"/>
      <c r="B78" s="73" t="s">
        <v>67</v>
      </c>
      <c r="C78" s="21">
        <f>C62+C63+C68+C76+C77</f>
        <v>2798807</v>
      </c>
      <c r="D78" s="21">
        <f>D62+D63+D68+D76+D77</f>
        <v>2220795</v>
      </c>
    </row>
    <row r="79" spans="1:4">
      <c r="A79" s="20" t="s">
        <v>29</v>
      </c>
      <c r="B79" s="71" t="s">
        <v>68</v>
      </c>
      <c r="C79" s="21">
        <f>C89</f>
        <v>0</v>
      </c>
      <c r="D79" s="21">
        <f>D89</f>
        <v>0</v>
      </c>
    </row>
    <row r="80" spans="1:4">
      <c r="A80" s="20">
        <v>1</v>
      </c>
      <c r="B80" s="73" t="s">
        <v>69</v>
      </c>
      <c r="C80" s="23">
        <f>C81+C82+C83+C84</f>
        <v>0</v>
      </c>
      <c r="D80" s="23">
        <f>D81+D82+D83+D84</f>
        <v>0</v>
      </c>
    </row>
    <row r="81" spans="1:4">
      <c r="A81" s="20"/>
      <c r="B81" s="79" t="s">
        <v>70</v>
      </c>
      <c r="C81" s="75"/>
      <c r="D81" s="22"/>
    </row>
    <row r="82" spans="1:4">
      <c r="A82" s="20"/>
      <c r="B82" s="79" t="s">
        <v>71</v>
      </c>
      <c r="C82" s="75"/>
      <c r="D82" s="22"/>
    </row>
    <row r="83" spans="1:4">
      <c r="A83" s="20"/>
      <c r="B83" s="76" t="s">
        <v>72</v>
      </c>
      <c r="C83" s="77"/>
      <c r="D83" s="22"/>
    </row>
    <row r="84" spans="1:4">
      <c r="A84" s="20"/>
      <c r="B84" s="76" t="s">
        <v>58</v>
      </c>
      <c r="C84" s="77"/>
      <c r="D84" s="22"/>
    </row>
    <row r="85" spans="1:4">
      <c r="A85" s="78"/>
      <c r="B85" s="73" t="s">
        <v>73</v>
      </c>
      <c r="C85" s="23">
        <f>C83+C84</f>
        <v>0</v>
      </c>
      <c r="D85" s="23">
        <f>D83+D84</f>
        <v>0</v>
      </c>
    </row>
    <row r="86" spans="1:4">
      <c r="A86" s="20">
        <v>2</v>
      </c>
      <c r="B86" s="73" t="s">
        <v>74</v>
      </c>
      <c r="C86" s="74"/>
      <c r="D86" s="22"/>
    </row>
    <row r="87" spans="1:4">
      <c r="A87" s="20">
        <v>3</v>
      </c>
      <c r="B87" s="73" t="s">
        <v>75</v>
      </c>
      <c r="C87" s="74"/>
      <c r="D87" s="22"/>
    </row>
    <row r="88" spans="1:4">
      <c r="A88" s="20">
        <v>4</v>
      </c>
      <c r="B88" s="73" t="s">
        <v>65</v>
      </c>
      <c r="C88" s="74"/>
      <c r="D88" s="22"/>
    </row>
    <row r="89" spans="1:4">
      <c r="A89" s="78"/>
      <c r="B89" s="73" t="s">
        <v>76</v>
      </c>
      <c r="C89" s="21">
        <f>C80+C86+C87+C88</f>
        <v>0</v>
      </c>
      <c r="D89" s="21">
        <f>D80+D86+D87+D88</f>
        <v>0</v>
      </c>
    </row>
    <row r="90" spans="1:4">
      <c r="A90" s="78"/>
      <c r="B90" s="73" t="s">
        <v>77</v>
      </c>
      <c r="C90" s="21">
        <f>C78+C89</f>
        <v>2798807</v>
      </c>
      <c r="D90" s="21">
        <f>D78+D89</f>
        <v>2220795</v>
      </c>
    </row>
    <row r="91" spans="1:4">
      <c r="A91" s="20" t="s">
        <v>78</v>
      </c>
      <c r="B91" s="71" t="s">
        <v>79</v>
      </c>
      <c r="C91" s="21">
        <f>C102</f>
        <v>94137478</v>
      </c>
      <c r="D91" s="21">
        <f>D102</f>
        <v>90808819</v>
      </c>
    </row>
    <row r="92" spans="1:4" ht="25.5">
      <c r="A92" s="20">
        <v>1</v>
      </c>
      <c r="B92" s="80" t="s">
        <v>80</v>
      </c>
      <c r="C92" s="81"/>
      <c r="D92" s="22"/>
    </row>
    <row r="93" spans="1:4" ht="38.25">
      <c r="A93" s="82">
        <v>2</v>
      </c>
      <c r="B93" s="83" t="s">
        <v>81</v>
      </c>
      <c r="C93" s="84"/>
      <c r="D93" s="22"/>
    </row>
    <row r="94" spans="1:4">
      <c r="A94" s="82">
        <v>3</v>
      </c>
      <c r="B94" s="79" t="s">
        <v>82</v>
      </c>
      <c r="C94" s="75">
        <v>121392918</v>
      </c>
      <c r="D94" s="22">
        <v>121392918</v>
      </c>
    </row>
    <row r="95" spans="1:4">
      <c r="A95" s="20">
        <v>4</v>
      </c>
      <c r="B95" s="79" t="s">
        <v>83</v>
      </c>
      <c r="C95" s="75"/>
      <c r="D95" s="22"/>
    </row>
    <row r="96" spans="1:4" ht="25.5">
      <c r="A96" s="20">
        <v>5</v>
      </c>
      <c r="B96" s="79" t="s">
        <v>84</v>
      </c>
      <c r="C96" s="75"/>
      <c r="D96" s="22"/>
    </row>
    <row r="97" spans="1:4">
      <c r="A97" s="20">
        <v>6</v>
      </c>
      <c r="B97" s="79" t="s">
        <v>85</v>
      </c>
      <c r="C97" s="75"/>
      <c r="D97" s="22"/>
    </row>
    <row r="98" spans="1:4">
      <c r="A98" s="20">
        <v>7</v>
      </c>
      <c r="B98" s="79" t="s">
        <v>86</v>
      </c>
      <c r="C98" s="75"/>
      <c r="D98" s="22">
        <v>0</v>
      </c>
    </row>
    <row r="99" spans="1:4">
      <c r="A99" s="20">
        <v>8</v>
      </c>
      <c r="B99" s="79" t="s">
        <v>87</v>
      </c>
      <c r="C99" s="75"/>
      <c r="D99" s="22"/>
    </row>
    <row r="100" spans="1:4">
      <c r="A100" s="20">
        <v>9</v>
      </c>
      <c r="B100" s="79" t="s">
        <v>88</v>
      </c>
      <c r="C100" s="79">
        <v>-30584099</v>
      </c>
      <c r="D100" s="22">
        <v>-34308050</v>
      </c>
    </row>
    <row r="101" spans="1:4">
      <c r="A101" s="20">
        <v>10</v>
      </c>
      <c r="B101" s="79" t="s">
        <v>89</v>
      </c>
      <c r="C101" s="75">
        <v>3328659</v>
      </c>
      <c r="D101" s="22">
        <v>3723951</v>
      </c>
    </row>
    <row r="102" spans="1:4">
      <c r="A102" s="78"/>
      <c r="B102" s="73" t="s">
        <v>90</v>
      </c>
      <c r="C102" s="21">
        <f>SUM(C92:C101)</f>
        <v>94137478</v>
      </c>
      <c r="D102" s="21">
        <f>SUM(D92:D101)</f>
        <v>90808819</v>
      </c>
    </row>
    <row r="103" spans="1:4" ht="25.5">
      <c r="A103" s="78"/>
      <c r="B103" s="73" t="s">
        <v>91</v>
      </c>
      <c r="C103" s="21">
        <f>C90+C102</f>
        <v>96936285</v>
      </c>
      <c r="D103" s="21">
        <f>D90+D102</f>
        <v>93029614</v>
      </c>
    </row>
    <row r="105" spans="1:4">
      <c r="C105" s="85">
        <f>C55-C103</f>
        <v>0</v>
      </c>
      <c r="D105" s="85">
        <f>D55-D103</f>
        <v>0</v>
      </c>
    </row>
  </sheetData>
  <mergeCells count="2">
    <mergeCell ref="B3:C3"/>
    <mergeCell ref="B59:C59"/>
  </mergeCells>
  <pageMargins left="0.7" right="0.7" top="0.35" bottom="0.3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36" sqref="D36"/>
    </sheetView>
  </sheetViews>
  <sheetFormatPr defaultRowHeight="15"/>
  <cols>
    <col min="2" max="2" width="42.42578125" customWidth="1"/>
    <col min="3" max="3" width="10.140625" customWidth="1"/>
    <col min="4" max="4" width="11.85546875" customWidth="1"/>
    <col min="5" max="5" width="13.140625" customWidth="1"/>
    <col min="8" max="8" width="11.28515625" bestFit="1" customWidth="1"/>
  </cols>
  <sheetData>
    <row r="1" spans="1:8">
      <c r="A1" s="15" t="s">
        <v>92</v>
      </c>
      <c r="B1" s="16"/>
      <c r="C1" s="16"/>
      <c r="D1" s="16"/>
      <c r="E1" s="16"/>
    </row>
    <row r="2" spans="1:8">
      <c r="A2" s="94" t="s">
        <v>177</v>
      </c>
      <c r="B2" s="94"/>
      <c r="C2" s="94"/>
      <c r="D2" s="94"/>
      <c r="E2" s="94"/>
    </row>
    <row r="3" spans="1:8" ht="32.25" customHeight="1">
      <c r="A3" s="31" t="s">
        <v>94</v>
      </c>
      <c r="B3" s="31" t="s">
        <v>95</v>
      </c>
      <c r="C3" s="32" t="s">
        <v>96</v>
      </c>
      <c r="D3" s="33" t="s">
        <v>173</v>
      </c>
      <c r="E3" s="34" t="s">
        <v>93</v>
      </c>
    </row>
    <row r="4" spans="1:8">
      <c r="A4" s="30">
        <v>1</v>
      </c>
      <c r="B4" s="35" t="s">
        <v>97</v>
      </c>
      <c r="C4" s="36" t="s">
        <v>98</v>
      </c>
      <c r="D4" s="91">
        <v>8476768</v>
      </c>
      <c r="E4" s="90">
        <v>8316051</v>
      </c>
    </row>
    <row r="5" spans="1:8">
      <c r="A5" s="30">
        <v>2</v>
      </c>
      <c r="B5" s="37" t="s">
        <v>99</v>
      </c>
      <c r="C5" s="36" t="s">
        <v>100</v>
      </c>
      <c r="D5" s="91"/>
      <c r="E5" s="90">
        <v>0</v>
      </c>
    </row>
    <row r="6" spans="1:8" ht="25.5">
      <c r="A6" s="30">
        <v>3</v>
      </c>
      <c r="B6" s="38" t="s">
        <v>101</v>
      </c>
      <c r="C6" s="39">
        <v>71</v>
      </c>
      <c r="D6" s="43"/>
      <c r="E6" s="90">
        <v>0</v>
      </c>
    </row>
    <row r="7" spans="1:8">
      <c r="A7" s="30">
        <v>4</v>
      </c>
      <c r="B7" s="40" t="s">
        <v>102</v>
      </c>
      <c r="C7" s="39"/>
      <c r="D7" s="41">
        <f>SUM(D4:D6)</f>
        <v>8476768</v>
      </c>
      <c r="E7" s="41">
        <f>SUM(E4:E6)</f>
        <v>8316051</v>
      </c>
    </row>
    <row r="8" spans="1:8">
      <c r="A8" s="30">
        <v>5</v>
      </c>
      <c r="B8" s="35" t="s">
        <v>103</v>
      </c>
      <c r="C8" s="36" t="s">
        <v>104</v>
      </c>
      <c r="D8" s="91">
        <v>0</v>
      </c>
      <c r="E8" s="90">
        <v>0</v>
      </c>
    </row>
    <row r="9" spans="1:8">
      <c r="A9" s="95">
        <v>6</v>
      </c>
      <c r="B9" s="37" t="s">
        <v>105</v>
      </c>
      <c r="C9" s="36" t="s">
        <v>106</v>
      </c>
      <c r="D9" s="90">
        <f>D10+D11</f>
        <v>-853536</v>
      </c>
      <c r="E9" s="90">
        <f>E10+E11</f>
        <v>-250804</v>
      </c>
    </row>
    <row r="10" spans="1:8">
      <c r="A10" s="95"/>
      <c r="B10" s="37" t="s">
        <v>107</v>
      </c>
      <c r="C10" s="36">
        <v>641</v>
      </c>
      <c r="D10" s="91">
        <v>-828000</v>
      </c>
      <c r="E10" s="90">
        <v>-212000</v>
      </c>
    </row>
    <row r="11" spans="1:8" ht="25.5">
      <c r="A11" s="95"/>
      <c r="B11" s="37" t="s">
        <v>108</v>
      </c>
      <c r="C11" s="36">
        <v>644</v>
      </c>
      <c r="D11" s="91">
        <v>-25536</v>
      </c>
      <c r="E11" s="90">
        <v>-38804</v>
      </c>
    </row>
    <row r="12" spans="1:8">
      <c r="A12" s="30">
        <v>7</v>
      </c>
      <c r="B12" s="35" t="s">
        <v>109</v>
      </c>
      <c r="C12" s="36" t="s">
        <v>110</v>
      </c>
      <c r="D12" s="91">
        <v>-4165056</v>
      </c>
      <c r="E12" s="90">
        <v>-4202272</v>
      </c>
    </row>
    <row r="13" spans="1:8">
      <c r="A13" s="30">
        <v>8</v>
      </c>
      <c r="B13" s="35" t="s">
        <v>111</v>
      </c>
      <c r="C13" s="36" t="s">
        <v>112</v>
      </c>
      <c r="D13" s="91">
        <v>-125344</v>
      </c>
      <c r="E13" s="90">
        <v>-139180</v>
      </c>
    </row>
    <row r="14" spans="1:8" ht="25.5">
      <c r="A14" s="30">
        <v>9</v>
      </c>
      <c r="B14" s="42" t="s">
        <v>113</v>
      </c>
      <c r="C14" s="39"/>
      <c r="D14" s="41">
        <f>D8+D9+D12+D13</f>
        <v>-5143936</v>
      </c>
      <c r="E14" s="41">
        <f>E8+E9+E12+E13</f>
        <v>-4592256</v>
      </c>
      <c r="H14" s="85"/>
    </row>
    <row r="15" spans="1:8" ht="25.5">
      <c r="A15" s="30">
        <v>10</v>
      </c>
      <c r="B15" s="40" t="s">
        <v>114</v>
      </c>
      <c r="C15" s="39"/>
      <c r="D15" s="43">
        <f>D4+D5+D6+D14</f>
        <v>3332832</v>
      </c>
      <c r="E15" s="43">
        <f>E4+E5+E6+E14</f>
        <v>3723795</v>
      </c>
    </row>
    <row r="16" spans="1:8" ht="25.5">
      <c r="A16" s="30">
        <v>11</v>
      </c>
      <c r="B16" s="37" t="s">
        <v>115</v>
      </c>
      <c r="C16" s="36" t="s">
        <v>116</v>
      </c>
      <c r="D16" s="91"/>
      <c r="E16" s="90">
        <v>0</v>
      </c>
    </row>
    <row r="17" spans="1:6" ht="25.5">
      <c r="A17" s="30">
        <v>12</v>
      </c>
      <c r="B17" s="37" t="s">
        <v>117</v>
      </c>
      <c r="C17" s="36" t="s">
        <v>118</v>
      </c>
      <c r="D17" s="91"/>
      <c r="E17" s="90">
        <v>0</v>
      </c>
    </row>
    <row r="18" spans="1:6">
      <c r="A18" s="30">
        <v>13</v>
      </c>
      <c r="B18" s="44" t="s">
        <v>119</v>
      </c>
      <c r="C18" s="39"/>
      <c r="D18" s="41">
        <f>D19+D20+D21+D22</f>
        <v>-4173</v>
      </c>
      <c r="E18" s="41">
        <f>E19+E20+E21+E22</f>
        <v>156</v>
      </c>
    </row>
    <row r="19" spans="1:6" ht="28.5" customHeight="1">
      <c r="A19" s="47">
        <v>13.1</v>
      </c>
      <c r="B19" s="37" t="s">
        <v>120</v>
      </c>
      <c r="C19" s="36" t="s">
        <v>121</v>
      </c>
      <c r="D19" s="91"/>
      <c r="E19" s="90">
        <v>0</v>
      </c>
    </row>
    <row r="20" spans="1:6">
      <c r="A20" s="47">
        <v>13.2</v>
      </c>
      <c r="B20" s="35" t="s">
        <v>122</v>
      </c>
      <c r="C20" s="36" t="s">
        <v>123</v>
      </c>
      <c r="D20" s="91">
        <v>-4173</v>
      </c>
      <c r="E20" s="90">
        <v>156</v>
      </c>
    </row>
    <row r="21" spans="1:6">
      <c r="A21" s="47">
        <v>13.3</v>
      </c>
      <c r="B21" s="35" t="s">
        <v>124</v>
      </c>
      <c r="C21" s="36">
        <v>0</v>
      </c>
      <c r="D21" s="91"/>
      <c r="E21" s="90"/>
    </row>
    <row r="22" spans="1:6">
      <c r="A22" s="47">
        <v>13.4</v>
      </c>
      <c r="B22" s="45" t="s">
        <v>125</v>
      </c>
      <c r="C22" s="36" t="s">
        <v>126</v>
      </c>
      <c r="D22" s="91"/>
      <c r="E22" s="90">
        <v>0</v>
      </c>
    </row>
    <row r="23" spans="1:6" ht="25.5">
      <c r="A23" s="30">
        <v>14</v>
      </c>
      <c r="B23" s="38" t="s">
        <v>178</v>
      </c>
      <c r="C23" s="39"/>
      <c r="D23" s="41">
        <f>SUM(D19:D22)</f>
        <v>-4173</v>
      </c>
      <c r="E23" s="41">
        <f>SUM(E19:E22)</f>
        <v>156</v>
      </c>
    </row>
    <row r="24" spans="1:6">
      <c r="A24" s="30">
        <v>15</v>
      </c>
      <c r="B24" s="44" t="s">
        <v>127</v>
      </c>
      <c r="C24" s="39"/>
      <c r="D24" s="41">
        <f>D15+D23</f>
        <v>3328659</v>
      </c>
      <c r="E24" s="41">
        <f>E15+E23</f>
        <v>3723951</v>
      </c>
    </row>
    <row r="25" spans="1:6">
      <c r="A25" s="30">
        <v>16</v>
      </c>
      <c r="B25" s="44" t="s">
        <v>128</v>
      </c>
      <c r="C25" s="39">
        <v>69</v>
      </c>
      <c r="D25" s="43">
        <v>0</v>
      </c>
      <c r="E25" s="90">
        <v>0</v>
      </c>
    </row>
    <row r="26" spans="1:6">
      <c r="A26" s="30">
        <v>17</v>
      </c>
      <c r="B26" s="38" t="s">
        <v>129</v>
      </c>
      <c r="C26" s="39"/>
      <c r="D26" s="41">
        <f>SUM(D24:D25)</f>
        <v>3328659</v>
      </c>
      <c r="E26" s="41">
        <f>SUM(E24:E25)</f>
        <v>3723951</v>
      </c>
    </row>
    <row r="27" spans="1:6">
      <c r="A27" s="30">
        <v>18</v>
      </c>
      <c r="B27" s="35" t="s">
        <v>130</v>
      </c>
      <c r="C27" s="46"/>
      <c r="D27" s="91"/>
      <c r="E27" s="92"/>
    </row>
    <row r="32" spans="1:6">
      <c r="D32" s="86">
        <f>D24</f>
        <v>3328659</v>
      </c>
      <c r="E32" s="87" t="s">
        <v>183</v>
      </c>
      <c r="F32" s="87"/>
    </row>
    <row r="33" spans="4:6">
      <c r="D33" s="86">
        <v>-3827172</v>
      </c>
      <c r="E33" s="87" t="s">
        <v>181</v>
      </c>
      <c r="F33" s="87"/>
    </row>
    <row r="34" spans="4:6">
      <c r="D34" s="86">
        <f>SUM(D32:D33)</f>
        <v>-498513</v>
      </c>
      <c r="E34" s="87" t="s">
        <v>182</v>
      </c>
      <c r="F34" s="87"/>
    </row>
  </sheetData>
  <mergeCells count="2">
    <mergeCell ref="A2:E2"/>
    <mergeCell ref="A9:A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F33" sqref="F33"/>
    </sheetView>
  </sheetViews>
  <sheetFormatPr defaultRowHeight="15"/>
  <cols>
    <col min="1" max="1" width="5.28515625" customWidth="1"/>
    <col min="2" max="2" width="40.42578125" customWidth="1"/>
    <col min="3" max="3" width="15" customWidth="1"/>
    <col min="4" max="4" width="14.7109375" customWidth="1"/>
  </cols>
  <sheetData>
    <row r="1" spans="1:4">
      <c r="A1" s="15" t="s">
        <v>92</v>
      </c>
      <c r="B1" s="16"/>
      <c r="C1" s="16"/>
      <c r="D1" s="16"/>
    </row>
    <row r="2" spans="1:4">
      <c r="A2" s="16"/>
      <c r="B2" s="15" t="s">
        <v>176</v>
      </c>
      <c r="C2" s="15"/>
      <c r="D2" s="16"/>
    </row>
    <row r="3" spans="1:4" ht="27.75" customHeight="1">
      <c r="A3" s="50" t="s">
        <v>0</v>
      </c>
      <c r="B3" s="51" t="s">
        <v>131</v>
      </c>
      <c r="C3" s="51" t="s">
        <v>173</v>
      </c>
      <c r="D3" s="52" t="s">
        <v>93</v>
      </c>
    </row>
    <row r="4" spans="1:4">
      <c r="A4" s="48" t="s">
        <v>2</v>
      </c>
      <c r="B4" s="53" t="s">
        <v>132</v>
      </c>
      <c r="C4" s="54">
        <f>C10</f>
        <v>4469182</v>
      </c>
      <c r="D4" s="54">
        <f>D10</f>
        <v>5036610</v>
      </c>
    </row>
    <row r="5" spans="1:4">
      <c r="A5" s="48">
        <v>1</v>
      </c>
      <c r="B5" s="55" t="s">
        <v>133</v>
      </c>
      <c r="C5" s="88">
        <v>4823000</v>
      </c>
      <c r="D5" s="56">
        <v>5485058</v>
      </c>
    </row>
    <row r="6" spans="1:4">
      <c r="A6" s="48">
        <v>2</v>
      </c>
      <c r="B6" s="55" t="s">
        <v>134</v>
      </c>
      <c r="C6" s="88">
        <v>-353818</v>
      </c>
      <c r="D6" s="56">
        <v>-448448</v>
      </c>
    </row>
    <row r="7" spans="1:4">
      <c r="A7" s="48">
        <v>3</v>
      </c>
      <c r="B7" s="55" t="s">
        <v>135</v>
      </c>
      <c r="C7" s="88"/>
      <c r="D7" s="56">
        <v>0</v>
      </c>
    </row>
    <row r="8" spans="1:4">
      <c r="A8" s="48">
        <v>4</v>
      </c>
      <c r="B8" s="55" t="s">
        <v>136</v>
      </c>
      <c r="C8" s="88"/>
      <c r="D8" s="56">
        <v>0</v>
      </c>
    </row>
    <row r="9" spans="1:4">
      <c r="A9" s="48">
        <v>5</v>
      </c>
      <c r="B9" s="55" t="s">
        <v>137</v>
      </c>
      <c r="C9" s="88"/>
      <c r="D9" s="56">
        <v>0</v>
      </c>
    </row>
    <row r="10" spans="1:4">
      <c r="A10" s="48">
        <v>6</v>
      </c>
      <c r="B10" s="53" t="s">
        <v>138</v>
      </c>
      <c r="C10" s="57">
        <f>SUM(C5:C9)</f>
        <v>4469182</v>
      </c>
      <c r="D10" s="57">
        <f>SUM(D5:D9)</f>
        <v>5036610</v>
      </c>
    </row>
    <row r="11" spans="1:4">
      <c r="A11" s="48"/>
      <c r="B11" s="55"/>
      <c r="C11" s="88"/>
      <c r="D11" s="56">
        <v>0</v>
      </c>
    </row>
    <row r="12" spans="1:4">
      <c r="A12" s="48" t="s">
        <v>29</v>
      </c>
      <c r="B12" s="58" t="s">
        <v>139</v>
      </c>
      <c r="C12" s="57">
        <f>C19</f>
        <v>0</v>
      </c>
      <c r="D12" s="57">
        <f>D19</f>
        <v>0</v>
      </c>
    </row>
    <row r="13" spans="1:4" ht="25.5">
      <c r="A13" s="48">
        <v>1</v>
      </c>
      <c r="B13" s="55" t="s">
        <v>140</v>
      </c>
      <c r="C13" s="88"/>
      <c r="D13" s="56">
        <v>0</v>
      </c>
    </row>
    <row r="14" spans="1:4">
      <c r="A14" s="48">
        <v>2</v>
      </c>
      <c r="B14" s="55" t="s">
        <v>141</v>
      </c>
      <c r="C14" s="88"/>
      <c r="D14" s="56">
        <v>0</v>
      </c>
    </row>
    <row r="15" spans="1:4">
      <c r="A15" s="48">
        <v>3</v>
      </c>
      <c r="B15" s="55" t="s">
        <v>142</v>
      </c>
      <c r="C15" s="88"/>
      <c r="D15" s="56"/>
    </row>
    <row r="16" spans="1:4">
      <c r="A16" s="48">
        <v>4</v>
      </c>
      <c r="B16" s="55" t="s">
        <v>143</v>
      </c>
      <c r="C16" s="88"/>
      <c r="D16" s="56"/>
    </row>
    <row r="17" spans="1:4">
      <c r="A17" s="49">
        <v>5</v>
      </c>
      <c r="B17" s="55" t="s">
        <v>144</v>
      </c>
      <c r="C17" s="89"/>
      <c r="D17" s="56"/>
    </row>
    <row r="18" spans="1:4">
      <c r="A18" s="48">
        <v>6</v>
      </c>
      <c r="B18" s="55" t="s">
        <v>179</v>
      </c>
      <c r="C18" s="88"/>
      <c r="D18" s="56"/>
    </row>
    <row r="19" spans="1:4">
      <c r="A19" s="48">
        <v>7</v>
      </c>
      <c r="B19" s="53" t="s">
        <v>145</v>
      </c>
      <c r="C19" s="57">
        <f>SUM(C13:C18)</f>
        <v>0</v>
      </c>
      <c r="D19" s="57">
        <f>SUM(D13:D18)</f>
        <v>0</v>
      </c>
    </row>
    <row r="20" spans="1:4">
      <c r="A20" s="48"/>
      <c r="B20" s="55"/>
      <c r="C20" s="88"/>
      <c r="D20" s="56"/>
    </row>
    <row r="21" spans="1:4">
      <c r="A21" s="48" t="s">
        <v>78</v>
      </c>
      <c r="B21" s="53" t="s">
        <v>146</v>
      </c>
      <c r="C21" s="57">
        <f>C27</f>
        <v>-4000492</v>
      </c>
      <c r="D21" s="57">
        <f>D27</f>
        <v>-4658806</v>
      </c>
    </row>
    <row r="22" spans="1:4">
      <c r="A22" s="48">
        <v>1</v>
      </c>
      <c r="B22" s="55" t="s">
        <v>147</v>
      </c>
      <c r="C22" s="88"/>
      <c r="D22" s="56"/>
    </row>
    <row r="23" spans="1:4">
      <c r="A23" s="48">
        <v>2</v>
      </c>
      <c r="B23" s="55" t="s">
        <v>148</v>
      </c>
      <c r="C23" s="88">
        <v>59640</v>
      </c>
      <c r="D23" s="56"/>
    </row>
    <row r="24" spans="1:4">
      <c r="A24" s="48">
        <v>3</v>
      </c>
      <c r="B24" s="55" t="s">
        <v>149</v>
      </c>
      <c r="C24" s="88">
        <v>-322080</v>
      </c>
      <c r="D24" s="56">
        <v>-4658806</v>
      </c>
    </row>
    <row r="25" spans="1:4">
      <c r="A25" s="48">
        <v>4</v>
      </c>
      <c r="B25" s="55" t="s">
        <v>150</v>
      </c>
      <c r="C25" s="88"/>
      <c r="D25" s="56"/>
    </row>
    <row r="26" spans="1:4">
      <c r="A26" s="48">
        <v>5</v>
      </c>
      <c r="B26" s="55" t="s">
        <v>151</v>
      </c>
      <c r="C26" s="88">
        <v>-3738052</v>
      </c>
      <c r="D26" s="56"/>
    </row>
    <row r="27" spans="1:4">
      <c r="A27" s="48">
        <v>6</v>
      </c>
      <c r="B27" s="58" t="s">
        <v>152</v>
      </c>
      <c r="C27" s="59">
        <f>SUM(C22:C26)</f>
        <v>-4000492</v>
      </c>
      <c r="D27" s="59">
        <f>SUM(D22:D26)</f>
        <v>-4658806</v>
      </c>
    </row>
    <row r="28" spans="1:4">
      <c r="A28" s="48"/>
      <c r="B28" s="55"/>
      <c r="C28" s="88"/>
      <c r="D28" s="56"/>
    </row>
    <row r="29" spans="1:4">
      <c r="A29" s="48" t="s">
        <v>153</v>
      </c>
      <c r="B29" s="55" t="s">
        <v>154</v>
      </c>
      <c r="C29" s="56">
        <f>C4+C12+C21</f>
        <v>468690</v>
      </c>
      <c r="D29" s="56">
        <f>D4+D12+D21</f>
        <v>377804</v>
      </c>
    </row>
    <row r="30" spans="1:4">
      <c r="A30" s="48" t="s">
        <v>155</v>
      </c>
      <c r="B30" s="55" t="s">
        <v>156</v>
      </c>
      <c r="C30" s="88">
        <f>D31</f>
        <v>405737</v>
      </c>
      <c r="D30" s="56">
        <v>27933</v>
      </c>
    </row>
    <row r="31" spans="1:4">
      <c r="A31" s="48" t="s">
        <v>157</v>
      </c>
      <c r="B31" s="55" t="s">
        <v>158</v>
      </c>
      <c r="C31" s="57">
        <f>SUM(C29:C30)</f>
        <v>874427</v>
      </c>
      <c r="D31" s="57">
        <f>SUM(D29:D30)</f>
        <v>405737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B27" sqref="B26:B27"/>
    </sheetView>
  </sheetViews>
  <sheetFormatPr defaultRowHeight="15"/>
  <cols>
    <col min="1" max="1" width="3.7109375" customWidth="1"/>
    <col min="2" max="2" width="34.140625" customWidth="1"/>
    <col min="3" max="3" width="13.85546875" customWidth="1"/>
    <col min="7" max="7" width="17.7109375" customWidth="1"/>
    <col min="8" max="8" width="17" customWidth="1"/>
  </cols>
  <sheetData>
    <row r="1" spans="1:8">
      <c r="A1" s="15" t="s">
        <v>92</v>
      </c>
      <c r="B1" s="16"/>
      <c r="C1" s="16"/>
      <c r="D1" s="16"/>
      <c r="E1" s="16"/>
      <c r="F1" s="16"/>
      <c r="G1" s="16"/>
      <c r="H1" s="16"/>
    </row>
    <row r="2" spans="1:8" ht="15.75" thickBot="1">
      <c r="A2" s="16"/>
      <c r="B2" s="96" t="s">
        <v>175</v>
      </c>
      <c r="C2" s="96"/>
      <c r="D2" s="96"/>
      <c r="E2" s="96"/>
      <c r="F2" s="96"/>
      <c r="G2" s="96"/>
      <c r="H2" s="16"/>
    </row>
    <row r="3" spans="1:8" ht="39.75" thickBot="1">
      <c r="A3" s="62" t="s">
        <v>0</v>
      </c>
      <c r="B3" s="63" t="s">
        <v>159</v>
      </c>
      <c r="C3" s="64" t="s">
        <v>160</v>
      </c>
      <c r="D3" s="64" t="s">
        <v>161</v>
      </c>
      <c r="E3" s="64" t="s">
        <v>162</v>
      </c>
      <c r="F3" s="65" t="s">
        <v>163</v>
      </c>
      <c r="G3" s="64" t="s">
        <v>164</v>
      </c>
      <c r="H3" s="66" t="s">
        <v>165</v>
      </c>
    </row>
    <row r="4" spans="1:8" ht="15.75" thickBot="1">
      <c r="A4" s="60" t="s">
        <v>2</v>
      </c>
      <c r="B4" s="2" t="s">
        <v>166</v>
      </c>
      <c r="C4" s="3">
        <v>121392918</v>
      </c>
      <c r="D4" s="3">
        <v>0</v>
      </c>
      <c r="E4" s="3">
        <v>0</v>
      </c>
      <c r="F4" s="3">
        <v>0</v>
      </c>
      <c r="G4" s="3">
        <v>-34308050</v>
      </c>
      <c r="H4" s="4">
        <f>C4+D4+E4+F4+G4</f>
        <v>87084868</v>
      </c>
    </row>
    <row r="5" spans="1:8">
      <c r="A5" s="60">
        <v>1</v>
      </c>
      <c r="B5" s="5" t="s">
        <v>167</v>
      </c>
      <c r="C5" s="3">
        <v>0</v>
      </c>
      <c r="D5" s="3">
        <v>0</v>
      </c>
      <c r="E5" s="3">
        <v>0</v>
      </c>
      <c r="F5" s="3">
        <v>0</v>
      </c>
      <c r="G5" s="6">
        <v>3723951</v>
      </c>
      <c r="H5" s="7">
        <f>C5+D5+E5+F5+G5</f>
        <v>3723951</v>
      </c>
    </row>
    <row r="6" spans="1:8">
      <c r="A6" s="60">
        <v>2</v>
      </c>
      <c r="B6" s="5" t="s">
        <v>168</v>
      </c>
      <c r="C6" s="3">
        <v>0</v>
      </c>
      <c r="D6" s="3">
        <v>0</v>
      </c>
      <c r="E6" s="3">
        <v>0</v>
      </c>
      <c r="F6" s="3">
        <v>0</v>
      </c>
      <c r="G6" s="6">
        <v>0</v>
      </c>
      <c r="H6" s="7">
        <v>0</v>
      </c>
    </row>
    <row r="7" spans="1:8">
      <c r="A7" s="60">
        <v>3</v>
      </c>
      <c r="B7" s="5" t="s">
        <v>169</v>
      </c>
      <c r="C7" s="6">
        <v>0</v>
      </c>
      <c r="D7" s="6">
        <v>0</v>
      </c>
      <c r="E7" s="3">
        <v>0</v>
      </c>
      <c r="F7" s="3">
        <v>0</v>
      </c>
      <c r="G7" s="3">
        <v>0</v>
      </c>
      <c r="H7" s="7">
        <v>0</v>
      </c>
    </row>
    <row r="8" spans="1:8" ht="15.75" thickBot="1">
      <c r="A8" s="60">
        <v>4</v>
      </c>
      <c r="B8" s="8" t="s">
        <v>170</v>
      </c>
      <c r="C8" s="9"/>
      <c r="D8" s="9"/>
      <c r="E8" s="10">
        <v>0</v>
      </c>
      <c r="F8" s="9">
        <v>0</v>
      </c>
      <c r="G8" s="9">
        <v>0</v>
      </c>
      <c r="H8" s="11">
        <v>0</v>
      </c>
    </row>
    <row r="9" spans="1:8" ht="15.75" thickBot="1">
      <c r="A9" s="61" t="s">
        <v>29</v>
      </c>
      <c r="B9" s="2" t="s">
        <v>171</v>
      </c>
      <c r="C9" s="12">
        <f>SUM(C4:C8)</f>
        <v>121392918</v>
      </c>
      <c r="D9" s="12">
        <f>SUM(D4:D8)</f>
        <v>0</v>
      </c>
      <c r="E9" s="12">
        <f>SUM(E4:E8)</f>
        <v>0</v>
      </c>
      <c r="F9" s="12">
        <f>SUM(F4:F8)</f>
        <v>0</v>
      </c>
      <c r="G9" s="12">
        <f>SUM(G4:G8)</f>
        <v>-30584099</v>
      </c>
      <c r="H9" s="13">
        <f>C9+D9+E9+F9+G9</f>
        <v>90808819</v>
      </c>
    </row>
    <row r="10" spans="1:8">
      <c r="A10" s="60">
        <v>1</v>
      </c>
      <c r="B10" s="5" t="s">
        <v>167</v>
      </c>
      <c r="C10" s="3">
        <v>0</v>
      </c>
      <c r="D10" s="3">
        <v>0</v>
      </c>
      <c r="E10" s="3">
        <v>0</v>
      </c>
      <c r="F10" s="3">
        <v>0</v>
      </c>
      <c r="G10" s="6">
        <v>3328629</v>
      </c>
      <c r="H10" s="7">
        <f>C10+D10+E10+F10+G10</f>
        <v>3328629</v>
      </c>
    </row>
    <row r="11" spans="1:8">
      <c r="A11" s="60">
        <v>2</v>
      </c>
      <c r="B11" s="5" t="s">
        <v>168</v>
      </c>
      <c r="C11" s="3">
        <v>0</v>
      </c>
      <c r="D11" s="3">
        <v>0</v>
      </c>
      <c r="E11" s="3">
        <v>0</v>
      </c>
      <c r="F11" s="3">
        <v>0</v>
      </c>
      <c r="G11" s="6">
        <v>0</v>
      </c>
      <c r="H11" s="7">
        <v>0</v>
      </c>
    </row>
    <row r="12" spans="1:8">
      <c r="A12" s="60">
        <v>3</v>
      </c>
      <c r="B12" s="5" t="s">
        <v>169</v>
      </c>
      <c r="C12" s="6">
        <v>0</v>
      </c>
      <c r="D12" s="6">
        <v>0</v>
      </c>
      <c r="E12" s="3">
        <v>0</v>
      </c>
      <c r="F12" s="3">
        <v>0</v>
      </c>
      <c r="G12" s="3">
        <v>0</v>
      </c>
      <c r="H12" s="7">
        <v>0</v>
      </c>
    </row>
    <row r="13" spans="1:8" ht="15.75" thickBot="1">
      <c r="A13" s="60">
        <v>4</v>
      </c>
      <c r="B13" s="8" t="s">
        <v>170</v>
      </c>
      <c r="C13" s="9"/>
      <c r="D13" s="9"/>
      <c r="E13" s="10">
        <v>0</v>
      </c>
      <c r="F13" s="9">
        <v>0</v>
      </c>
      <c r="G13" s="9">
        <v>0</v>
      </c>
      <c r="H13" s="11">
        <v>0</v>
      </c>
    </row>
    <row r="14" spans="1:8" ht="15.75" thickBot="1">
      <c r="A14" s="61" t="s">
        <v>78</v>
      </c>
      <c r="B14" s="2" t="s">
        <v>180</v>
      </c>
      <c r="C14" s="12">
        <f>SUM(C9:C13)</f>
        <v>121392918</v>
      </c>
      <c r="D14" s="12">
        <f>SUM(D9:D13)</f>
        <v>0</v>
      </c>
      <c r="E14" s="12">
        <f>SUM(E9:E13)</f>
        <v>0</v>
      </c>
      <c r="F14" s="12">
        <f>SUM(F9:F13)</f>
        <v>0</v>
      </c>
      <c r="G14" s="12">
        <f>SUM(G9:G13)</f>
        <v>-27255470</v>
      </c>
      <c r="H14" s="13">
        <f>C14+D14+E14+F14+G14</f>
        <v>94137448</v>
      </c>
    </row>
    <row r="22" spans="7:7">
      <c r="G22" t="s">
        <v>172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bilanci 2010</vt:lpstr>
      <vt:lpstr>pash 10</vt:lpstr>
      <vt:lpstr>cash flow 10</vt:lpstr>
      <vt:lpstr>kapitali 10</vt:lpstr>
    </vt:vector>
  </TitlesOfParts>
  <Company>Pa Limit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2011-03-30T17:07:41Z</cp:lastPrinted>
  <dcterms:created xsi:type="dcterms:W3CDTF">2010-07-02T12:36:32Z</dcterms:created>
  <dcterms:modified xsi:type="dcterms:W3CDTF">2018-11-26T20:14:33Z</dcterms:modified>
</cp:coreProperties>
</file>