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igje\OSTT\BILANCE\"/>
    </mc:Choice>
  </mc:AlternateContent>
  <bookViews>
    <workbookView xWindow="0" yWindow="0" windowWidth="15360" windowHeight="7755" tabRatio="699" activeTab="1"/>
  </bookViews>
  <sheets>
    <sheet name="Bilanci kontabel" sheetId="5" r:id="rId1"/>
    <sheet name="Te Ardhura Shpenzime" sheetId="8" r:id="rId2"/>
    <sheet name="Ndryshimi i Kapitalit" sheetId="7" r:id="rId3"/>
    <sheet name="Cash Flow" sheetId="6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D41" i="6" l="1"/>
  <c r="E41" i="6"/>
  <c r="K9" i="7" l="1"/>
  <c r="E22" i="8" l="1"/>
  <c r="F22" i="8"/>
  <c r="D22" i="8"/>
  <c r="E16" i="8"/>
  <c r="E24" i="8" s="1"/>
  <c r="E28" i="8" s="1"/>
  <c r="F16" i="8"/>
  <c r="F24" i="8" s="1"/>
  <c r="F28" i="8" s="1"/>
  <c r="D16" i="8"/>
  <c r="D24" i="8" s="1"/>
  <c r="D28" i="8" s="1"/>
  <c r="M22" i="7"/>
  <c r="M21" i="7"/>
  <c r="M20" i="7"/>
  <c r="K19" i="7"/>
  <c r="E19" i="7"/>
  <c r="M18" i="7"/>
  <c r="M16" i="7"/>
  <c r="M15" i="7"/>
  <c r="K15" i="7"/>
  <c r="M13" i="7"/>
  <c r="M12" i="7"/>
  <c r="M11" i="7"/>
  <c r="K10" i="7"/>
  <c r="M10" i="7" s="1"/>
  <c r="L9" i="7"/>
  <c r="L14" i="7" s="1"/>
  <c r="L23" i="7" s="1"/>
  <c r="K14" i="7"/>
  <c r="J9" i="7"/>
  <c r="J14" i="7" s="1"/>
  <c r="J23" i="7" s="1"/>
  <c r="H9" i="7"/>
  <c r="H14" i="7" s="1"/>
  <c r="H23" i="7" s="1"/>
  <c r="G9" i="7"/>
  <c r="G14" i="7" s="1"/>
  <c r="G23" i="7" s="1"/>
  <c r="F9" i="7"/>
  <c r="F14" i="7" s="1"/>
  <c r="F23" i="7" s="1"/>
  <c r="E9" i="7"/>
  <c r="E14" i="7" s="1"/>
  <c r="E23" i="7" s="1"/>
  <c r="D9" i="7"/>
  <c r="D14" i="7" s="1"/>
  <c r="D23" i="7" s="1"/>
  <c r="M8" i="7"/>
  <c r="I7" i="7"/>
  <c r="I9" i="7" s="1"/>
  <c r="I14" i="7" s="1"/>
  <c r="I23" i="7" s="1"/>
  <c r="C7" i="7"/>
  <c r="C9" i="7" s="1"/>
  <c r="C14" i="7" s="1"/>
  <c r="C23" i="7" s="1"/>
  <c r="E32" i="6"/>
  <c r="E23" i="6"/>
  <c r="E42" i="6" s="1"/>
  <c r="E46" i="6" s="1"/>
  <c r="D32" i="6"/>
  <c r="D23" i="6"/>
  <c r="F52" i="5"/>
  <c r="F53" i="5" s="1"/>
  <c r="D52" i="5"/>
  <c r="D53" i="5" s="1"/>
  <c r="F43" i="5"/>
  <c r="D43" i="5"/>
  <c r="F35" i="5"/>
  <c r="D35" i="5"/>
  <c r="F22" i="5"/>
  <c r="F23" i="5" s="1"/>
  <c r="F15" i="5"/>
  <c r="D22" i="5"/>
  <c r="D15" i="5"/>
  <c r="D23" i="5" s="1"/>
  <c r="M19" i="7" l="1"/>
  <c r="D42" i="6"/>
  <c r="D46" i="6" s="1"/>
  <c r="M7" i="7"/>
  <c r="M9" i="7" l="1"/>
  <c r="M14" i="7" s="1"/>
  <c r="K17" i="7"/>
  <c r="M17" i="7" l="1"/>
  <c r="M23" i="7" s="1"/>
  <c r="K23" i="7"/>
</calcChain>
</file>

<file path=xl/sharedStrings.xml><?xml version="1.0" encoding="utf-8"?>
<sst xmlns="http://schemas.openxmlformats.org/spreadsheetml/2006/main" count="130" uniqueCount="118">
  <si>
    <t>"Operatori Sistemit Transmatimit"  sh a</t>
  </si>
  <si>
    <t>Bilanci Kontabel per periudhen e mbyllur me 31 Dhjetor 2011</t>
  </si>
  <si>
    <t>(shumat ne Leke)</t>
  </si>
  <si>
    <t>Shenime</t>
  </si>
  <si>
    <t>AKTIVET</t>
  </si>
  <si>
    <t>Aktivet afatgjata</t>
  </si>
  <si>
    <t>Toka, ndertesa, makineri e pajisje</t>
  </si>
  <si>
    <t>Emri I mire</t>
  </si>
  <si>
    <t>Aktive jo-materiale te tjera</t>
  </si>
  <si>
    <t>Investime ne pjesmarrje</t>
  </si>
  <si>
    <t>Tatime te shtyra per PPE</t>
  </si>
  <si>
    <t>Te tjera te arketueshme</t>
  </si>
  <si>
    <t>Aktivet Afatshkurtra</t>
  </si>
  <si>
    <t>Inventaret</t>
  </si>
  <si>
    <t>Llogari te arketueshme tregetare</t>
  </si>
  <si>
    <t>Tatim aktual i paguar teper</t>
  </si>
  <si>
    <t>Mjete monetare dhe ekuivalente te tyre</t>
  </si>
  <si>
    <t>Parapagimet dhe Shpenzimet e shtyra</t>
  </si>
  <si>
    <t>Totali I aktiveve</t>
  </si>
  <si>
    <t>Kapitali neto dhe detyrimet</t>
  </si>
  <si>
    <t>Kapitali</t>
  </si>
  <si>
    <t>Kapitali aksionar</t>
  </si>
  <si>
    <t>Rezerva per ndryshimin politikave kontabel</t>
  </si>
  <si>
    <t>Rezerva ligjore</t>
  </si>
  <si>
    <t>Rezerva rivlersimi</t>
  </si>
  <si>
    <t>Rezerva te tjera</t>
  </si>
  <si>
    <t>Fitime/humbje te nje viti me pare</t>
  </si>
  <si>
    <t>Fitime/humbje te vitit financiar</t>
  </si>
  <si>
    <t>Totali I kapitalit neto</t>
  </si>
  <si>
    <t>Detyrimet afatgjata</t>
  </si>
  <si>
    <t>Huate afatgjata</t>
  </si>
  <si>
    <t>Huamarrje te tjera afat-gjata</t>
  </si>
  <si>
    <t>Llogari te pagueshme tregtare e te tjera afatgjata</t>
  </si>
  <si>
    <t>Provizionet afat-gjata</t>
  </si>
  <si>
    <t>Grantet e te ardhura te shtyra</t>
  </si>
  <si>
    <t>Totali I pasiveve afatgjata</t>
  </si>
  <si>
    <t>Detyrimet afatshkurtra</t>
  </si>
  <si>
    <t>Llogari te pagueshme tregetare dhe llog te tjera te pagueshme</t>
  </si>
  <si>
    <t>Hua dhe parapagimet</t>
  </si>
  <si>
    <t>Mardhenie me ortakun(llogari ne pritje)</t>
  </si>
  <si>
    <t>Tatime te shtyra</t>
  </si>
  <si>
    <t>Tatim aktual I paguar teper</t>
  </si>
  <si>
    <t>Totali I pasiveve</t>
  </si>
  <si>
    <t>Totali I kapitalit neto dhe pasiveve</t>
  </si>
  <si>
    <t>Fluksi i parave nga veprimtarite e shfrytezimit</t>
  </si>
  <si>
    <t>Fitim / Humbja para tatimit</t>
  </si>
  <si>
    <t>Rregullime per:</t>
  </si>
  <si>
    <t>Amortizimi dhe zhvleresimi</t>
  </si>
  <si>
    <t>Humbje nga kembimet valutore</t>
  </si>
  <si>
    <t>Te ardhura nga Investimet</t>
  </si>
  <si>
    <t>Shpenzime per interesa</t>
  </si>
  <si>
    <t>(Rritja)/ Ulja e inventareve</t>
  </si>
  <si>
    <t>(Rritja) / Ulja e te kerkesave te arketueshme(aktive afta shkurtra)</t>
  </si>
  <si>
    <t>(Rritja) / Ulja e te kthyeshmeve te tjera</t>
  </si>
  <si>
    <t>Rritja/(Ulja) e detyrimeve per tu paguar</t>
  </si>
  <si>
    <t>Rritja/(Ulja) e detyrimeve te tjera</t>
  </si>
  <si>
    <t>Rritja/(Ulja) e detyrimeve per tu sistemuar</t>
  </si>
  <si>
    <t>Tatim fitimi i paguar</t>
  </si>
  <si>
    <t>Tatim I shtyre</t>
  </si>
  <si>
    <t>Paraja neto nga aktivitetet e shfrytezimit</t>
  </si>
  <si>
    <t>Fluksi i parave nga veprimtarite investuese</t>
  </si>
  <si>
    <t>Blerje e shoqerise se kontrolluar minus parate e arketuara</t>
  </si>
  <si>
    <t>Blerje prona dhe aktive (investime)</t>
  </si>
  <si>
    <t>Rivlersimi I aseteve</t>
  </si>
  <si>
    <t>Interesi arketuar</t>
  </si>
  <si>
    <t>Ndryshimi ne Tatime te shtyra</t>
  </si>
  <si>
    <t>Paraja neto nga aktivitetet investuese</t>
  </si>
  <si>
    <t>Fluksi i parave nga veprimtarite financiare</t>
  </si>
  <si>
    <t>Te ardhura nga shlyrja e huave(kredi shtepie)</t>
  </si>
  <si>
    <t>Te ardhura nga huamarrje afat-gjata</t>
  </si>
  <si>
    <t>Teperice rivlersimi</t>
  </si>
  <si>
    <t>Dividendet e paguar</t>
  </si>
  <si>
    <t>Kapital per tu sistemuar</t>
  </si>
  <si>
    <t xml:space="preserve">Ritje e kapitali </t>
  </si>
  <si>
    <t>Paraja neto nga aktivitetet financiare</t>
  </si>
  <si>
    <t xml:space="preserve">Rritja/renia neto e mjeteve monetare </t>
  </si>
  <si>
    <t>Mjete monetare ne fillim te periudhes ushtrimore</t>
  </si>
  <si>
    <t>Mjete monetare ne fund te periudhes ushtrimore</t>
  </si>
  <si>
    <t>Gjendja e Kapitaleve te veta te Shoqerise per vitin  2011</t>
  </si>
  <si>
    <t>(shumat  ne  Leke )</t>
  </si>
  <si>
    <t>Kapitali Nenshkruar</t>
  </si>
  <si>
    <t>rezerva nga rivl</t>
  </si>
  <si>
    <t xml:space="preserve">Rezerva Ligjore </t>
  </si>
  <si>
    <t>Fitimi i pasherndare</t>
  </si>
  <si>
    <t>Totali</t>
  </si>
  <si>
    <t>Gjendja me 31 Dhjetor 2009</t>
  </si>
  <si>
    <t>Efekti ndryshimeve ne politikat kontabel</t>
  </si>
  <si>
    <t>Gjendja e rregulluar</t>
  </si>
  <si>
    <t>Fitimi neto per periudhen ushtrimore</t>
  </si>
  <si>
    <t>Rritje e rezerves se Kapitalit</t>
  </si>
  <si>
    <t>Gjendja me 31 Dhjetor 2010</t>
  </si>
  <si>
    <t>Emetimi aksioneve</t>
  </si>
  <si>
    <t>OST  security</t>
  </si>
  <si>
    <t>Gjendja me 31 Dhjetor 2011</t>
  </si>
  <si>
    <t>Bilanci i konsoliduar "Operatori Sistemit Transmatimit"  sh a</t>
  </si>
  <si>
    <t>Llogaria te Ardhura &amp; Shpenzime per vitin e mbyllur me 31 Dhjetor 2010</t>
  </si>
  <si>
    <t xml:space="preserve">      Viti 2011</t>
  </si>
  <si>
    <t xml:space="preserve">      Viti 2010</t>
  </si>
  <si>
    <t>Shitjet neto</t>
  </si>
  <si>
    <t>Te ardhura te tjera nga veprimtarite e shfrytezimit</t>
  </si>
  <si>
    <t>Ndryshimet ne Inventarin e prodhim proces</t>
  </si>
  <si>
    <t>Mallra, lende te para e sherbime</t>
  </si>
  <si>
    <t>Shpenzime te tjera nga veprimtarite e shfrytezimit</t>
  </si>
  <si>
    <t>Shpenzime te Personelit</t>
  </si>
  <si>
    <t>Renia ne vlere (zhvleresimi) dhe amortizimi</t>
  </si>
  <si>
    <t>Fitimi (humbja) nga veprimtarite e shfrytezimit</t>
  </si>
  <si>
    <t>Te ardhurat e shpenzimet financiare nga njesite e kontrolluara</t>
  </si>
  <si>
    <t>Te ardhurat e shpenzimet financiare nga pjesemarrjet</t>
  </si>
  <si>
    <t xml:space="preserve">Te ardhurat e shpenzimet financiare </t>
  </si>
  <si>
    <t xml:space="preserve">Totali i te ardhurave e shpenzimeve financiare </t>
  </si>
  <si>
    <t>Fitimi (humbja) para tatimit</t>
  </si>
  <si>
    <t>Shpenzimet e tatimit te fitimit</t>
  </si>
  <si>
    <t>Shpenzimet e tatimit te shtyre</t>
  </si>
  <si>
    <t>Fitimi (humbja) neto e vitit financiar</t>
  </si>
  <si>
    <t>me OST SECURITY</t>
  </si>
  <si>
    <t>31.12.2011</t>
  </si>
  <si>
    <t>31.12.2010</t>
  </si>
  <si>
    <t>Investime ne pjesmarje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</si>
</sst>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#,##0.000000000"/>
    <numFmt numFmtId="167" formatCode="#,##0.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9"/>
      <name val="Tahoma"/>
      <family val="2"/>
    </font>
    <font>
      <sz val="11"/>
      <name val="Tahoma"/>
      <family val="2"/>
    </font>
    <font>
      <i/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</cellStyleXfs>
  <cellXfs count="92">
    <xf numFmtId="0" fontId="0" fillId="0" borderId="0" xfId="0"/>
    <xf numFmtId="0" fontId="2" fillId="0" borderId="0" xfId="0" applyFont="1"/>
    <xf numFmtId="0" fontId="4" fillId="0" borderId="0" xfId="3" applyFont="1"/>
    <xf numFmtId="39" fontId="4" fillId="0" borderId="0" xfId="3" applyNumberFormat="1" applyFont="1"/>
    <xf numFmtId="0" fontId="4" fillId="0" borderId="0" xfId="3" applyFont="1" applyFill="1"/>
    <xf numFmtId="0" fontId="5" fillId="0" borderId="0" xfId="3" applyFont="1"/>
    <xf numFmtId="0" fontId="6" fillId="0" borderId="0" xfId="3" applyFont="1"/>
    <xf numFmtId="0" fontId="6" fillId="0" borderId="0" xfId="3" applyFont="1" applyFill="1" applyAlignment="1">
      <alignment horizontal="center"/>
    </xf>
    <xf numFmtId="164" fontId="6" fillId="0" borderId="0" xfId="3" applyNumberFormat="1" applyFont="1" applyFill="1" applyBorder="1" applyAlignment="1">
      <alignment horizontal="justify" vertical="center"/>
    </xf>
    <xf numFmtId="0" fontId="7" fillId="0" borderId="0" xfId="3" applyFont="1" applyFill="1"/>
    <xf numFmtId="0" fontId="4" fillId="0" borderId="0" xfId="3" applyFont="1" applyFill="1" applyAlignment="1">
      <alignment horizontal="center"/>
    </xf>
    <xf numFmtId="0" fontId="4" fillId="0" borderId="0" xfId="4" applyFont="1" applyFill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0" fontId="4" fillId="0" borderId="0" xfId="4" applyFont="1" applyFill="1"/>
    <xf numFmtId="39" fontId="4" fillId="0" borderId="0" xfId="3" applyNumberFormat="1" applyFont="1" applyFill="1"/>
    <xf numFmtId="37" fontId="4" fillId="0" borderId="0" xfId="4" applyNumberFormat="1" applyFont="1" applyFill="1"/>
    <xf numFmtId="37" fontId="4" fillId="0" borderId="0" xfId="3" applyNumberFormat="1" applyFont="1" applyFill="1"/>
    <xf numFmtId="0" fontId="4" fillId="0" borderId="0" xfId="5" applyFont="1" applyFill="1"/>
    <xf numFmtId="37" fontId="7" fillId="0" borderId="2" xfId="4" applyNumberFormat="1" applyFont="1" applyFill="1" applyBorder="1"/>
    <xf numFmtId="0" fontId="7" fillId="0" borderId="0" xfId="3" applyFont="1" applyFill="1" applyAlignment="1">
      <alignment horizontal="center"/>
    </xf>
    <xf numFmtId="37" fontId="7" fillId="0" borderId="3" xfId="4" applyNumberFormat="1" applyFont="1" applyFill="1" applyBorder="1"/>
    <xf numFmtId="0" fontId="8" fillId="0" borderId="0" xfId="3" applyFont="1" applyFill="1"/>
    <xf numFmtId="0" fontId="4" fillId="0" borderId="0" xfId="0" applyFont="1" applyFill="1"/>
    <xf numFmtId="0" fontId="4" fillId="0" borderId="0" xfId="0" applyFont="1"/>
    <xf numFmtId="165" fontId="4" fillId="0" borderId="0" xfId="1" applyNumberFormat="1" applyFont="1"/>
    <xf numFmtId="0" fontId="7" fillId="0" borderId="0" xfId="0" applyFont="1"/>
    <xf numFmtId="0" fontId="6" fillId="0" borderId="0" xfId="0" applyFont="1"/>
    <xf numFmtId="165" fontId="7" fillId="0" borderId="1" xfId="1" applyNumberFormat="1" applyFont="1" applyFill="1" applyBorder="1" applyAlignment="1">
      <alignment horizontal="right"/>
    </xf>
    <xf numFmtId="4" fontId="6" fillId="0" borderId="0" xfId="0" applyNumberFormat="1" applyFont="1" applyAlignment="1">
      <alignment horizontal="justify"/>
    </xf>
    <xf numFmtId="4" fontId="4" fillId="0" borderId="0" xfId="0" applyNumberFormat="1" applyFont="1"/>
    <xf numFmtId="4" fontId="4" fillId="0" borderId="0" xfId="0" applyNumberFormat="1" applyFont="1" applyAlignment="1">
      <alignment horizontal="justify"/>
    </xf>
    <xf numFmtId="4" fontId="6" fillId="0" borderId="0" xfId="0" applyNumberFormat="1" applyFont="1" applyAlignment="1"/>
    <xf numFmtId="4" fontId="4" fillId="0" borderId="0" xfId="0" applyNumberFormat="1" applyFont="1" applyAlignment="1"/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justify" vertical="center"/>
    </xf>
    <xf numFmtId="4" fontId="7" fillId="0" borderId="0" xfId="0" applyNumberFormat="1" applyFont="1" applyAlignment="1"/>
    <xf numFmtId="165" fontId="4" fillId="0" borderId="0" xfId="1" applyNumberFormat="1" applyFont="1" applyAlignment="1"/>
    <xf numFmtId="165" fontId="4" fillId="0" borderId="1" xfId="1" applyNumberFormat="1" applyFont="1" applyBorder="1" applyAlignment="1"/>
    <xf numFmtId="165" fontId="7" fillId="0" borderId="0" xfId="1" applyNumberFormat="1" applyFont="1" applyBorder="1" applyAlignment="1"/>
    <xf numFmtId="165" fontId="4" fillId="0" borderId="0" xfId="1" applyNumberFormat="1" applyFont="1" applyBorder="1" applyAlignment="1"/>
    <xf numFmtId="165" fontId="7" fillId="0" borderId="0" xfId="1" applyNumberFormat="1" applyFont="1" applyAlignment="1"/>
    <xf numFmtId="166" fontId="4" fillId="0" borderId="0" xfId="0" applyNumberFormat="1" applyFont="1" applyAlignment="1"/>
    <xf numFmtId="165" fontId="7" fillId="0" borderId="0" xfId="1" applyNumberFormat="1" applyFont="1" applyFill="1" applyAlignment="1"/>
    <xf numFmtId="165" fontId="4" fillId="0" borderId="0" xfId="1" applyNumberFormat="1" applyFont="1" applyFill="1" applyAlignment="1"/>
    <xf numFmtId="4" fontId="4" fillId="0" borderId="0" xfId="0" applyNumberFormat="1" applyFont="1" applyAlignment="1">
      <alignment horizontal="right"/>
    </xf>
    <xf numFmtId="167" fontId="4" fillId="0" borderId="0" xfId="0" applyNumberFormat="1" applyFont="1" applyAlignment="1"/>
    <xf numFmtId="44" fontId="4" fillId="0" borderId="0" xfId="0" applyNumberFormat="1" applyFont="1" applyAlignment="1"/>
    <xf numFmtId="2" fontId="4" fillId="0" borderId="0" xfId="2" applyNumberFormat="1" applyFont="1" applyAlignment="1"/>
    <xf numFmtId="4" fontId="4" fillId="0" borderId="0" xfId="1" applyNumberFormat="1" applyFont="1" applyAlignment="1"/>
    <xf numFmtId="44" fontId="4" fillId="0" borderId="0" xfId="1" applyNumberFormat="1" applyFont="1" applyAlignment="1"/>
    <xf numFmtId="4" fontId="4" fillId="0" borderId="0" xfId="1" applyNumberFormat="1" applyFont="1" applyFill="1" applyAlignment="1"/>
    <xf numFmtId="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vertical="center"/>
    </xf>
    <xf numFmtId="4" fontId="11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0" fillId="0" borderId="0" xfId="0" applyNumberFormat="1"/>
    <xf numFmtId="40" fontId="4" fillId="0" borderId="0" xfId="0" applyNumberFormat="1" applyFont="1"/>
    <xf numFmtId="0" fontId="2" fillId="0" borderId="0" xfId="3" applyFont="1"/>
    <xf numFmtId="0" fontId="2" fillId="0" borderId="0" xfId="3" applyFont="1" applyFill="1"/>
    <xf numFmtId="0" fontId="13" fillId="0" borderId="0" xfId="0" applyFont="1"/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165" fontId="4" fillId="0" borderId="0" xfId="1" applyNumberFormat="1" applyFont="1" applyFill="1"/>
    <xf numFmtId="165" fontId="4" fillId="0" borderId="0" xfId="0" applyNumberFormat="1" applyFont="1" applyFill="1"/>
    <xf numFmtId="165" fontId="4" fillId="0" borderId="1" xfId="0" applyNumberFormat="1" applyFont="1" applyFill="1" applyBorder="1"/>
    <xf numFmtId="3" fontId="4" fillId="0" borderId="0" xfId="0" applyNumberFormat="1" applyFont="1" applyFill="1"/>
    <xf numFmtId="165" fontId="7" fillId="0" borderId="1" xfId="1" applyNumberFormat="1" applyFont="1" applyFill="1" applyBorder="1"/>
    <xf numFmtId="165" fontId="7" fillId="0" borderId="2" xfId="1" applyNumberFormat="1" applyFont="1" applyFill="1" applyBorder="1"/>
    <xf numFmtId="165" fontId="7" fillId="0" borderId="3" xfId="1" applyNumberFormat="1" applyFont="1" applyFill="1" applyBorder="1"/>
    <xf numFmtId="164" fontId="4" fillId="0" borderId="1" xfId="3" applyNumberFormat="1" applyFont="1" applyFill="1" applyBorder="1" applyAlignment="1">
      <alignment horizontal="center"/>
    </xf>
    <xf numFmtId="40" fontId="4" fillId="0" borderId="0" xfId="3" applyNumberFormat="1" applyFont="1"/>
    <xf numFmtId="40" fontId="4" fillId="0" borderId="0" xfId="3" applyNumberFormat="1" applyFont="1" applyFill="1"/>
    <xf numFmtId="165" fontId="4" fillId="2" borderId="1" xfId="1" applyNumberFormat="1" applyFont="1" applyFill="1" applyBorder="1" applyAlignment="1"/>
    <xf numFmtId="165" fontId="7" fillId="0" borderId="2" xfId="1" applyNumberFormat="1" applyFont="1" applyFill="1" applyBorder="1" applyAlignment="1"/>
    <xf numFmtId="43" fontId="4" fillId="0" borderId="0" xfId="1" applyFont="1" applyAlignment="1"/>
    <xf numFmtId="37" fontId="4" fillId="3" borderId="0" xfId="4" applyNumberFormat="1" applyFont="1" applyFill="1"/>
    <xf numFmtId="0" fontId="2" fillId="0" borderId="0" xfId="0" applyFont="1" applyFill="1"/>
    <xf numFmtId="0" fontId="0" fillId="0" borderId="0" xfId="0" applyFill="1"/>
    <xf numFmtId="0" fontId="4" fillId="0" borderId="0" xfId="0" applyFont="1" applyFill="1" applyBorder="1"/>
    <xf numFmtId="0" fontId="7" fillId="0" borderId="0" xfId="0" applyFont="1" applyFill="1"/>
    <xf numFmtId="0" fontId="4" fillId="0" borderId="0" xfId="0" applyFont="1" applyFill="1" applyAlignment="1">
      <alignment horizontal="left" indent="3"/>
    </xf>
    <xf numFmtId="0" fontId="6" fillId="0" borderId="0" xfId="0" applyFont="1" applyFill="1"/>
    <xf numFmtId="165" fontId="4" fillId="0" borderId="1" xfId="1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Fill="1"/>
    <xf numFmtId="165" fontId="14" fillId="0" borderId="0" xfId="1" applyNumberFormat="1" applyFont="1" applyFill="1"/>
    <xf numFmtId="165" fontId="7" fillId="0" borderId="4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4" fontId="10" fillId="0" borderId="0" xfId="0" applyNumberFormat="1" applyFont="1" applyAlignment="1">
      <alignment vertical="top" wrapText="1"/>
    </xf>
    <xf numFmtId="165" fontId="0" fillId="0" borderId="0" xfId="0" applyNumberFormat="1"/>
  </cellXfs>
  <cellStyles count="6">
    <cellStyle name="Comma" xfId="1" builtinId="3"/>
    <cellStyle name="Currency" xfId="2" builtinId="4"/>
    <cellStyle name="Normal" xfId="0" builtinId="0"/>
    <cellStyle name="Normal_Bk Hf MODELI Shqip 2008" xfId="5"/>
    <cellStyle name="Normal_BSH 2007 2008" xfId="4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dy/AppData/Local/Microsoft/Windows/Temporary%20Internet%20Files/Content.Outlook/JVH2TB12/2011%20Bilanc/Final%20OST%202011%20-ME%20ost%20SECURITY%20VITI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1"/>
      <sheetName val="PAGAT 2011"/>
      <sheetName val="LLOG 2011"/>
      <sheetName val="Sheet1"/>
      <sheetName val="Total PPE 08"/>
      <sheetName val="DTax"/>
      <sheetName val="perfundimtare kredi 09"/>
      <sheetName val="kontab.kredive pa floren me KES"/>
      <sheetName val="kont.i kredive"/>
      <sheetName val="kredit"/>
      <sheetName val="Bilanc Verif"/>
      <sheetName val="Veprimet e ndryshme 08"/>
      <sheetName val="BSH 2011 Alb"/>
      <sheetName val="Bilanc"/>
      <sheetName val="Cash Flow"/>
      <sheetName val="Kapitalet Veta"/>
      <sheetName val="Ardh Shpenz f (2)"/>
      <sheetName val="Ardh Shpenz f (1)"/>
      <sheetName val="Notes"/>
      <sheetName val="JO AQT OST"/>
      <sheetName val="notes 6"/>
      <sheetName val="Analizat e llog"/>
      <sheetName val="Sheet5"/>
      <sheetName val="Sheet4"/>
      <sheetName val="Sheet3"/>
      <sheetName val="Sheet6"/>
      <sheetName val="Sheet2"/>
      <sheetName val="Inventari"/>
      <sheetName val="Investime"/>
      <sheetName val="Mjete Monetare"/>
      <sheetName val="Furnitore etj"/>
      <sheetName val="Receivables"/>
      <sheetName val="Debit Accruals"/>
      <sheetName val="Te tjera"/>
      <sheetName val="TVSH"/>
      <sheetName val="Pagat"/>
      <sheetName val="Sig Shoq 20 %"/>
      <sheetName val="Sheet15"/>
      <sheetName val="Sig Shoqerore 29 %"/>
      <sheetName val="Adjustments"/>
      <sheetName val="Cash &amp; Bank"/>
      <sheetName val="Kliente &amp; Furnitore"/>
      <sheetName val="Hua &amp; Kredi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L10">
            <v>10104116544.75</v>
          </cell>
        </row>
      </sheetData>
      <sheetData sheetId="11"/>
      <sheetData sheetId="12">
        <row r="26">
          <cell r="F26">
            <v>1703055000</v>
          </cell>
        </row>
      </sheetData>
      <sheetData sheetId="13">
        <row r="122">
          <cell r="D122">
            <v>1394656082.1289997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"/>
  <sheetViews>
    <sheetView topLeftCell="A19" workbookViewId="0">
      <selection activeCell="D47" sqref="D47"/>
    </sheetView>
  </sheetViews>
  <sheetFormatPr defaultRowHeight="15" x14ac:dyDescent="0.25"/>
  <cols>
    <col min="2" max="2" width="43.42578125" customWidth="1"/>
    <col min="4" max="4" width="17.85546875" customWidth="1"/>
    <col min="5" max="5" width="4.85546875" customWidth="1"/>
    <col min="6" max="6" width="18" customWidth="1"/>
  </cols>
  <sheetData>
    <row r="2" spans="1:6" x14ac:dyDescent="0.25">
      <c r="A2" s="1" t="s">
        <v>0</v>
      </c>
      <c r="B2" s="2"/>
      <c r="C2" s="3"/>
      <c r="D2" s="59" t="s">
        <v>114</v>
      </c>
      <c r="E2" s="2"/>
      <c r="F2" s="4"/>
    </row>
    <row r="3" spans="1:6" x14ac:dyDescent="0.25">
      <c r="A3" s="5" t="s">
        <v>1</v>
      </c>
      <c r="B3" s="2"/>
      <c r="C3" s="2"/>
      <c r="D3" s="2"/>
      <c r="E3" s="2"/>
      <c r="F3" s="4"/>
    </row>
    <row r="4" spans="1:6" x14ac:dyDescent="0.25">
      <c r="A4" s="6" t="s">
        <v>2</v>
      </c>
      <c r="B4" s="2"/>
      <c r="C4" s="2"/>
      <c r="D4" s="2"/>
      <c r="E4" s="2"/>
      <c r="F4" s="4"/>
    </row>
    <row r="5" spans="1:6" x14ac:dyDescent="0.25">
      <c r="A5" s="4"/>
      <c r="B5" s="4"/>
      <c r="C5" s="7" t="s">
        <v>3</v>
      </c>
      <c r="D5" s="71">
        <v>40908</v>
      </c>
      <c r="E5" s="8"/>
      <c r="F5" s="71">
        <v>40543</v>
      </c>
    </row>
    <row r="6" spans="1:6" x14ac:dyDescent="0.25">
      <c r="A6" s="9" t="s">
        <v>4</v>
      </c>
      <c r="B6" s="4"/>
      <c r="C6" s="10"/>
      <c r="D6" s="11"/>
      <c r="E6" s="12"/>
      <c r="F6" s="12"/>
    </row>
    <row r="7" spans="1:6" x14ac:dyDescent="0.25">
      <c r="A7" s="9" t="s">
        <v>5</v>
      </c>
      <c r="B7" s="4"/>
      <c r="C7" s="10"/>
      <c r="D7" s="13"/>
      <c r="E7" s="14"/>
      <c r="F7" s="14"/>
    </row>
    <row r="8" spans="1:6" x14ac:dyDescent="0.25">
      <c r="A8" s="4"/>
      <c r="B8" s="4" t="s">
        <v>6</v>
      </c>
      <c r="C8" s="10">
        <v>6</v>
      </c>
      <c r="D8" s="15">
        <v>38092647269.93</v>
      </c>
      <c r="E8" s="15"/>
      <c r="F8" s="15">
        <v>24670557848</v>
      </c>
    </row>
    <row r="9" spans="1:6" x14ac:dyDescent="0.25">
      <c r="A9" s="4"/>
      <c r="B9" s="4" t="s">
        <v>7</v>
      </c>
      <c r="C9" s="10"/>
      <c r="D9" s="15">
        <v>0</v>
      </c>
      <c r="E9" s="16"/>
      <c r="F9" s="15">
        <v>0</v>
      </c>
    </row>
    <row r="10" spans="1:6" x14ac:dyDescent="0.25">
      <c r="A10" s="4"/>
      <c r="B10" s="4" t="s">
        <v>8</v>
      </c>
      <c r="C10" s="10">
        <v>7</v>
      </c>
      <c r="D10" s="15">
        <v>1740588</v>
      </c>
      <c r="E10" s="15"/>
      <c r="F10" s="15">
        <v>2353976</v>
      </c>
    </row>
    <row r="11" spans="1:6" x14ac:dyDescent="0.25">
      <c r="A11" s="4"/>
      <c r="B11" s="4" t="s">
        <v>9</v>
      </c>
      <c r="C11" s="10">
        <v>8</v>
      </c>
      <c r="D11" s="15">
        <v>15540838</v>
      </c>
      <c r="E11" s="15"/>
      <c r="F11" s="15">
        <v>18132138</v>
      </c>
    </row>
    <row r="12" spans="1:6" x14ac:dyDescent="0.25">
      <c r="A12" s="4"/>
      <c r="B12" s="4" t="s">
        <v>10</v>
      </c>
      <c r="C12" s="10">
        <v>9</v>
      </c>
      <c r="D12" s="15"/>
      <c r="E12" s="15"/>
      <c r="F12" s="15">
        <v>5251728</v>
      </c>
    </row>
    <row r="13" spans="1:6" x14ac:dyDescent="0.25">
      <c r="A13" s="4"/>
      <c r="B13" s="17" t="s">
        <v>11</v>
      </c>
      <c r="C13" s="10">
        <v>11.1</v>
      </c>
      <c r="D13" s="15">
        <v>408077431</v>
      </c>
      <c r="E13" s="15"/>
      <c r="F13" s="15">
        <v>509308599.60000002</v>
      </c>
    </row>
    <row r="14" spans="1:6" x14ac:dyDescent="0.25">
      <c r="A14" s="4"/>
      <c r="B14" s="4"/>
      <c r="C14" s="10"/>
      <c r="D14" s="15"/>
      <c r="E14" s="16"/>
      <c r="F14" s="16"/>
    </row>
    <row r="15" spans="1:6" x14ac:dyDescent="0.25">
      <c r="A15" s="4"/>
      <c r="B15" s="4"/>
      <c r="C15" s="10"/>
      <c r="D15" s="18">
        <f>SUM(D8:D14)</f>
        <v>38518006126.93</v>
      </c>
      <c r="E15" s="18"/>
      <c r="F15" s="18">
        <f t="shared" ref="F15" si="0">SUM(F8:F14)</f>
        <v>25205604289.599998</v>
      </c>
    </row>
    <row r="16" spans="1:6" x14ac:dyDescent="0.25">
      <c r="A16" s="9" t="s">
        <v>12</v>
      </c>
      <c r="B16" s="4"/>
      <c r="C16" s="10"/>
      <c r="D16" s="15"/>
      <c r="E16" s="16"/>
      <c r="F16" s="16"/>
    </row>
    <row r="17" spans="1:6" x14ac:dyDescent="0.25">
      <c r="A17" s="4"/>
      <c r="B17" s="4" t="s">
        <v>13</v>
      </c>
      <c r="C17" s="10">
        <v>10</v>
      </c>
      <c r="D17" s="15">
        <v>658630364.77999985</v>
      </c>
      <c r="E17" s="15"/>
      <c r="F17" s="15">
        <v>619035056</v>
      </c>
    </row>
    <row r="18" spans="1:6" x14ac:dyDescent="0.25">
      <c r="A18" s="4"/>
      <c r="B18" s="4" t="s">
        <v>14</v>
      </c>
      <c r="C18" s="10">
        <v>11</v>
      </c>
      <c r="D18" s="15">
        <v>3207418608.4800005</v>
      </c>
      <c r="E18" s="15"/>
      <c r="F18" s="15">
        <v>2742084732.9099998</v>
      </c>
    </row>
    <row r="19" spans="1:6" x14ac:dyDescent="0.25">
      <c r="A19" s="4"/>
      <c r="B19" s="4" t="s">
        <v>15</v>
      </c>
      <c r="C19" s="10">
        <v>12</v>
      </c>
      <c r="D19" s="15"/>
      <c r="E19" s="16"/>
      <c r="F19" s="16">
        <v>6031462.8700000001</v>
      </c>
    </row>
    <row r="20" spans="1:6" x14ac:dyDescent="0.25">
      <c r="A20" s="4"/>
      <c r="B20" s="4" t="s">
        <v>16</v>
      </c>
      <c r="C20" s="10">
        <v>13</v>
      </c>
      <c r="D20" s="15">
        <v>495993115.23000002</v>
      </c>
      <c r="E20" s="15"/>
      <c r="F20" s="15">
        <v>477589925.70000029</v>
      </c>
    </row>
    <row r="21" spans="1:6" x14ac:dyDescent="0.25">
      <c r="A21" s="4"/>
      <c r="B21" s="4" t="s">
        <v>17</v>
      </c>
      <c r="C21" s="10">
        <v>14</v>
      </c>
      <c r="D21" s="15">
        <v>397065523.510005</v>
      </c>
      <c r="E21" s="15"/>
      <c r="F21" s="15">
        <v>670810180.5</v>
      </c>
    </row>
    <row r="22" spans="1:6" x14ac:dyDescent="0.25">
      <c r="A22" s="4"/>
      <c r="B22" s="4"/>
      <c r="C22" s="10"/>
      <c r="D22" s="18">
        <f>SUM(D17:D21)</f>
        <v>4759107612.0000048</v>
      </c>
      <c r="E22" s="18"/>
      <c r="F22" s="18">
        <f t="shared" ref="F22" si="1">SUM(F17:F21)</f>
        <v>4515551357.9799995</v>
      </c>
    </row>
    <row r="23" spans="1:6" ht="15.75" thickBot="1" x14ac:dyDescent="0.3">
      <c r="A23" s="9" t="s">
        <v>18</v>
      </c>
      <c r="B23" s="9"/>
      <c r="C23" s="19"/>
      <c r="D23" s="20">
        <f>+D22+D15</f>
        <v>43277113738.930008</v>
      </c>
      <c r="E23" s="20"/>
      <c r="F23" s="20">
        <f t="shared" ref="F23" si="2">+F22+F15</f>
        <v>29721155647.579998</v>
      </c>
    </row>
    <row r="24" spans="1:6" ht="15.75" thickTop="1" x14ac:dyDescent="0.25">
      <c r="A24" s="4"/>
      <c r="B24" s="4"/>
      <c r="C24" s="10"/>
      <c r="D24" s="15"/>
      <c r="E24" s="16"/>
      <c r="F24" s="16"/>
    </row>
    <row r="25" spans="1:6" x14ac:dyDescent="0.25">
      <c r="A25" s="9" t="s">
        <v>19</v>
      </c>
      <c r="B25" s="4"/>
      <c r="C25" s="10"/>
      <c r="D25" s="15"/>
      <c r="E25" s="16"/>
      <c r="F25" s="16"/>
    </row>
    <row r="26" spans="1:6" x14ac:dyDescent="0.25">
      <c r="A26" s="4" t="s">
        <v>20</v>
      </c>
      <c r="B26" s="4"/>
      <c r="C26" s="10"/>
      <c r="D26" s="15"/>
      <c r="E26" s="16"/>
      <c r="F26" s="16"/>
    </row>
    <row r="27" spans="1:6" x14ac:dyDescent="0.25">
      <c r="A27" s="4"/>
      <c r="B27" s="4" t="s">
        <v>21</v>
      </c>
      <c r="C27" s="10">
        <v>15</v>
      </c>
      <c r="D27" s="15">
        <v>4828401999.8900003</v>
      </c>
      <c r="E27" s="15"/>
      <c r="F27" s="15">
        <v>1703055000</v>
      </c>
    </row>
    <row r="28" spans="1:6" x14ac:dyDescent="0.25">
      <c r="A28" s="4"/>
      <c r="B28" s="4" t="s">
        <v>22</v>
      </c>
      <c r="C28" s="10"/>
      <c r="D28" s="15">
        <v>0</v>
      </c>
      <c r="E28" s="15"/>
      <c r="F28" s="15">
        <v>0</v>
      </c>
    </row>
    <row r="29" spans="1:6" x14ac:dyDescent="0.25">
      <c r="A29" s="4"/>
      <c r="B29" s="4" t="s">
        <v>23</v>
      </c>
      <c r="C29" s="10">
        <v>15</v>
      </c>
      <c r="D29" s="15">
        <v>182604764</v>
      </c>
      <c r="E29" s="15"/>
      <c r="F29" s="15">
        <v>118492842</v>
      </c>
    </row>
    <row r="30" spans="1:6" x14ac:dyDescent="0.25">
      <c r="A30" s="4"/>
      <c r="B30" s="4" t="s">
        <v>24</v>
      </c>
      <c r="C30" s="10">
        <v>15</v>
      </c>
      <c r="D30" s="15">
        <v>11841558266</v>
      </c>
      <c r="E30" s="15"/>
      <c r="F30" s="15">
        <v>0</v>
      </c>
    </row>
    <row r="31" spans="1:6" x14ac:dyDescent="0.25">
      <c r="A31" s="4"/>
      <c r="B31" s="4" t="s">
        <v>25</v>
      </c>
      <c r="C31" s="10">
        <v>15</v>
      </c>
      <c r="D31" s="15">
        <v>710</v>
      </c>
      <c r="E31" s="15"/>
      <c r="F31" s="15">
        <v>3759785118</v>
      </c>
    </row>
    <row r="32" spans="1:6" x14ac:dyDescent="0.25">
      <c r="A32" s="4"/>
      <c r="B32" s="4" t="s">
        <v>26</v>
      </c>
      <c r="C32" s="10"/>
      <c r="D32" s="15">
        <v>0</v>
      </c>
      <c r="E32" s="15"/>
      <c r="F32" s="15">
        <v>1295340075.8399999</v>
      </c>
    </row>
    <row r="33" spans="1:6" x14ac:dyDescent="0.25">
      <c r="A33" s="4"/>
      <c r="B33" s="4" t="s">
        <v>27</v>
      </c>
      <c r="C33" s="10">
        <v>15</v>
      </c>
      <c r="D33" s="15">
        <v>1394656082.1289997</v>
      </c>
      <c r="E33" s="15"/>
      <c r="F33" s="15">
        <v>0</v>
      </c>
    </row>
    <row r="34" spans="1:6" x14ac:dyDescent="0.25">
      <c r="A34" s="4"/>
      <c r="B34" s="4"/>
      <c r="C34" s="10"/>
      <c r="D34" s="15"/>
      <c r="E34" s="16"/>
      <c r="F34" s="16"/>
    </row>
    <row r="35" spans="1:6" x14ac:dyDescent="0.25">
      <c r="A35" s="9" t="s">
        <v>28</v>
      </c>
      <c r="B35" s="4"/>
      <c r="C35" s="4"/>
      <c r="D35" s="18">
        <f>SUM(D27:D34)</f>
        <v>18247221822.018997</v>
      </c>
      <c r="E35" s="18"/>
      <c r="F35" s="18">
        <f t="shared" ref="F35" si="3">SUM(F27:F34)</f>
        <v>6876673035.8400002</v>
      </c>
    </row>
    <row r="36" spans="1:6" x14ac:dyDescent="0.25">
      <c r="A36" s="21"/>
      <c r="B36" s="4"/>
      <c r="C36" s="10"/>
      <c r="D36" s="15"/>
      <c r="E36" s="16"/>
      <c r="F36" s="16"/>
    </row>
    <row r="37" spans="1:6" x14ac:dyDescent="0.25">
      <c r="A37" s="4" t="s">
        <v>29</v>
      </c>
      <c r="B37" s="4"/>
      <c r="C37" s="10"/>
      <c r="D37" s="15"/>
      <c r="E37" s="16"/>
      <c r="F37" s="16"/>
    </row>
    <row r="38" spans="1:6" x14ac:dyDescent="0.25">
      <c r="A38" s="4"/>
      <c r="B38" s="4" t="s">
        <v>30</v>
      </c>
      <c r="C38" s="10">
        <v>16</v>
      </c>
      <c r="D38" s="15">
        <v>18708626972.759995</v>
      </c>
      <c r="E38" s="15"/>
      <c r="F38" s="15">
        <v>17320161621.849998</v>
      </c>
    </row>
    <row r="39" spans="1:6" x14ac:dyDescent="0.25">
      <c r="A39" s="4"/>
      <c r="B39" s="22" t="s">
        <v>31</v>
      </c>
      <c r="C39" s="10"/>
      <c r="D39" s="15">
        <v>0</v>
      </c>
      <c r="E39" s="15"/>
      <c r="F39" s="15">
        <v>0</v>
      </c>
    </row>
    <row r="40" spans="1:6" x14ac:dyDescent="0.25">
      <c r="A40" s="4"/>
      <c r="B40" s="22" t="s">
        <v>32</v>
      </c>
      <c r="C40" s="10">
        <v>19.100000000000001</v>
      </c>
      <c r="D40" s="15">
        <v>803251466</v>
      </c>
      <c r="E40" s="15"/>
      <c r="F40" s="15">
        <v>0</v>
      </c>
    </row>
    <row r="41" spans="1:6" x14ac:dyDescent="0.25">
      <c r="A41" s="4"/>
      <c r="B41" s="22" t="s">
        <v>33</v>
      </c>
      <c r="C41" s="10"/>
      <c r="D41" s="15">
        <v>0</v>
      </c>
      <c r="E41" s="15"/>
      <c r="F41" s="15">
        <v>0</v>
      </c>
    </row>
    <row r="42" spans="1:6" x14ac:dyDescent="0.25">
      <c r="A42" s="4"/>
      <c r="B42" s="22" t="s">
        <v>34</v>
      </c>
      <c r="C42" s="10">
        <v>17</v>
      </c>
      <c r="D42" s="15">
        <v>642222095.03999996</v>
      </c>
      <c r="E42" s="15"/>
      <c r="F42" s="15">
        <v>615598619.04999995</v>
      </c>
    </row>
    <row r="43" spans="1:6" x14ac:dyDescent="0.25">
      <c r="A43" s="9" t="s">
        <v>35</v>
      </c>
      <c r="B43" s="4"/>
      <c r="C43" s="10"/>
      <c r="D43" s="18">
        <f>SUM(D38:D42)</f>
        <v>20154100533.799995</v>
      </c>
      <c r="E43" s="18"/>
      <c r="F43" s="18">
        <f t="shared" ref="F43" si="4">SUM(F38:F42)</f>
        <v>17935760240.899998</v>
      </c>
    </row>
    <row r="44" spans="1:6" x14ac:dyDescent="0.25">
      <c r="A44" s="21"/>
      <c r="B44" s="4"/>
      <c r="C44" s="10"/>
      <c r="D44" s="15"/>
      <c r="E44" s="16"/>
      <c r="F44" s="16"/>
    </row>
    <row r="45" spans="1:6" x14ac:dyDescent="0.25">
      <c r="A45" s="4" t="s">
        <v>36</v>
      </c>
      <c r="B45" s="4"/>
      <c r="C45" s="10"/>
      <c r="D45" s="15"/>
      <c r="E45" s="16"/>
      <c r="F45" s="16"/>
    </row>
    <row r="46" spans="1:6" x14ac:dyDescent="0.25">
      <c r="A46" s="4"/>
      <c r="B46" s="4" t="s">
        <v>37</v>
      </c>
      <c r="C46" s="10">
        <v>18</v>
      </c>
      <c r="D46" s="15">
        <v>2384730633.54</v>
      </c>
      <c r="E46" s="15"/>
      <c r="F46" s="15">
        <v>1627311846.52</v>
      </c>
    </row>
    <row r="47" spans="1:6" x14ac:dyDescent="0.25">
      <c r="A47" s="4"/>
      <c r="B47" s="4" t="s">
        <v>38</v>
      </c>
      <c r="C47" s="10">
        <v>19.2</v>
      </c>
      <c r="D47" s="77">
        <v>719804694.50000024</v>
      </c>
      <c r="E47" s="15"/>
      <c r="F47" s="15">
        <v>1875393623.1500001</v>
      </c>
    </row>
    <row r="48" spans="1:6" x14ac:dyDescent="0.25">
      <c r="A48" s="4"/>
      <c r="B48" s="4" t="s">
        <v>39</v>
      </c>
      <c r="C48" s="10">
        <v>20</v>
      </c>
      <c r="D48" s="15">
        <v>1736266363.8199999</v>
      </c>
      <c r="E48" s="15"/>
      <c r="F48" s="15">
        <v>1406016902</v>
      </c>
    </row>
    <row r="49" spans="1:6" x14ac:dyDescent="0.25">
      <c r="A49" s="4"/>
      <c r="B49" s="4" t="s">
        <v>40</v>
      </c>
      <c r="C49" s="10">
        <v>9</v>
      </c>
      <c r="D49" s="15">
        <v>11175973.768000007</v>
      </c>
      <c r="E49" s="15"/>
      <c r="F49" s="15">
        <v>0</v>
      </c>
    </row>
    <row r="50" spans="1:6" x14ac:dyDescent="0.25">
      <c r="A50" s="4"/>
      <c r="B50" s="4" t="s">
        <v>41</v>
      </c>
      <c r="C50" s="10">
        <v>12</v>
      </c>
      <c r="D50" s="15">
        <v>23813717.032999992</v>
      </c>
      <c r="E50" s="16"/>
      <c r="F50" s="16">
        <v>0</v>
      </c>
    </row>
    <row r="51" spans="1:6" x14ac:dyDescent="0.25">
      <c r="A51" s="4"/>
      <c r="B51" s="4"/>
      <c r="C51" s="10"/>
      <c r="D51" s="15"/>
      <c r="E51" s="16"/>
      <c r="F51" s="16"/>
    </row>
    <row r="52" spans="1:6" x14ac:dyDescent="0.25">
      <c r="A52" s="4" t="s">
        <v>42</v>
      </c>
      <c r="B52" s="4"/>
      <c r="C52" s="10"/>
      <c r="D52" s="18">
        <f>SUM(D46:D51)</f>
        <v>4875791382.6609993</v>
      </c>
      <c r="E52" s="18"/>
      <c r="F52" s="18">
        <f t="shared" ref="F52" si="5">SUM(F46:F51)</f>
        <v>4908722371.6700001</v>
      </c>
    </row>
    <row r="53" spans="1:6" ht="15.75" thickBot="1" x14ac:dyDescent="0.3">
      <c r="A53" s="9" t="s">
        <v>43</v>
      </c>
      <c r="B53" s="4"/>
      <c r="C53" s="4"/>
      <c r="D53" s="20">
        <f>+D52+D43+D35</f>
        <v>43277113738.479996</v>
      </c>
      <c r="E53" s="20"/>
      <c r="F53" s="20">
        <f t="shared" ref="F53" si="6">+F52+F43+F35</f>
        <v>29721155648.41</v>
      </c>
    </row>
    <row r="54" spans="1:6" ht="15.75" thickTop="1" x14ac:dyDescent="0.25">
      <c r="A54" s="2"/>
      <c r="B54" s="2"/>
      <c r="C54" s="2"/>
      <c r="D54" s="72"/>
      <c r="E54" s="72"/>
      <c r="F54" s="7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"/>
  <sheetViews>
    <sheetView tabSelected="1" topLeftCell="B1" workbookViewId="0">
      <selection activeCell="D24" sqref="D24"/>
    </sheetView>
  </sheetViews>
  <sheetFormatPr defaultRowHeight="15" x14ac:dyDescent="0.25"/>
  <cols>
    <col min="2" max="2" width="44.5703125" bestFit="1" customWidth="1"/>
    <col min="4" max="4" width="18.140625" customWidth="1"/>
    <col min="6" max="6" width="15" customWidth="1"/>
    <col min="8" max="9" width="14.28515625" bestFit="1" customWidth="1"/>
  </cols>
  <sheetData>
    <row r="2" spans="1:9" x14ac:dyDescent="0.25">
      <c r="A2" s="1" t="s">
        <v>94</v>
      </c>
      <c r="B2" s="23"/>
      <c r="C2" s="23"/>
      <c r="D2" s="58"/>
      <c r="E2" s="59"/>
      <c r="F2" s="60"/>
    </row>
    <row r="3" spans="1:9" x14ac:dyDescent="0.25">
      <c r="A3" s="61" t="s">
        <v>95</v>
      </c>
      <c r="B3" s="23"/>
      <c r="C3" s="23"/>
      <c r="D3" s="58"/>
      <c r="E3" s="23"/>
      <c r="F3" s="23"/>
    </row>
    <row r="4" spans="1:9" x14ac:dyDescent="0.25">
      <c r="A4" s="26" t="s">
        <v>2</v>
      </c>
      <c r="B4" s="23"/>
      <c r="C4" s="23"/>
      <c r="D4" s="58"/>
      <c r="E4" s="23"/>
      <c r="F4" s="23"/>
    </row>
    <row r="5" spans="1:9" x14ac:dyDescent="0.25">
      <c r="A5" s="23"/>
      <c r="B5" s="23"/>
      <c r="C5" s="23"/>
      <c r="D5" s="58"/>
      <c r="E5" s="23"/>
      <c r="F5" s="23"/>
    </row>
    <row r="6" spans="1:9" x14ac:dyDescent="0.25">
      <c r="A6" s="62"/>
      <c r="B6" s="23"/>
      <c r="C6" s="7" t="s">
        <v>3</v>
      </c>
      <c r="D6" s="63" t="s">
        <v>96</v>
      </c>
      <c r="E6" s="26"/>
      <c r="F6" s="63" t="s">
        <v>97</v>
      </c>
    </row>
    <row r="7" spans="1:9" x14ac:dyDescent="0.25">
      <c r="A7" s="22"/>
      <c r="B7" s="23"/>
      <c r="C7" s="23"/>
      <c r="D7" s="58"/>
      <c r="E7" s="23"/>
      <c r="F7" s="23"/>
    </row>
    <row r="8" spans="1:9" x14ac:dyDescent="0.25">
      <c r="A8" s="22"/>
      <c r="B8" s="23" t="s">
        <v>98</v>
      </c>
      <c r="C8" s="23">
        <v>21</v>
      </c>
      <c r="D8" s="64">
        <v>4415315075</v>
      </c>
      <c r="E8" s="64"/>
      <c r="F8" s="64">
        <v>3894967698.0799999</v>
      </c>
      <c r="H8" s="91"/>
      <c r="I8" s="91"/>
    </row>
    <row r="9" spans="1:9" x14ac:dyDescent="0.25">
      <c r="A9" s="22"/>
      <c r="B9" s="23" t="s">
        <v>99</v>
      </c>
      <c r="C9" s="23">
        <v>22</v>
      </c>
      <c r="D9" s="64">
        <v>5189397.8000000007</v>
      </c>
      <c r="E9" s="64"/>
      <c r="F9" s="64">
        <v>96748968.709999993</v>
      </c>
    </row>
    <row r="10" spans="1:9" x14ac:dyDescent="0.25">
      <c r="A10" s="22"/>
      <c r="B10" s="23" t="s">
        <v>100</v>
      </c>
      <c r="C10" s="23">
        <v>23</v>
      </c>
      <c r="D10" s="64">
        <v>0</v>
      </c>
      <c r="E10" s="65"/>
      <c r="F10" s="64">
        <v>0</v>
      </c>
    </row>
    <row r="11" spans="1:9" x14ac:dyDescent="0.25">
      <c r="A11" s="22"/>
      <c r="B11" s="23" t="s">
        <v>101</v>
      </c>
      <c r="C11" s="23">
        <v>24</v>
      </c>
      <c r="D11" s="64">
        <v>-543267488.33999991</v>
      </c>
      <c r="E11" s="65"/>
      <c r="F11" s="64">
        <v>-435025255.69</v>
      </c>
    </row>
    <row r="12" spans="1:9" x14ac:dyDescent="0.25">
      <c r="A12" s="22"/>
      <c r="B12" s="23" t="s">
        <v>102</v>
      </c>
      <c r="C12" s="23">
        <v>25</v>
      </c>
      <c r="D12" s="64">
        <v>-182610857.06999999</v>
      </c>
      <c r="E12" s="65"/>
      <c r="F12" s="64">
        <v>-251420122.66</v>
      </c>
    </row>
    <row r="13" spans="1:9" x14ac:dyDescent="0.25">
      <c r="A13" s="22"/>
      <c r="B13" s="23" t="s">
        <v>103</v>
      </c>
      <c r="C13" s="23">
        <v>26</v>
      </c>
      <c r="D13" s="64">
        <v>-784560360.25</v>
      </c>
      <c r="E13" s="65"/>
      <c r="F13" s="64">
        <v>-696906153</v>
      </c>
    </row>
    <row r="14" spans="1:9" x14ac:dyDescent="0.25">
      <c r="A14" s="22"/>
      <c r="B14" s="23" t="s">
        <v>104</v>
      </c>
      <c r="C14" s="23">
        <v>27</v>
      </c>
      <c r="D14" s="64">
        <v>-1100518447.3099999</v>
      </c>
      <c r="E14" s="65"/>
      <c r="F14" s="64">
        <v>-610461509.83000004</v>
      </c>
    </row>
    <row r="15" spans="1:9" x14ac:dyDescent="0.25">
      <c r="A15" s="22"/>
      <c r="B15" s="23"/>
      <c r="C15" s="23"/>
      <c r="D15" s="64">
        <v>0</v>
      </c>
      <c r="E15" s="65"/>
      <c r="F15" s="65"/>
    </row>
    <row r="16" spans="1:9" x14ac:dyDescent="0.25">
      <c r="A16" s="22"/>
      <c r="B16" s="25" t="s">
        <v>105</v>
      </c>
      <c r="C16" s="25"/>
      <c r="D16" s="66">
        <f>SUM(D8:D15)</f>
        <v>1809547319.8299999</v>
      </c>
      <c r="E16" s="66">
        <f t="shared" ref="E16:F16" si="0">SUM(E8:E15)</f>
        <v>0</v>
      </c>
      <c r="F16" s="66">
        <f t="shared" si="0"/>
        <v>1997903625.6100001</v>
      </c>
    </row>
    <row r="17" spans="1:6" x14ac:dyDescent="0.25">
      <c r="A17" s="67"/>
      <c r="B17" s="23"/>
      <c r="C17" s="23"/>
      <c r="D17" s="65"/>
      <c r="E17" s="65"/>
      <c r="F17" s="65"/>
    </row>
    <row r="18" spans="1:6" x14ac:dyDescent="0.25">
      <c r="A18" s="22"/>
      <c r="B18" s="23" t="s">
        <v>106</v>
      </c>
      <c r="C18" s="23"/>
      <c r="D18" s="64">
        <v>0</v>
      </c>
      <c r="E18" s="64"/>
      <c r="F18" s="64">
        <v>0</v>
      </c>
    </row>
    <row r="19" spans="1:6" x14ac:dyDescent="0.25">
      <c r="A19" s="22"/>
      <c r="B19" s="23" t="s">
        <v>107</v>
      </c>
      <c r="C19" s="23"/>
      <c r="D19" s="64">
        <v>0</v>
      </c>
      <c r="E19" s="64"/>
      <c r="F19" s="64">
        <v>0</v>
      </c>
    </row>
    <row r="20" spans="1:6" x14ac:dyDescent="0.25">
      <c r="A20" s="22"/>
      <c r="B20" s="23" t="s">
        <v>108</v>
      </c>
      <c r="C20" s="23">
        <v>28</v>
      </c>
      <c r="D20" s="64">
        <v>-223463076.34999999</v>
      </c>
      <c r="E20" s="64"/>
      <c r="F20" s="64">
        <v>-569559760.77999997</v>
      </c>
    </row>
    <row r="21" spans="1:6" x14ac:dyDescent="0.25">
      <c r="A21" s="23"/>
      <c r="B21" s="23"/>
      <c r="C21" s="23"/>
      <c r="D21" s="64"/>
      <c r="E21" s="65"/>
      <c r="F21" s="65"/>
    </row>
    <row r="22" spans="1:6" x14ac:dyDescent="0.25">
      <c r="A22" s="23"/>
      <c r="B22" s="25" t="s">
        <v>109</v>
      </c>
      <c r="C22" s="25"/>
      <c r="D22" s="68">
        <f>SUM(D18:D21)</f>
        <v>-223463076.34999999</v>
      </c>
      <c r="E22" s="68">
        <f t="shared" ref="E22:F22" si="1">SUM(E18:E21)</f>
        <v>0</v>
      </c>
      <c r="F22" s="68">
        <f t="shared" si="1"/>
        <v>-569559760.77999997</v>
      </c>
    </row>
    <row r="23" spans="1:6" x14ac:dyDescent="0.25">
      <c r="A23" s="23"/>
      <c r="B23" s="23"/>
      <c r="C23" s="23"/>
      <c r="D23" s="65"/>
      <c r="E23" s="65"/>
      <c r="F23" s="65"/>
    </row>
    <row r="24" spans="1:6" x14ac:dyDescent="0.25">
      <c r="A24" s="23"/>
      <c r="B24" s="25" t="s">
        <v>110</v>
      </c>
      <c r="C24" s="25"/>
      <c r="D24" s="69">
        <f>+D16+D22</f>
        <v>1586084243.48</v>
      </c>
      <c r="E24" s="69">
        <f t="shared" ref="E24:F24" si="2">+E16+E22</f>
        <v>0</v>
      </c>
      <c r="F24" s="69">
        <f t="shared" si="2"/>
        <v>1428343864.8300002</v>
      </c>
    </row>
    <row r="25" spans="1:6" x14ac:dyDescent="0.25">
      <c r="A25" s="23"/>
      <c r="B25" s="23"/>
      <c r="C25" s="23"/>
      <c r="D25" s="65"/>
      <c r="E25" s="65"/>
      <c r="F25" s="65"/>
    </row>
    <row r="26" spans="1:6" x14ac:dyDescent="0.25">
      <c r="A26" s="23"/>
      <c r="B26" s="23" t="s">
        <v>111</v>
      </c>
      <c r="C26" s="23"/>
      <c r="D26" s="64">
        <v>-175000458.903</v>
      </c>
      <c r="E26" s="64"/>
      <c r="F26" s="64">
        <v>-146105435.28</v>
      </c>
    </row>
    <row r="27" spans="1:6" x14ac:dyDescent="0.25">
      <c r="A27" s="23"/>
      <c r="B27" s="23" t="s">
        <v>112</v>
      </c>
      <c r="C27" s="23"/>
      <c r="D27" s="64">
        <v>-16427701.768000007</v>
      </c>
      <c r="E27" s="64"/>
      <c r="F27" s="64"/>
    </row>
    <row r="28" spans="1:6" ht="15.75" thickBot="1" x14ac:dyDescent="0.3">
      <c r="A28" s="23"/>
      <c r="B28" s="25" t="s">
        <v>113</v>
      </c>
      <c r="C28" s="25">
        <v>29</v>
      </c>
      <c r="D28" s="70">
        <f>+D24+D26+D27</f>
        <v>1394656082.809</v>
      </c>
      <c r="E28" s="70">
        <f t="shared" ref="E28:F28" si="3">+E24+E26+E27</f>
        <v>0</v>
      </c>
      <c r="F28" s="70">
        <f t="shared" si="3"/>
        <v>1282238429.5500002</v>
      </c>
    </row>
    <row r="29" spans="1:6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workbookViewId="0">
      <selection activeCell="A3" sqref="A3"/>
    </sheetView>
  </sheetViews>
  <sheetFormatPr defaultRowHeight="11.25" x14ac:dyDescent="0.2"/>
  <cols>
    <col min="1" max="1" width="28.5703125" style="29" customWidth="1"/>
    <col min="2" max="2" width="2.85546875" style="29" customWidth="1"/>
    <col min="3" max="3" width="15.42578125" style="29" customWidth="1"/>
    <col min="4" max="4" width="0.85546875" style="29" customWidth="1"/>
    <col min="5" max="5" width="15.7109375" style="29" customWidth="1"/>
    <col min="6" max="6" width="1.140625" style="29" customWidth="1"/>
    <col min="7" max="7" width="15.42578125" style="29" customWidth="1"/>
    <col min="8" max="8" width="1" style="29" customWidth="1"/>
    <col min="9" max="9" width="15.42578125" style="29" customWidth="1"/>
    <col min="10" max="10" width="1.42578125" style="29" customWidth="1"/>
    <col min="11" max="11" width="15.7109375" style="29" customWidth="1"/>
    <col min="12" max="12" width="1.42578125" style="29" customWidth="1"/>
    <col min="13" max="13" width="15.85546875" style="29" customWidth="1"/>
    <col min="14" max="14" width="18.5703125" style="29" customWidth="1"/>
    <col min="15" max="256" width="9.140625" style="29"/>
    <col min="257" max="257" width="28.5703125" style="29" customWidth="1"/>
    <col min="258" max="258" width="2.85546875" style="29" customWidth="1"/>
    <col min="259" max="259" width="15.42578125" style="29" customWidth="1"/>
    <col min="260" max="260" width="0.85546875" style="29" customWidth="1"/>
    <col min="261" max="261" width="15.7109375" style="29" customWidth="1"/>
    <col min="262" max="262" width="1.140625" style="29" customWidth="1"/>
    <col min="263" max="263" width="15.42578125" style="29" customWidth="1"/>
    <col min="264" max="264" width="1" style="29" customWidth="1"/>
    <col min="265" max="265" width="15.42578125" style="29" customWidth="1"/>
    <col min="266" max="266" width="1.42578125" style="29" customWidth="1"/>
    <col min="267" max="267" width="15.7109375" style="29" customWidth="1"/>
    <col min="268" max="268" width="1.42578125" style="29" customWidth="1"/>
    <col min="269" max="269" width="15.85546875" style="29" customWidth="1"/>
    <col min="270" max="270" width="18.5703125" style="29" customWidth="1"/>
    <col min="271" max="512" width="9.140625" style="29"/>
    <col min="513" max="513" width="28.5703125" style="29" customWidth="1"/>
    <col min="514" max="514" width="2.85546875" style="29" customWidth="1"/>
    <col min="515" max="515" width="15.42578125" style="29" customWidth="1"/>
    <col min="516" max="516" width="0.85546875" style="29" customWidth="1"/>
    <col min="517" max="517" width="15.7109375" style="29" customWidth="1"/>
    <col min="518" max="518" width="1.140625" style="29" customWidth="1"/>
    <col min="519" max="519" width="15.42578125" style="29" customWidth="1"/>
    <col min="520" max="520" width="1" style="29" customWidth="1"/>
    <col min="521" max="521" width="15.42578125" style="29" customWidth="1"/>
    <col min="522" max="522" width="1.42578125" style="29" customWidth="1"/>
    <col min="523" max="523" width="15.7109375" style="29" customWidth="1"/>
    <col min="524" max="524" width="1.42578125" style="29" customWidth="1"/>
    <col min="525" max="525" width="15.85546875" style="29" customWidth="1"/>
    <col min="526" max="526" width="18.5703125" style="29" customWidth="1"/>
    <col min="527" max="768" width="9.140625" style="29"/>
    <col min="769" max="769" width="28.5703125" style="29" customWidth="1"/>
    <col min="770" max="770" width="2.85546875" style="29" customWidth="1"/>
    <col min="771" max="771" width="15.42578125" style="29" customWidth="1"/>
    <col min="772" max="772" width="0.85546875" style="29" customWidth="1"/>
    <col min="773" max="773" width="15.7109375" style="29" customWidth="1"/>
    <col min="774" max="774" width="1.140625" style="29" customWidth="1"/>
    <col min="775" max="775" width="15.42578125" style="29" customWidth="1"/>
    <col min="776" max="776" width="1" style="29" customWidth="1"/>
    <col min="777" max="777" width="15.42578125" style="29" customWidth="1"/>
    <col min="778" max="778" width="1.42578125" style="29" customWidth="1"/>
    <col min="779" max="779" width="15.7109375" style="29" customWidth="1"/>
    <col min="780" max="780" width="1.42578125" style="29" customWidth="1"/>
    <col min="781" max="781" width="15.85546875" style="29" customWidth="1"/>
    <col min="782" max="782" width="18.5703125" style="29" customWidth="1"/>
    <col min="783" max="1024" width="9.140625" style="29"/>
    <col min="1025" max="1025" width="28.5703125" style="29" customWidth="1"/>
    <col min="1026" max="1026" width="2.85546875" style="29" customWidth="1"/>
    <col min="1027" max="1027" width="15.42578125" style="29" customWidth="1"/>
    <col min="1028" max="1028" width="0.85546875" style="29" customWidth="1"/>
    <col min="1029" max="1029" width="15.7109375" style="29" customWidth="1"/>
    <col min="1030" max="1030" width="1.140625" style="29" customWidth="1"/>
    <col min="1031" max="1031" width="15.42578125" style="29" customWidth="1"/>
    <col min="1032" max="1032" width="1" style="29" customWidth="1"/>
    <col min="1033" max="1033" width="15.42578125" style="29" customWidth="1"/>
    <col min="1034" max="1034" width="1.42578125" style="29" customWidth="1"/>
    <col min="1035" max="1035" width="15.7109375" style="29" customWidth="1"/>
    <col min="1036" max="1036" width="1.42578125" style="29" customWidth="1"/>
    <col min="1037" max="1037" width="15.85546875" style="29" customWidth="1"/>
    <col min="1038" max="1038" width="18.5703125" style="29" customWidth="1"/>
    <col min="1039" max="1280" width="9.140625" style="29"/>
    <col min="1281" max="1281" width="28.5703125" style="29" customWidth="1"/>
    <col min="1282" max="1282" width="2.85546875" style="29" customWidth="1"/>
    <col min="1283" max="1283" width="15.42578125" style="29" customWidth="1"/>
    <col min="1284" max="1284" width="0.85546875" style="29" customWidth="1"/>
    <col min="1285" max="1285" width="15.7109375" style="29" customWidth="1"/>
    <col min="1286" max="1286" width="1.140625" style="29" customWidth="1"/>
    <col min="1287" max="1287" width="15.42578125" style="29" customWidth="1"/>
    <col min="1288" max="1288" width="1" style="29" customWidth="1"/>
    <col min="1289" max="1289" width="15.42578125" style="29" customWidth="1"/>
    <col min="1290" max="1290" width="1.42578125" style="29" customWidth="1"/>
    <col min="1291" max="1291" width="15.7109375" style="29" customWidth="1"/>
    <col min="1292" max="1292" width="1.42578125" style="29" customWidth="1"/>
    <col min="1293" max="1293" width="15.85546875" style="29" customWidth="1"/>
    <col min="1294" max="1294" width="18.5703125" style="29" customWidth="1"/>
    <col min="1295" max="1536" width="9.140625" style="29"/>
    <col min="1537" max="1537" width="28.5703125" style="29" customWidth="1"/>
    <col min="1538" max="1538" width="2.85546875" style="29" customWidth="1"/>
    <col min="1539" max="1539" width="15.42578125" style="29" customWidth="1"/>
    <col min="1540" max="1540" width="0.85546875" style="29" customWidth="1"/>
    <col min="1541" max="1541" width="15.7109375" style="29" customWidth="1"/>
    <col min="1542" max="1542" width="1.140625" style="29" customWidth="1"/>
    <col min="1543" max="1543" width="15.42578125" style="29" customWidth="1"/>
    <col min="1544" max="1544" width="1" style="29" customWidth="1"/>
    <col min="1545" max="1545" width="15.42578125" style="29" customWidth="1"/>
    <col min="1546" max="1546" width="1.42578125" style="29" customWidth="1"/>
    <col min="1547" max="1547" width="15.7109375" style="29" customWidth="1"/>
    <col min="1548" max="1548" width="1.42578125" style="29" customWidth="1"/>
    <col min="1549" max="1549" width="15.85546875" style="29" customWidth="1"/>
    <col min="1550" max="1550" width="18.5703125" style="29" customWidth="1"/>
    <col min="1551" max="1792" width="9.140625" style="29"/>
    <col min="1793" max="1793" width="28.5703125" style="29" customWidth="1"/>
    <col min="1794" max="1794" width="2.85546875" style="29" customWidth="1"/>
    <col min="1795" max="1795" width="15.42578125" style="29" customWidth="1"/>
    <col min="1796" max="1796" width="0.85546875" style="29" customWidth="1"/>
    <col min="1797" max="1797" width="15.7109375" style="29" customWidth="1"/>
    <col min="1798" max="1798" width="1.140625" style="29" customWidth="1"/>
    <col min="1799" max="1799" width="15.42578125" style="29" customWidth="1"/>
    <col min="1800" max="1800" width="1" style="29" customWidth="1"/>
    <col min="1801" max="1801" width="15.42578125" style="29" customWidth="1"/>
    <col min="1802" max="1802" width="1.42578125" style="29" customWidth="1"/>
    <col min="1803" max="1803" width="15.7109375" style="29" customWidth="1"/>
    <col min="1804" max="1804" width="1.42578125" style="29" customWidth="1"/>
    <col min="1805" max="1805" width="15.85546875" style="29" customWidth="1"/>
    <col min="1806" max="1806" width="18.5703125" style="29" customWidth="1"/>
    <col min="1807" max="2048" width="9.140625" style="29"/>
    <col min="2049" max="2049" width="28.5703125" style="29" customWidth="1"/>
    <col min="2050" max="2050" width="2.85546875" style="29" customWidth="1"/>
    <col min="2051" max="2051" width="15.42578125" style="29" customWidth="1"/>
    <col min="2052" max="2052" width="0.85546875" style="29" customWidth="1"/>
    <col min="2053" max="2053" width="15.7109375" style="29" customWidth="1"/>
    <col min="2054" max="2054" width="1.140625" style="29" customWidth="1"/>
    <col min="2055" max="2055" width="15.42578125" style="29" customWidth="1"/>
    <col min="2056" max="2056" width="1" style="29" customWidth="1"/>
    <col min="2057" max="2057" width="15.42578125" style="29" customWidth="1"/>
    <col min="2058" max="2058" width="1.42578125" style="29" customWidth="1"/>
    <col min="2059" max="2059" width="15.7109375" style="29" customWidth="1"/>
    <col min="2060" max="2060" width="1.42578125" style="29" customWidth="1"/>
    <col min="2061" max="2061" width="15.85546875" style="29" customWidth="1"/>
    <col min="2062" max="2062" width="18.5703125" style="29" customWidth="1"/>
    <col min="2063" max="2304" width="9.140625" style="29"/>
    <col min="2305" max="2305" width="28.5703125" style="29" customWidth="1"/>
    <col min="2306" max="2306" width="2.85546875" style="29" customWidth="1"/>
    <col min="2307" max="2307" width="15.42578125" style="29" customWidth="1"/>
    <col min="2308" max="2308" width="0.85546875" style="29" customWidth="1"/>
    <col min="2309" max="2309" width="15.7109375" style="29" customWidth="1"/>
    <col min="2310" max="2310" width="1.140625" style="29" customWidth="1"/>
    <col min="2311" max="2311" width="15.42578125" style="29" customWidth="1"/>
    <col min="2312" max="2312" width="1" style="29" customWidth="1"/>
    <col min="2313" max="2313" width="15.42578125" style="29" customWidth="1"/>
    <col min="2314" max="2314" width="1.42578125" style="29" customWidth="1"/>
    <col min="2315" max="2315" width="15.7109375" style="29" customWidth="1"/>
    <col min="2316" max="2316" width="1.42578125" style="29" customWidth="1"/>
    <col min="2317" max="2317" width="15.85546875" style="29" customWidth="1"/>
    <col min="2318" max="2318" width="18.5703125" style="29" customWidth="1"/>
    <col min="2319" max="2560" width="9.140625" style="29"/>
    <col min="2561" max="2561" width="28.5703125" style="29" customWidth="1"/>
    <col min="2562" max="2562" width="2.85546875" style="29" customWidth="1"/>
    <col min="2563" max="2563" width="15.42578125" style="29" customWidth="1"/>
    <col min="2564" max="2564" width="0.85546875" style="29" customWidth="1"/>
    <col min="2565" max="2565" width="15.7109375" style="29" customWidth="1"/>
    <col min="2566" max="2566" width="1.140625" style="29" customWidth="1"/>
    <col min="2567" max="2567" width="15.42578125" style="29" customWidth="1"/>
    <col min="2568" max="2568" width="1" style="29" customWidth="1"/>
    <col min="2569" max="2569" width="15.42578125" style="29" customWidth="1"/>
    <col min="2570" max="2570" width="1.42578125" style="29" customWidth="1"/>
    <col min="2571" max="2571" width="15.7109375" style="29" customWidth="1"/>
    <col min="2572" max="2572" width="1.42578125" style="29" customWidth="1"/>
    <col min="2573" max="2573" width="15.85546875" style="29" customWidth="1"/>
    <col min="2574" max="2574" width="18.5703125" style="29" customWidth="1"/>
    <col min="2575" max="2816" width="9.140625" style="29"/>
    <col min="2817" max="2817" width="28.5703125" style="29" customWidth="1"/>
    <col min="2818" max="2818" width="2.85546875" style="29" customWidth="1"/>
    <col min="2819" max="2819" width="15.42578125" style="29" customWidth="1"/>
    <col min="2820" max="2820" width="0.85546875" style="29" customWidth="1"/>
    <col min="2821" max="2821" width="15.7109375" style="29" customWidth="1"/>
    <col min="2822" max="2822" width="1.140625" style="29" customWidth="1"/>
    <col min="2823" max="2823" width="15.42578125" style="29" customWidth="1"/>
    <col min="2824" max="2824" width="1" style="29" customWidth="1"/>
    <col min="2825" max="2825" width="15.42578125" style="29" customWidth="1"/>
    <col min="2826" max="2826" width="1.42578125" style="29" customWidth="1"/>
    <col min="2827" max="2827" width="15.7109375" style="29" customWidth="1"/>
    <col min="2828" max="2828" width="1.42578125" style="29" customWidth="1"/>
    <col min="2829" max="2829" width="15.85546875" style="29" customWidth="1"/>
    <col min="2830" max="2830" width="18.5703125" style="29" customWidth="1"/>
    <col min="2831" max="3072" width="9.140625" style="29"/>
    <col min="3073" max="3073" width="28.5703125" style="29" customWidth="1"/>
    <col min="3074" max="3074" width="2.85546875" style="29" customWidth="1"/>
    <col min="3075" max="3075" width="15.42578125" style="29" customWidth="1"/>
    <col min="3076" max="3076" width="0.85546875" style="29" customWidth="1"/>
    <col min="3077" max="3077" width="15.7109375" style="29" customWidth="1"/>
    <col min="3078" max="3078" width="1.140625" style="29" customWidth="1"/>
    <col min="3079" max="3079" width="15.42578125" style="29" customWidth="1"/>
    <col min="3080" max="3080" width="1" style="29" customWidth="1"/>
    <col min="3081" max="3081" width="15.42578125" style="29" customWidth="1"/>
    <col min="3082" max="3082" width="1.42578125" style="29" customWidth="1"/>
    <col min="3083" max="3083" width="15.7109375" style="29" customWidth="1"/>
    <col min="3084" max="3084" width="1.42578125" style="29" customWidth="1"/>
    <col min="3085" max="3085" width="15.85546875" style="29" customWidth="1"/>
    <col min="3086" max="3086" width="18.5703125" style="29" customWidth="1"/>
    <col min="3087" max="3328" width="9.140625" style="29"/>
    <col min="3329" max="3329" width="28.5703125" style="29" customWidth="1"/>
    <col min="3330" max="3330" width="2.85546875" style="29" customWidth="1"/>
    <col min="3331" max="3331" width="15.42578125" style="29" customWidth="1"/>
    <col min="3332" max="3332" width="0.85546875" style="29" customWidth="1"/>
    <col min="3333" max="3333" width="15.7109375" style="29" customWidth="1"/>
    <col min="3334" max="3334" width="1.140625" style="29" customWidth="1"/>
    <col min="3335" max="3335" width="15.42578125" style="29" customWidth="1"/>
    <col min="3336" max="3336" width="1" style="29" customWidth="1"/>
    <col min="3337" max="3337" width="15.42578125" style="29" customWidth="1"/>
    <col min="3338" max="3338" width="1.42578125" style="29" customWidth="1"/>
    <col min="3339" max="3339" width="15.7109375" style="29" customWidth="1"/>
    <col min="3340" max="3340" width="1.42578125" style="29" customWidth="1"/>
    <col min="3341" max="3341" width="15.85546875" style="29" customWidth="1"/>
    <col min="3342" max="3342" width="18.5703125" style="29" customWidth="1"/>
    <col min="3343" max="3584" width="9.140625" style="29"/>
    <col min="3585" max="3585" width="28.5703125" style="29" customWidth="1"/>
    <col min="3586" max="3586" width="2.85546875" style="29" customWidth="1"/>
    <col min="3587" max="3587" width="15.42578125" style="29" customWidth="1"/>
    <col min="3588" max="3588" width="0.85546875" style="29" customWidth="1"/>
    <col min="3589" max="3589" width="15.7109375" style="29" customWidth="1"/>
    <col min="3590" max="3590" width="1.140625" style="29" customWidth="1"/>
    <col min="3591" max="3591" width="15.42578125" style="29" customWidth="1"/>
    <col min="3592" max="3592" width="1" style="29" customWidth="1"/>
    <col min="3593" max="3593" width="15.42578125" style="29" customWidth="1"/>
    <col min="3594" max="3594" width="1.42578125" style="29" customWidth="1"/>
    <col min="3595" max="3595" width="15.7109375" style="29" customWidth="1"/>
    <col min="3596" max="3596" width="1.42578125" style="29" customWidth="1"/>
    <col min="3597" max="3597" width="15.85546875" style="29" customWidth="1"/>
    <col min="3598" max="3598" width="18.5703125" style="29" customWidth="1"/>
    <col min="3599" max="3840" width="9.140625" style="29"/>
    <col min="3841" max="3841" width="28.5703125" style="29" customWidth="1"/>
    <col min="3842" max="3842" width="2.85546875" style="29" customWidth="1"/>
    <col min="3843" max="3843" width="15.42578125" style="29" customWidth="1"/>
    <col min="3844" max="3844" width="0.85546875" style="29" customWidth="1"/>
    <col min="3845" max="3845" width="15.7109375" style="29" customWidth="1"/>
    <col min="3846" max="3846" width="1.140625" style="29" customWidth="1"/>
    <col min="3847" max="3847" width="15.42578125" style="29" customWidth="1"/>
    <col min="3848" max="3848" width="1" style="29" customWidth="1"/>
    <col min="3849" max="3849" width="15.42578125" style="29" customWidth="1"/>
    <col min="3850" max="3850" width="1.42578125" style="29" customWidth="1"/>
    <col min="3851" max="3851" width="15.7109375" style="29" customWidth="1"/>
    <col min="3852" max="3852" width="1.42578125" style="29" customWidth="1"/>
    <col min="3853" max="3853" width="15.85546875" style="29" customWidth="1"/>
    <col min="3854" max="3854" width="18.5703125" style="29" customWidth="1"/>
    <col min="3855" max="4096" width="9.140625" style="29"/>
    <col min="4097" max="4097" width="28.5703125" style="29" customWidth="1"/>
    <col min="4098" max="4098" width="2.85546875" style="29" customWidth="1"/>
    <col min="4099" max="4099" width="15.42578125" style="29" customWidth="1"/>
    <col min="4100" max="4100" width="0.85546875" style="29" customWidth="1"/>
    <col min="4101" max="4101" width="15.7109375" style="29" customWidth="1"/>
    <col min="4102" max="4102" width="1.140625" style="29" customWidth="1"/>
    <col min="4103" max="4103" width="15.42578125" style="29" customWidth="1"/>
    <col min="4104" max="4104" width="1" style="29" customWidth="1"/>
    <col min="4105" max="4105" width="15.42578125" style="29" customWidth="1"/>
    <col min="4106" max="4106" width="1.42578125" style="29" customWidth="1"/>
    <col min="4107" max="4107" width="15.7109375" style="29" customWidth="1"/>
    <col min="4108" max="4108" width="1.42578125" style="29" customWidth="1"/>
    <col min="4109" max="4109" width="15.85546875" style="29" customWidth="1"/>
    <col min="4110" max="4110" width="18.5703125" style="29" customWidth="1"/>
    <col min="4111" max="4352" width="9.140625" style="29"/>
    <col min="4353" max="4353" width="28.5703125" style="29" customWidth="1"/>
    <col min="4354" max="4354" width="2.85546875" style="29" customWidth="1"/>
    <col min="4355" max="4355" width="15.42578125" style="29" customWidth="1"/>
    <col min="4356" max="4356" width="0.85546875" style="29" customWidth="1"/>
    <col min="4357" max="4357" width="15.7109375" style="29" customWidth="1"/>
    <col min="4358" max="4358" width="1.140625" style="29" customWidth="1"/>
    <col min="4359" max="4359" width="15.42578125" style="29" customWidth="1"/>
    <col min="4360" max="4360" width="1" style="29" customWidth="1"/>
    <col min="4361" max="4361" width="15.42578125" style="29" customWidth="1"/>
    <col min="4362" max="4362" width="1.42578125" style="29" customWidth="1"/>
    <col min="4363" max="4363" width="15.7109375" style="29" customWidth="1"/>
    <col min="4364" max="4364" width="1.42578125" style="29" customWidth="1"/>
    <col min="4365" max="4365" width="15.85546875" style="29" customWidth="1"/>
    <col min="4366" max="4366" width="18.5703125" style="29" customWidth="1"/>
    <col min="4367" max="4608" width="9.140625" style="29"/>
    <col min="4609" max="4609" width="28.5703125" style="29" customWidth="1"/>
    <col min="4610" max="4610" width="2.85546875" style="29" customWidth="1"/>
    <col min="4611" max="4611" width="15.42578125" style="29" customWidth="1"/>
    <col min="4612" max="4612" width="0.85546875" style="29" customWidth="1"/>
    <col min="4613" max="4613" width="15.7109375" style="29" customWidth="1"/>
    <col min="4614" max="4614" width="1.140625" style="29" customWidth="1"/>
    <col min="4615" max="4615" width="15.42578125" style="29" customWidth="1"/>
    <col min="4616" max="4616" width="1" style="29" customWidth="1"/>
    <col min="4617" max="4617" width="15.42578125" style="29" customWidth="1"/>
    <col min="4618" max="4618" width="1.42578125" style="29" customWidth="1"/>
    <col min="4619" max="4619" width="15.7109375" style="29" customWidth="1"/>
    <col min="4620" max="4620" width="1.42578125" style="29" customWidth="1"/>
    <col min="4621" max="4621" width="15.85546875" style="29" customWidth="1"/>
    <col min="4622" max="4622" width="18.5703125" style="29" customWidth="1"/>
    <col min="4623" max="4864" width="9.140625" style="29"/>
    <col min="4865" max="4865" width="28.5703125" style="29" customWidth="1"/>
    <col min="4866" max="4866" width="2.85546875" style="29" customWidth="1"/>
    <col min="4867" max="4867" width="15.42578125" style="29" customWidth="1"/>
    <col min="4868" max="4868" width="0.85546875" style="29" customWidth="1"/>
    <col min="4869" max="4869" width="15.7109375" style="29" customWidth="1"/>
    <col min="4870" max="4870" width="1.140625" style="29" customWidth="1"/>
    <col min="4871" max="4871" width="15.42578125" style="29" customWidth="1"/>
    <col min="4872" max="4872" width="1" style="29" customWidth="1"/>
    <col min="4873" max="4873" width="15.42578125" style="29" customWidth="1"/>
    <col min="4874" max="4874" width="1.42578125" style="29" customWidth="1"/>
    <col min="4875" max="4875" width="15.7109375" style="29" customWidth="1"/>
    <col min="4876" max="4876" width="1.42578125" style="29" customWidth="1"/>
    <col min="4877" max="4877" width="15.85546875" style="29" customWidth="1"/>
    <col min="4878" max="4878" width="18.5703125" style="29" customWidth="1"/>
    <col min="4879" max="5120" width="9.140625" style="29"/>
    <col min="5121" max="5121" width="28.5703125" style="29" customWidth="1"/>
    <col min="5122" max="5122" width="2.85546875" style="29" customWidth="1"/>
    <col min="5123" max="5123" width="15.42578125" style="29" customWidth="1"/>
    <col min="5124" max="5124" width="0.85546875" style="29" customWidth="1"/>
    <col min="5125" max="5125" width="15.7109375" style="29" customWidth="1"/>
    <col min="5126" max="5126" width="1.140625" style="29" customWidth="1"/>
    <col min="5127" max="5127" width="15.42578125" style="29" customWidth="1"/>
    <col min="5128" max="5128" width="1" style="29" customWidth="1"/>
    <col min="5129" max="5129" width="15.42578125" style="29" customWidth="1"/>
    <col min="5130" max="5130" width="1.42578125" style="29" customWidth="1"/>
    <col min="5131" max="5131" width="15.7109375" style="29" customWidth="1"/>
    <col min="5132" max="5132" width="1.42578125" style="29" customWidth="1"/>
    <col min="5133" max="5133" width="15.85546875" style="29" customWidth="1"/>
    <col min="5134" max="5134" width="18.5703125" style="29" customWidth="1"/>
    <col min="5135" max="5376" width="9.140625" style="29"/>
    <col min="5377" max="5377" width="28.5703125" style="29" customWidth="1"/>
    <col min="5378" max="5378" width="2.85546875" style="29" customWidth="1"/>
    <col min="5379" max="5379" width="15.42578125" style="29" customWidth="1"/>
    <col min="5380" max="5380" width="0.85546875" style="29" customWidth="1"/>
    <col min="5381" max="5381" width="15.7109375" style="29" customWidth="1"/>
    <col min="5382" max="5382" width="1.140625" style="29" customWidth="1"/>
    <col min="5383" max="5383" width="15.42578125" style="29" customWidth="1"/>
    <col min="5384" max="5384" width="1" style="29" customWidth="1"/>
    <col min="5385" max="5385" width="15.42578125" style="29" customWidth="1"/>
    <col min="5386" max="5386" width="1.42578125" style="29" customWidth="1"/>
    <col min="5387" max="5387" width="15.7109375" style="29" customWidth="1"/>
    <col min="5388" max="5388" width="1.42578125" style="29" customWidth="1"/>
    <col min="5389" max="5389" width="15.85546875" style="29" customWidth="1"/>
    <col min="5390" max="5390" width="18.5703125" style="29" customWidth="1"/>
    <col min="5391" max="5632" width="9.140625" style="29"/>
    <col min="5633" max="5633" width="28.5703125" style="29" customWidth="1"/>
    <col min="5634" max="5634" width="2.85546875" style="29" customWidth="1"/>
    <col min="5635" max="5635" width="15.42578125" style="29" customWidth="1"/>
    <col min="5636" max="5636" width="0.85546875" style="29" customWidth="1"/>
    <col min="5637" max="5637" width="15.7109375" style="29" customWidth="1"/>
    <col min="5638" max="5638" width="1.140625" style="29" customWidth="1"/>
    <col min="5639" max="5639" width="15.42578125" style="29" customWidth="1"/>
    <col min="5640" max="5640" width="1" style="29" customWidth="1"/>
    <col min="5641" max="5641" width="15.42578125" style="29" customWidth="1"/>
    <col min="5642" max="5642" width="1.42578125" style="29" customWidth="1"/>
    <col min="5643" max="5643" width="15.7109375" style="29" customWidth="1"/>
    <col min="5644" max="5644" width="1.42578125" style="29" customWidth="1"/>
    <col min="5645" max="5645" width="15.85546875" style="29" customWidth="1"/>
    <col min="5646" max="5646" width="18.5703125" style="29" customWidth="1"/>
    <col min="5647" max="5888" width="9.140625" style="29"/>
    <col min="5889" max="5889" width="28.5703125" style="29" customWidth="1"/>
    <col min="5890" max="5890" width="2.85546875" style="29" customWidth="1"/>
    <col min="5891" max="5891" width="15.42578125" style="29" customWidth="1"/>
    <col min="5892" max="5892" width="0.85546875" style="29" customWidth="1"/>
    <col min="5893" max="5893" width="15.7109375" style="29" customWidth="1"/>
    <col min="5894" max="5894" width="1.140625" style="29" customWidth="1"/>
    <col min="5895" max="5895" width="15.42578125" style="29" customWidth="1"/>
    <col min="5896" max="5896" width="1" style="29" customWidth="1"/>
    <col min="5897" max="5897" width="15.42578125" style="29" customWidth="1"/>
    <col min="5898" max="5898" width="1.42578125" style="29" customWidth="1"/>
    <col min="5899" max="5899" width="15.7109375" style="29" customWidth="1"/>
    <col min="5900" max="5900" width="1.42578125" style="29" customWidth="1"/>
    <col min="5901" max="5901" width="15.85546875" style="29" customWidth="1"/>
    <col min="5902" max="5902" width="18.5703125" style="29" customWidth="1"/>
    <col min="5903" max="6144" width="9.140625" style="29"/>
    <col min="6145" max="6145" width="28.5703125" style="29" customWidth="1"/>
    <col min="6146" max="6146" width="2.85546875" style="29" customWidth="1"/>
    <col min="6147" max="6147" width="15.42578125" style="29" customWidth="1"/>
    <col min="6148" max="6148" width="0.85546875" style="29" customWidth="1"/>
    <col min="6149" max="6149" width="15.7109375" style="29" customWidth="1"/>
    <col min="6150" max="6150" width="1.140625" style="29" customWidth="1"/>
    <col min="6151" max="6151" width="15.42578125" style="29" customWidth="1"/>
    <col min="6152" max="6152" width="1" style="29" customWidth="1"/>
    <col min="6153" max="6153" width="15.42578125" style="29" customWidth="1"/>
    <col min="6154" max="6154" width="1.42578125" style="29" customWidth="1"/>
    <col min="6155" max="6155" width="15.7109375" style="29" customWidth="1"/>
    <col min="6156" max="6156" width="1.42578125" style="29" customWidth="1"/>
    <col min="6157" max="6157" width="15.85546875" style="29" customWidth="1"/>
    <col min="6158" max="6158" width="18.5703125" style="29" customWidth="1"/>
    <col min="6159" max="6400" width="9.140625" style="29"/>
    <col min="6401" max="6401" width="28.5703125" style="29" customWidth="1"/>
    <col min="6402" max="6402" width="2.85546875" style="29" customWidth="1"/>
    <col min="6403" max="6403" width="15.42578125" style="29" customWidth="1"/>
    <col min="6404" max="6404" width="0.85546875" style="29" customWidth="1"/>
    <col min="6405" max="6405" width="15.7109375" style="29" customWidth="1"/>
    <col min="6406" max="6406" width="1.140625" style="29" customWidth="1"/>
    <col min="6407" max="6407" width="15.42578125" style="29" customWidth="1"/>
    <col min="6408" max="6408" width="1" style="29" customWidth="1"/>
    <col min="6409" max="6409" width="15.42578125" style="29" customWidth="1"/>
    <col min="6410" max="6410" width="1.42578125" style="29" customWidth="1"/>
    <col min="6411" max="6411" width="15.7109375" style="29" customWidth="1"/>
    <col min="6412" max="6412" width="1.42578125" style="29" customWidth="1"/>
    <col min="6413" max="6413" width="15.85546875" style="29" customWidth="1"/>
    <col min="6414" max="6414" width="18.5703125" style="29" customWidth="1"/>
    <col min="6415" max="6656" width="9.140625" style="29"/>
    <col min="6657" max="6657" width="28.5703125" style="29" customWidth="1"/>
    <col min="6658" max="6658" width="2.85546875" style="29" customWidth="1"/>
    <col min="6659" max="6659" width="15.42578125" style="29" customWidth="1"/>
    <col min="6660" max="6660" width="0.85546875" style="29" customWidth="1"/>
    <col min="6661" max="6661" width="15.7109375" style="29" customWidth="1"/>
    <col min="6662" max="6662" width="1.140625" style="29" customWidth="1"/>
    <col min="6663" max="6663" width="15.42578125" style="29" customWidth="1"/>
    <col min="6664" max="6664" width="1" style="29" customWidth="1"/>
    <col min="6665" max="6665" width="15.42578125" style="29" customWidth="1"/>
    <col min="6666" max="6666" width="1.42578125" style="29" customWidth="1"/>
    <col min="6667" max="6667" width="15.7109375" style="29" customWidth="1"/>
    <col min="6668" max="6668" width="1.42578125" style="29" customWidth="1"/>
    <col min="6669" max="6669" width="15.85546875" style="29" customWidth="1"/>
    <col min="6670" max="6670" width="18.5703125" style="29" customWidth="1"/>
    <col min="6671" max="6912" width="9.140625" style="29"/>
    <col min="6913" max="6913" width="28.5703125" style="29" customWidth="1"/>
    <col min="6914" max="6914" width="2.85546875" style="29" customWidth="1"/>
    <col min="6915" max="6915" width="15.42578125" style="29" customWidth="1"/>
    <col min="6916" max="6916" width="0.85546875" style="29" customWidth="1"/>
    <col min="6917" max="6917" width="15.7109375" style="29" customWidth="1"/>
    <col min="6918" max="6918" width="1.140625" style="29" customWidth="1"/>
    <col min="6919" max="6919" width="15.42578125" style="29" customWidth="1"/>
    <col min="6920" max="6920" width="1" style="29" customWidth="1"/>
    <col min="6921" max="6921" width="15.42578125" style="29" customWidth="1"/>
    <col min="6922" max="6922" width="1.42578125" style="29" customWidth="1"/>
    <col min="6923" max="6923" width="15.7109375" style="29" customWidth="1"/>
    <col min="6924" max="6924" width="1.42578125" style="29" customWidth="1"/>
    <col min="6925" max="6925" width="15.85546875" style="29" customWidth="1"/>
    <col min="6926" max="6926" width="18.5703125" style="29" customWidth="1"/>
    <col min="6927" max="7168" width="9.140625" style="29"/>
    <col min="7169" max="7169" width="28.5703125" style="29" customWidth="1"/>
    <col min="7170" max="7170" width="2.85546875" style="29" customWidth="1"/>
    <col min="7171" max="7171" width="15.42578125" style="29" customWidth="1"/>
    <col min="7172" max="7172" width="0.85546875" style="29" customWidth="1"/>
    <col min="7173" max="7173" width="15.7109375" style="29" customWidth="1"/>
    <col min="7174" max="7174" width="1.140625" style="29" customWidth="1"/>
    <col min="7175" max="7175" width="15.42578125" style="29" customWidth="1"/>
    <col min="7176" max="7176" width="1" style="29" customWidth="1"/>
    <col min="7177" max="7177" width="15.42578125" style="29" customWidth="1"/>
    <col min="7178" max="7178" width="1.42578125" style="29" customWidth="1"/>
    <col min="7179" max="7179" width="15.7109375" style="29" customWidth="1"/>
    <col min="7180" max="7180" width="1.42578125" style="29" customWidth="1"/>
    <col min="7181" max="7181" width="15.85546875" style="29" customWidth="1"/>
    <col min="7182" max="7182" width="18.5703125" style="29" customWidth="1"/>
    <col min="7183" max="7424" width="9.140625" style="29"/>
    <col min="7425" max="7425" width="28.5703125" style="29" customWidth="1"/>
    <col min="7426" max="7426" width="2.85546875" style="29" customWidth="1"/>
    <col min="7427" max="7427" width="15.42578125" style="29" customWidth="1"/>
    <col min="7428" max="7428" width="0.85546875" style="29" customWidth="1"/>
    <col min="7429" max="7429" width="15.7109375" style="29" customWidth="1"/>
    <col min="7430" max="7430" width="1.140625" style="29" customWidth="1"/>
    <col min="7431" max="7431" width="15.42578125" style="29" customWidth="1"/>
    <col min="7432" max="7432" width="1" style="29" customWidth="1"/>
    <col min="7433" max="7433" width="15.42578125" style="29" customWidth="1"/>
    <col min="7434" max="7434" width="1.42578125" style="29" customWidth="1"/>
    <col min="7435" max="7435" width="15.7109375" style="29" customWidth="1"/>
    <col min="7436" max="7436" width="1.42578125" style="29" customWidth="1"/>
    <col min="7437" max="7437" width="15.85546875" style="29" customWidth="1"/>
    <col min="7438" max="7438" width="18.5703125" style="29" customWidth="1"/>
    <col min="7439" max="7680" width="9.140625" style="29"/>
    <col min="7681" max="7681" width="28.5703125" style="29" customWidth="1"/>
    <col min="7682" max="7682" width="2.85546875" style="29" customWidth="1"/>
    <col min="7683" max="7683" width="15.42578125" style="29" customWidth="1"/>
    <col min="7684" max="7684" width="0.85546875" style="29" customWidth="1"/>
    <col min="7685" max="7685" width="15.7109375" style="29" customWidth="1"/>
    <col min="7686" max="7686" width="1.140625" style="29" customWidth="1"/>
    <col min="7687" max="7687" width="15.42578125" style="29" customWidth="1"/>
    <col min="7688" max="7688" width="1" style="29" customWidth="1"/>
    <col min="7689" max="7689" width="15.42578125" style="29" customWidth="1"/>
    <col min="7690" max="7690" width="1.42578125" style="29" customWidth="1"/>
    <col min="7691" max="7691" width="15.7109375" style="29" customWidth="1"/>
    <col min="7692" max="7692" width="1.42578125" style="29" customWidth="1"/>
    <col min="7693" max="7693" width="15.85546875" style="29" customWidth="1"/>
    <col min="7694" max="7694" width="18.5703125" style="29" customWidth="1"/>
    <col min="7695" max="7936" width="9.140625" style="29"/>
    <col min="7937" max="7937" width="28.5703125" style="29" customWidth="1"/>
    <col min="7938" max="7938" width="2.85546875" style="29" customWidth="1"/>
    <col min="7939" max="7939" width="15.42578125" style="29" customWidth="1"/>
    <col min="7940" max="7940" width="0.85546875" style="29" customWidth="1"/>
    <col min="7941" max="7941" width="15.7109375" style="29" customWidth="1"/>
    <col min="7942" max="7942" width="1.140625" style="29" customWidth="1"/>
    <col min="7943" max="7943" width="15.42578125" style="29" customWidth="1"/>
    <col min="7944" max="7944" width="1" style="29" customWidth="1"/>
    <col min="7945" max="7945" width="15.42578125" style="29" customWidth="1"/>
    <col min="7946" max="7946" width="1.42578125" style="29" customWidth="1"/>
    <col min="7947" max="7947" width="15.7109375" style="29" customWidth="1"/>
    <col min="7948" max="7948" width="1.42578125" style="29" customWidth="1"/>
    <col min="7949" max="7949" width="15.85546875" style="29" customWidth="1"/>
    <col min="7950" max="7950" width="18.5703125" style="29" customWidth="1"/>
    <col min="7951" max="8192" width="9.140625" style="29"/>
    <col min="8193" max="8193" width="28.5703125" style="29" customWidth="1"/>
    <col min="8194" max="8194" width="2.85546875" style="29" customWidth="1"/>
    <col min="8195" max="8195" width="15.42578125" style="29" customWidth="1"/>
    <col min="8196" max="8196" width="0.85546875" style="29" customWidth="1"/>
    <col min="8197" max="8197" width="15.7109375" style="29" customWidth="1"/>
    <col min="8198" max="8198" width="1.140625" style="29" customWidth="1"/>
    <col min="8199" max="8199" width="15.42578125" style="29" customWidth="1"/>
    <col min="8200" max="8200" width="1" style="29" customWidth="1"/>
    <col min="8201" max="8201" width="15.42578125" style="29" customWidth="1"/>
    <col min="8202" max="8202" width="1.42578125" style="29" customWidth="1"/>
    <col min="8203" max="8203" width="15.7109375" style="29" customWidth="1"/>
    <col min="8204" max="8204" width="1.42578125" style="29" customWidth="1"/>
    <col min="8205" max="8205" width="15.85546875" style="29" customWidth="1"/>
    <col min="8206" max="8206" width="18.5703125" style="29" customWidth="1"/>
    <col min="8207" max="8448" width="9.140625" style="29"/>
    <col min="8449" max="8449" width="28.5703125" style="29" customWidth="1"/>
    <col min="8450" max="8450" width="2.85546875" style="29" customWidth="1"/>
    <col min="8451" max="8451" width="15.42578125" style="29" customWidth="1"/>
    <col min="8452" max="8452" width="0.85546875" style="29" customWidth="1"/>
    <col min="8453" max="8453" width="15.7109375" style="29" customWidth="1"/>
    <col min="8454" max="8454" width="1.140625" style="29" customWidth="1"/>
    <col min="8455" max="8455" width="15.42578125" style="29" customWidth="1"/>
    <col min="8456" max="8456" width="1" style="29" customWidth="1"/>
    <col min="8457" max="8457" width="15.42578125" style="29" customWidth="1"/>
    <col min="8458" max="8458" width="1.42578125" style="29" customWidth="1"/>
    <col min="8459" max="8459" width="15.7109375" style="29" customWidth="1"/>
    <col min="8460" max="8460" width="1.42578125" style="29" customWidth="1"/>
    <col min="8461" max="8461" width="15.85546875" style="29" customWidth="1"/>
    <col min="8462" max="8462" width="18.5703125" style="29" customWidth="1"/>
    <col min="8463" max="8704" width="9.140625" style="29"/>
    <col min="8705" max="8705" width="28.5703125" style="29" customWidth="1"/>
    <col min="8706" max="8706" width="2.85546875" style="29" customWidth="1"/>
    <col min="8707" max="8707" width="15.42578125" style="29" customWidth="1"/>
    <col min="8708" max="8708" width="0.85546875" style="29" customWidth="1"/>
    <col min="8709" max="8709" width="15.7109375" style="29" customWidth="1"/>
    <col min="8710" max="8710" width="1.140625" style="29" customWidth="1"/>
    <col min="8711" max="8711" width="15.42578125" style="29" customWidth="1"/>
    <col min="8712" max="8712" width="1" style="29" customWidth="1"/>
    <col min="8713" max="8713" width="15.42578125" style="29" customWidth="1"/>
    <col min="8714" max="8714" width="1.42578125" style="29" customWidth="1"/>
    <col min="8715" max="8715" width="15.7109375" style="29" customWidth="1"/>
    <col min="8716" max="8716" width="1.42578125" style="29" customWidth="1"/>
    <col min="8717" max="8717" width="15.85546875" style="29" customWidth="1"/>
    <col min="8718" max="8718" width="18.5703125" style="29" customWidth="1"/>
    <col min="8719" max="8960" width="9.140625" style="29"/>
    <col min="8961" max="8961" width="28.5703125" style="29" customWidth="1"/>
    <col min="8962" max="8962" width="2.85546875" style="29" customWidth="1"/>
    <col min="8963" max="8963" width="15.42578125" style="29" customWidth="1"/>
    <col min="8964" max="8964" width="0.85546875" style="29" customWidth="1"/>
    <col min="8965" max="8965" width="15.7109375" style="29" customWidth="1"/>
    <col min="8966" max="8966" width="1.140625" style="29" customWidth="1"/>
    <col min="8967" max="8967" width="15.42578125" style="29" customWidth="1"/>
    <col min="8968" max="8968" width="1" style="29" customWidth="1"/>
    <col min="8969" max="8969" width="15.42578125" style="29" customWidth="1"/>
    <col min="8970" max="8970" width="1.42578125" style="29" customWidth="1"/>
    <col min="8971" max="8971" width="15.7109375" style="29" customWidth="1"/>
    <col min="8972" max="8972" width="1.42578125" style="29" customWidth="1"/>
    <col min="8973" max="8973" width="15.85546875" style="29" customWidth="1"/>
    <col min="8974" max="8974" width="18.5703125" style="29" customWidth="1"/>
    <col min="8975" max="9216" width="9.140625" style="29"/>
    <col min="9217" max="9217" width="28.5703125" style="29" customWidth="1"/>
    <col min="9218" max="9218" width="2.85546875" style="29" customWidth="1"/>
    <col min="9219" max="9219" width="15.42578125" style="29" customWidth="1"/>
    <col min="9220" max="9220" width="0.85546875" style="29" customWidth="1"/>
    <col min="9221" max="9221" width="15.7109375" style="29" customWidth="1"/>
    <col min="9222" max="9222" width="1.140625" style="29" customWidth="1"/>
    <col min="9223" max="9223" width="15.42578125" style="29" customWidth="1"/>
    <col min="9224" max="9224" width="1" style="29" customWidth="1"/>
    <col min="9225" max="9225" width="15.42578125" style="29" customWidth="1"/>
    <col min="9226" max="9226" width="1.42578125" style="29" customWidth="1"/>
    <col min="9227" max="9227" width="15.7109375" style="29" customWidth="1"/>
    <col min="9228" max="9228" width="1.42578125" style="29" customWidth="1"/>
    <col min="9229" max="9229" width="15.85546875" style="29" customWidth="1"/>
    <col min="9230" max="9230" width="18.5703125" style="29" customWidth="1"/>
    <col min="9231" max="9472" width="9.140625" style="29"/>
    <col min="9473" max="9473" width="28.5703125" style="29" customWidth="1"/>
    <col min="9474" max="9474" width="2.85546875" style="29" customWidth="1"/>
    <col min="9475" max="9475" width="15.42578125" style="29" customWidth="1"/>
    <col min="9476" max="9476" width="0.85546875" style="29" customWidth="1"/>
    <col min="9477" max="9477" width="15.7109375" style="29" customWidth="1"/>
    <col min="9478" max="9478" width="1.140625" style="29" customWidth="1"/>
    <col min="9479" max="9479" width="15.42578125" style="29" customWidth="1"/>
    <col min="9480" max="9480" width="1" style="29" customWidth="1"/>
    <col min="9481" max="9481" width="15.42578125" style="29" customWidth="1"/>
    <col min="9482" max="9482" width="1.42578125" style="29" customWidth="1"/>
    <col min="9483" max="9483" width="15.7109375" style="29" customWidth="1"/>
    <col min="9484" max="9484" width="1.42578125" style="29" customWidth="1"/>
    <col min="9485" max="9485" width="15.85546875" style="29" customWidth="1"/>
    <col min="9486" max="9486" width="18.5703125" style="29" customWidth="1"/>
    <col min="9487" max="9728" width="9.140625" style="29"/>
    <col min="9729" max="9729" width="28.5703125" style="29" customWidth="1"/>
    <col min="9730" max="9730" width="2.85546875" style="29" customWidth="1"/>
    <col min="9731" max="9731" width="15.42578125" style="29" customWidth="1"/>
    <col min="9732" max="9732" width="0.85546875" style="29" customWidth="1"/>
    <col min="9733" max="9733" width="15.7109375" style="29" customWidth="1"/>
    <col min="9734" max="9734" width="1.140625" style="29" customWidth="1"/>
    <col min="9735" max="9735" width="15.42578125" style="29" customWidth="1"/>
    <col min="9736" max="9736" width="1" style="29" customWidth="1"/>
    <col min="9737" max="9737" width="15.42578125" style="29" customWidth="1"/>
    <col min="9738" max="9738" width="1.42578125" style="29" customWidth="1"/>
    <col min="9739" max="9739" width="15.7109375" style="29" customWidth="1"/>
    <col min="9740" max="9740" width="1.42578125" style="29" customWidth="1"/>
    <col min="9741" max="9741" width="15.85546875" style="29" customWidth="1"/>
    <col min="9742" max="9742" width="18.5703125" style="29" customWidth="1"/>
    <col min="9743" max="9984" width="9.140625" style="29"/>
    <col min="9985" max="9985" width="28.5703125" style="29" customWidth="1"/>
    <col min="9986" max="9986" width="2.85546875" style="29" customWidth="1"/>
    <col min="9987" max="9987" width="15.42578125" style="29" customWidth="1"/>
    <col min="9988" max="9988" width="0.85546875" style="29" customWidth="1"/>
    <col min="9989" max="9989" width="15.7109375" style="29" customWidth="1"/>
    <col min="9990" max="9990" width="1.140625" style="29" customWidth="1"/>
    <col min="9991" max="9991" width="15.42578125" style="29" customWidth="1"/>
    <col min="9992" max="9992" width="1" style="29" customWidth="1"/>
    <col min="9993" max="9993" width="15.42578125" style="29" customWidth="1"/>
    <col min="9994" max="9994" width="1.42578125" style="29" customWidth="1"/>
    <col min="9995" max="9995" width="15.7109375" style="29" customWidth="1"/>
    <col min="9996" max="9996" width="1.42578125" style="29" customWidth="1"/>
    <col min="9997" max="9997" width="15.85546875" style="29" customWidth="1"/>
    <col min="9998" max="9998" width="18.5703125" style="29" customWidth="1"/>
    <col min="9999" max="10240" width="9.140625" style="29"/>
    <col min="10241" max="10241" width="28.5703125" style="29" customWidth="1"/>
    <col min="10242" max="10242" width="2.85546875" style="29" customWidth="1"/>
    <col min="10243" max="10243" width="15.42578125" style="29" customWidth="1"/>
    <col min="10244" max="10244" width="0.85546875" style="29" customWidth="1"/>
    <col min="10245" max="10245" width="15.7109375" style="29" customWidth="1"/>
    <col min="10246" max="10246" width="1.140625" style="29" customWidth="1"/>
    <col min="10247" max="10247" width="15.42578125" style="29" customWidth="1"/>
    <col min="10248" max="10248" width="1" style="29" customWidth="1"/>
    <col min="10249" max="10249" width="15.42578125" style="29" customWidth="1"/>
    <col min="10250" max="10250" width="1.42578125" style="29" customWidth="1"/>
    <col min="10251" max="10251" width="15.7109375" style="29" customWidth="1"/>
    <col min="10252" max="10252" width="1.42578125" style="29" customWidth="1"/>
    <col min="10253" max="10253" width="15.85546875" style="29" customWidth="1"/>
    <col min="10254" max="10254" width="18.5703125" style="29" customWidth="1"/>
    <col min="10255" max="10496" width="9.140625" style="29"/>
    <col min="10497" max="10497" width="28.5703125" style="29" customWidth="1"/>
    <col min="10498" max="10498" width="2.85546875" style="29" customWidth="1"/>
    <col min="10499" max="10499" width="15.42578125" style="29" customWidth="1"/>
    <col min="10500" max="10500" width="0.85546875" style="29" customWidth="1"/>
    <col min="10501" max="10501" width="15.7109375" style="29" customWidth="1"/>
    <col min="10502" max="10502" width="1.140625" style="29" customWidth="1"/>
    <col min="10503" max="10503" width="15.42578125" style="29" customWidth="1"/>
    <col min="10504" max="10504" width="1" style="29" customWidth="1"/>
    <col min="10505" max="10505" width="15.42578125" style="29" customWidth="1"/>
    <col min="10506" max="10506" width="1.42578125" style="29" customWidth="1"/>
    <col min="10507" max="10507" width="15.7109375" style="29" customWidth="1"/>
    <col min="10508" max="10508" width="1.42578125" style="29" customWidth="1"/>
    <col min="10509" max="10509" width="15.85546875" style="29" customWidth="1"/>
    <col min="10510" max="10510" width="18.5703125" style="29" customWidth="1"/>
    <col min="10511" max="10752" width="9.140625" style="29"/>
    <col min="10753" max="10753" width="28.5703125" style="29" customWidth="1"/>
    <col min="10754" max="10754" width="2.85546875" style="29" customWidth="1"/>
    <col min="10755" max="10755" width="15.42578125" style="29" customWidth="1"/>
    <col min="10756" max="10756" width="0.85546875" style="29" customWidth="1"/>
    <col min="10757" max="10757" width="15.7109375" style="29" customWidth="1"/>
    <col min="10758" max="10758" width="1.140625" style="29" customWidth="1"/>
    <col min="10759" max="10759" width="15.42578125" style="29" customWidth="1"/>
    <col min="10760" max="10760" width="1" style="29" customWidth="1"/>
    <col min="10761" max="10761" width="15.42578125" style="29" customWidth="1"/>
    <col min="10762" max="10762" width="1.42578125" style="29" customWidth="1"/>
    <col min="10763" max="10763" width="15.7109375" style="29" customWidth="1"/>
    <col min="10764" max="10764" width="1.42578125" style="29" customWidth="1"/>
    <col min="10765" max="10765" width="15.85546875" style="29" customWidth="1"/>
    <col min="10766" max="10766" width="18.5703125" style="29" customWidth="1"/>
    <col min="10767" max="11008" width="9.140625" style="29"/>
    <col min="11009" max="11009" width="28.5703125" style="29" customWidth="1"/>
    <col min="11010" max="11010" width="2.85546875" style="29" customWidth="1"/>
    <col min="11011" max="11011" width="15.42578125" style="29" customWidth="1"/>
    <col min="11012" max="11012" width="0.85546875" style="29" customWidth="1"/>
    <col min="11013" max="11013" width="15.7109375" style="29" customWidth="1"/>
    <col min="11014" max="11014" width="1.140625" style="29" customWidth="1"/>
    <col min="11015" max="11015" width="15.42578125" style="29" customWidth="1"/>
    <col min="11016" max="11016" width="1" style="29" customWidth="1"/>
    <col min="11017" max="11017" width="15.42578125" style="29" customWidth="1"/>
    <col min="11018" max="11018" width="1.42578125" style="29" customWidth="1"/>
    <col min="11019" max="11019" width="15.7109375" style="29" customWidth="1"/>
    <col min="11020" max="11020" width="1.42578125" style="29" customWidth="1"/>
    <col min="11021" max="11021" width="15.85546875" style="29" customWidth="1"/>
    <col min="11022" max="11022" width="18.5703125" style="29" customWidth="1"/>
    <col min="11023" max="11264" width="9.140625" style="29"/>
    <col min="11265" max="11265" width="28.5703125" style="29" customWidth="1"/>
    <col min="11266" max="11266" width="2.85546875" style="29" customWidth="1"/>
    <col min="11267" max="11267" width="15.42578125" style="29" customWidth="1"/>
    <col min="11268" max="11268" width="0.85546875" style="29" customWidth="1"/>
    <col min="11269" max="11269" width="15.7109375" style="29" customWidth="1"/>
    <col min="11270" max="11270" width="1.140625" style="29" customWidth="1"/>
    <col min="11271" max="11271" width="15.42578125" style="29" customWidth="1"/>
    <col min="11272" max="11272" width="1" style="29" customWidth="1"/>
    <col min="11273" max="11273" width="15.42578125" style="29" customWidth="1"/>
    <col min="11274" max="11274" width="1.42578125" style="29" customWidth="1"/>
    <col min="11275" max="11275" width="15.7109375" style="29" customWidth="1"/>
    <col min="11276" max="11276" width="1.42578125" style="29" customWidth="1"/>
    <col min="11277" max="11277" width="15.85546875" style="29" customWidth="1"/>
    <col min="11278" max="11278" width="18.5703125" style="29" customWidth="1"/>
    <col min="11279" max="11520" width="9.140625" style="29"/>
    <col min="11521" max="11521" width="28.5703125" style="29" customWidth="1"/>
    <col min="11522" max="11522" width="2.85546875" style="29" customWidth="1"/>
    <col min="11523" max="11523" width="15.42578125" style="29" customWidth="1"/>
    <col min="11524" max="11524" width="0.85546875" style="29" customWidth="1"/>
    <col min="11525" max="11525" width="15.7109375" style="29" customWidth="1"/>
    <col min="11526" max="11526" width="1.140625" style="29" customWidth="1"/>
    <col min="11527" max="11527" width="15.42578125" style="29" customWidth="1"/>
    <col min="11528" max="11528" width="1" style="29" customWidth="1"/>
    <col min="11529" max="11529" width="15.42578125" style="29" customWidth="1"/>
    <col min="11530" max="11530" width="1.42578125" style="29" customWidth="1"/>
    <col min="11531" max="11531" width="15.7109375" style="29" customWidth="1"/>
    <col min="11532" max="11532" width="1.42578125" style="29" customWidth="1"/>
    <col min="11533" max="11533" width="15.85546875" style="29" customWidth="1"/>
    <col min="11534" max="11534" width="18.5703125" style="29" customWidth="1"/>
    <col min="11535" max="11776" width="9.140625" style="29"/>
    <col min="11777" max="11777" width="28.5703125" style="29" customWidth="1"/>
    <col min="11778" max="11778" width="2.85546875" style="29" customWidth="1"/>
    <col min="11779" max="11779" width="15.42578125" style="29" customWidth="1"/>
    <col min="11780" max="11780" width="0.85546875" style="29" customWidth="1"/>
    <col min="11781" max="11781" width="15.7109375" style="29" customWidth="1"/>
    <col min="11782" max="11782" width="1.140625" style="29" customWidth="1"/>
    <col min="11783" max="11783" width="15.42578125" style="29" customWidth="1"/>
    <col min="11784" max="11784" width="1" style="29" customWidth="1"/>
    <col min="11785" max="11785" width="15.42578125" style="29" customWidth="1"/>
    <col min="11786" max="11786" width="1.42578125" style="29" customWidth="1"/>
    <col min="11787" max="11787" width="15.7109375" style="29" customWidth="1"/>
    <col min="11788" max="11788" width="1.42578125" style="29" customWidth="1"/>
    <col min="11789" max="11789" width="15.85546875" style="29" customWidth="1"/>
    <col min="11790" max="11790" width="18.5703125" style="29" customWidth="1"/>
    <col min="11791" max="12032" width="9.140625" style="29"/>
    <col min="12033" max="12033" width="28.5703125" style="29" customWidth="1"/>
    <col min="12034" max="12034" width="2.85546875" style="29" customWidth="1"/>
    <col min="12035" max="12035" width="15.42578125" style="29" customWidth="1"/>
    <col min="12036" max="12036" width="0.85546875" style="29" customWidth="1"/>
    <col min="12037" max="12037" width="15.7109375" style="29" customWidth="1"/>
    <col min="12038" max="12038" width="1.140625" style="29" customWidth="1"/>
    <col min="12039" max="12039" width="15.42578125" style="29" customWidth="1"/>
    <col min="12040" max="12040" width="1" style="29" customWidth="1"/>
    <col min="12041" max="12041" width="15.42578125" style="29" customWidth="1"/>
    <col min="12042" max="12042" width="1.42578125" style="29" customWidth="1"/>
    <col min="12043" max="12043" width="15.7109375" style="29" customWidth="1"/>
    <col min="12044" max="12044" width="1.42578125" style="29" customWidth="1"/>
    <col min="12045" max="12045" width="15.85546875" style="29" customWidth="1"/>
    <col min="12046" max="12046" width="18.5703125" style="29" customWidth="1"/>
    <col min="12047" max="12288" width="9.140625" style="29"/>
    <col min="12289" max="12289" width="28.5703125" style="29" customWidth="1"/>
    <col min="12290" max="12290" width="2.85546875" style="29" customWidth="1"/>
    <col min="12291" max="12291" width="15.42578125" style="29" customWidth="1"/>
    <col min="12292" max="12292" width="0.85546875" style="29" customWidth="1"/>
    <col min="12293" max="12293" width="15.7109375" style="29" customWidth="1"/>
    <col min="12294" max="12294" width="1.140625" style="29" customWidth="1"/>
    <col min="12295" max="12295" width="15.42578125" style="29" customWidth="1"/>
    <col min="12296" max="12296" width="1" style="29" customWidth="1"/>
    <col min="12297" max="12297" width="15.42578125" style="29" customWidth="1"/>
    <col min="12298" max="12298" width="1.42578125" style="29" customWidth="1"/>
    <col min="12299" max="12299" width="15.7109375" style="29" customWidth="1"/>
    <col min="12300" max="12300" width="1.42578125" style="29" customWidth="1"/>
    <col min="12301" max="12301" width="15.85546875" style="29" customWidth="1"/>
    <col min="12302" max="12302" width="18.5703125" style="29" customWidth="1"/>
    <col min="12303" max="12544" width="9.140625" style="29"/>
    <col min="12545" max="12545" width="28.5703125" style="29" customWidth="1"/>
    <col min="12546" max="12546" width="2.85546875" style="29" customWidth="1"/>
    <col min="12547" max="12547" width="15.42578125" style="29" customWidth="1"/>
    <col min="12548" max="12548" width="0.85546875" style="29" customWidth="1"/>
    <col min="12549" max="12549" width="15.7109375" style="29" customWidth="1"/>
    <col min="12550" max="12550" width="1.140625" style="29" customWidth="1"/>
    <col min="12551" max="12551" width="15.42578125" style="29" customWidth="1"/>
    <col min="12552" max="12552" width="1" style="29" customWidth="1"/>
    <col min="12553" max="12553" width="15.42578125" style="29" customWidth="1"/>
    <col min="12554" max="12554" width="1.42578125" style="29" customWidth="1"/>
    <col min="12555" max="12555" width="15.7109375" style="29" customWidth="1"/>
    <col min="12556" max="12556" width="1.42578125" style="29" customWidth="1"/>
    <col min="12557" max="12557" width="15.85546875" style="29" customWidth="1"/>
    <col min="12558" max="12558" width="18.5703125" style="29" customWidth="1"/>
    <col min="12559" max="12800" width="9.140625" style="29"/>
    <col min="12801" max="12801" width="28.5703125" style="29" customWidth="1"/>
    <col min="12802" max="12802" width="2.85546875" style="29" customWidth="1"/>
    <col min="12803" max="12803" width="15.42578125" style="29" customWidth="1"/>
    <col min="12804" max="12804" width="0.85546875" style="29" customWidth="1"/>
    <col min="12805" max="12805" width="15.7109375" style="29" customWidth="1"/>
    <col min="12806" max="12806" width="1.140625" style="29" customWidth="1"/>
    <col min="12807" max="12807" width="15.42578125" style="29" customWidth="1"/>
    <col min="12808" max="12808" width="1" style="29" customWidth="1"/>
    <col min="12809" max="12809" width="15.42578125" style="29" customWidth="1"/>
    <col min="12810" max="12810" width="1.42578125" style="29" customWidth="1"/>
    <col min="12811" max="12811" width="15.7109375" style="29" customWidth="1"/>
    <col min="12812" max="12812" width="1.42578125" style="29" customWidth="1"/>
    <col min="12813" max="12813" width="15.85546875" style="29" customWidth="1"/>
    <col min="12814" max="12814" width="18.5703125" style="29" customWidth="1"/>
    <col min="12815" max="13056" width="9.140625" style="29"/>
    <col min="13057" max="13057" width="28.5703125" style="29" customWidth="1"/>
    <col min="13058" max="13058" width="2.85546875" style="29" customWidth="1"/>
    <col min="13059" max="13059" width="15.42578125" style="29" customWidth="1"/>
    <col min="13060" max="13060" width="0.85546875" style="29" customWidth="1"/>
    <col min="13061" max="13061" width="15.7109375" style="29" customWidth="1"/>
    <col min="13062" max="13062" width="1.140625" style="29" customWidth="1"/>
    <col min="13063" max="13063" width="15.42578125" style="29" customWidth="1"/>
    <col min="13064" max="13064" width="1" style="29" customWidth="1"/>
    <col min="13065" max="13065" width="15.42578125" style="29" customWidth="1"/>
    <col min="13066" max="13066" width="1.42578125" style="29" customWidth="1"/>
    <col min="13067" max="13067" width="15.7109375" style="29" customWidth="1"/>
    <col min="13068" max="13068" width="1.42578125" style="29" customWidth="1"/>
    <col min="13069" max="13069" width="15.85546875" style="29" customWidth="1"/>
    <col min="13070" max="13070" width="18.5703125" style="29" customWidth="1"/>
    <col min="13071" max="13312" width="9.140625" style="29"/>
    <col min="13313" max="13313" width="28.5703125" style="29" customWidth="1"/>
    <col min="13314" max="13314" width="2.85546875" style="29" customWidth="1"/>
    <col min="13315" max="13315" width="15.42578125" style="29" customWidth="1"/>
    <col min="13316" max="13316" width="0.85546875" style="29" customWidth="1"/>
    <col min="13317" max="13317" width="15.7109375" style="29" customWidth="1"/>
    <col min="13318" max="13318" width="1.140625" style="29" customWidth="1"/>
    <col min="13319" max="13319" width="15.42578125" style="29" customWidth="1"/>
    <col min="13320" max="13320" width="1" style="29" customWidth="1"/>
    <col min="13321" max="13321" width="15.42578125" style="29" customWidth="1"/>
    <col min="13322" max="13322" width="1.42578125" style="29" customWidth="1"/>
    <col min="13323" max="13323" width="15.7109375" style="29" customWidth="1"/>
    <col min="13324" max="13324" width="1.42578125" style="29" customWidth="1"/>
    <col min="13325" max="13325" width="15.85546875" style="29" customWidth="1"/>
    <col min="13326" max="13326" width="18.5703125" style="29" customWidth="1"/>
    <col min="13327" max="13568" width="9.140625" style="29"/>
    <col min="13569" max="13569" width="28.5703125" style="29" customWidth="1"/>
    <col min="13570" max="13570" width="2.85546875" style="29" customWidth="1"/>
    <col min="13571" max="13571" width="15.42578125" style="29" customWidth="1"/>
    <col min="13572" max="13572" width="0.85546875" style="29" customWidth="1"/>
    <col min="13573" max="13573" width="15.7109375" style="29" customWidth="1"/>
    <col min="13574" max="13574" width="1.140625" style="29" customWidth="1"/>
    <col min="13575" max="13575" width="15.42578125" style="29" customWidth="1"/>
    <col min="13576" max="13576" width="1" style="29" customWidth="1"/>
    <col min="13577" max="13577" width="15.42578125" style="29" customWidth="1"/>
    <col min="13578" max="13578" width="1.42578125" style="29" customWidth="1"/>
    <col min="13579" max="13579" width="15.7109375" style="29" customWidth="1"/>
    <col min="13580" max="13580" width="1.42578125" style="29" customWidth="1"/>
    <col min="13581" max="13581" width="15.85546875" style="29" customWidth="1"/>
    <col min="13582" max="13582" width="18.5703125" style="29" customWidth="1"/>
    <col min="13583" max="13824" width="9.140625" style="29"/>
    <col min="13825" max="13825" width="28.5703125" style="29" customWidth="1"/>
    <col min="13826" max="13826" width="2.85546875" style="29" customWidth="1"/>
    <col min="13827" max="13827" width="15.42578125" style="29" customWidth="1"/>
    <col min="13828" max="13828" width="0.85546875" style="29" customWidth="1"/>
    <col min="13829" max="13829" width="15.7109375" style="29" customWidth="1"/>
    <col min="13830" max="13830" width="1.140625" style="29" customWidth="1"/>
    <col min="13831" max="13831" width="15.42578125" style="29" customWidth="1"/>
    <col min="13832" max="13832" width="1" style="29" customWidth="1"/>
    <col min="13833" max="13833" width="15.42578125" style="29" customWidth="1"/>
    <col min="13834" max="13834" width="1.42578125" style="29" customWidth="1"/>
    <col min="13835" max="13835" width="15.7109375" style="29" customWidth="1"/>
    <col min="13836" max="13836" width="1.42578125" style="29" customWidth="1"/>
    <col min="13837" max="13837" width="15.85546875" style="29" customWidth="1"/>
    <col min="13838" max="13838" width="18.5703125" style="29" customWidth="1"/>
    <col min="13839" max="14080" width="9.140625" style="29"/>
    <col min="14081" max="14081" width="28.5703125" style="29" customWidth="1"/>
    <col min="14082" max="14082" width="2.85546875" style="29" customWidth="1"/>
    <col min="14083" max="14083" width="15.42578125" style="29" customWidth="1"/>
    <col min="14084" max="14084" width="0.85546875" style="29" customWidth="1"/>
    <col min="14085" max="14085" width="15.7109375" style="29" customWidth="1"/>
    <col min="14086" max="14086" width="1.140625" style="29" customWidth="1"/>
    <col min="14087" max="14087" width="15.42578125" style="29" customWidth="1"/>
    <col min="14088" max="14088" width="1" style="29" customWidth="1"/>
    <col min="14089" max="14089" width="15.42578125" style="29" customWidth="1"/>
    <col min="14090" max="14090" width="1.42578125" style="29" customWidth="1"/>
    <col min="14091" max="14091" width="15.7109375" style="29" customWidth="1"/>
    <col min="14092" max="14092" width="1.42578125" style="29" customWidth="1"/>
    <col min="14093" max="14093" width="15.85546875" style="29" customWidth="1"/>
    <col min="14094" max="14094" width="18.5703125" style="29" customWidth="1"/>
    <col min="14095" max="14336" width="9.140625" style="29"/>
    <col min="14337" max="14337" width="28.5703125" style="29" customWidth="1"/>
    <col min="14338" max="14338" width="2.85546875" style="29" customWidth="1"/>
    <col min="14339" max="14339" width="15.42578125" style="29" customWidth="1"/>
    <col min="14340" max="14340" width="0.85546875" style="29" customWidth="1"/>
    <col min="14341" max="14341" width="15.7109375" style="29" customWidth="1"/>
    <col min="14342" max="14342" width="1.140625" style="29" customWidth="1"/>
    <col min="14343" max="14343" width="15.42578125" style="29" customWidth="1"/>
    <col min="14344" max="14344" width="1" style="29" customWidth="1"/>
    <col min="14345" max="14345" width="15.42578125" style="29" customWidth="1"/>
    <col min="14346" max="14346" width="1.42578125" style="29" customWidth="1"/>
    <col min="14347" max="14347" width="15.7109375" style="29" customWidth="1"/>
    <col min="14348" max="14348" width="1.42578125" style="29" customWidth="1"/>
    <col min="14349" max="14349" width="15.85546875" style="29" customWidth="1"/>
    <col min="14350" max="14350" width="18.5703125" style="29" customWidth="1"/>
    <col min="14351" max="14592" width="9.140625" style="29"/>
    <col min="14593" max="14593" width="28.5703125" style="29" customWidth="1"/>
    <col min="14594" max="14594" width="2.85546875" style="29" customWidth="1"/>
    <col min="14595" max="14595" width="15.42578125" style="29" customWidth="1"/>
    <col min="14596" max="14596" width="0.85546875" style="29" customWidth="1"/>
    <col min="14597" max="14597" width="15.7109375" style="29" customWidth="1"/>
    <col min="14598" max="14598" width="1.140625" style="29" customWidth="1"/>
    <col min="14599" max="14599" width="15.42578125" style="29" customWidth="1"/>
    <col min="14600" max="14600" width="1" style="29" customWidth="1"/>
    <col min="14601" max="14601" width="15.42578125" style="29" customWidth="1"/>
    <col min="14602" max="14602" width="1.42578125" style="29" customWidth="1"/>
    <col min="14603" max="14603" width="15.7109375" style="29" customWidth="1"/>
    <col min="14604" max="14604" width="1.42578125" style="29" customWidth="1"/>
    <col min="14605" max="14605" width="15.85546875" style="29" customWidth="1"/>
    <col min="14606" max="14606" width="18.5703125" style="29" customWidth="1"/>
    <col min="14607" max="14848" width="9.140625" style="29"/>
    <col min="14849" max="14849" width="28.5703125" style="29" customWidth="1"/>
    <col min="14850" max="14850" width="2.85546875" style="29" customWidth="1"/>
    <col min="14851" max="14851" width="15.42578125" style="29" customWidth="1"/>
    <col min="14852" max="14852" width="0.85546875" style="29" customWidth="1"/>
    <col min="14853" max="14853" width="15.7109375" style="29" customWidth="1"/>
    <col min="14854" max="14854" width="1.140625" style="29" customWidth="1"/>
    <col min="14855" max="14855" width="15.42578125" style="29" customWidth="1"/>
    <col min="14856" max="14856" width="1" style="29" customWidth="1"/>
    <col min="14857" max="14857" width="15.42578125" style="29" customWidth="1"/>
    <col min="14858" max="14858" width="1.42578125" style="29" customWidth="1"/>
    <col min="14859" max="14859" width="15.7109375" style="29" customWidth="1"/>
    <col min="14860" max="14860" width="1.42578125" style="29" customWidth="1"/>
    <col min="14861" max="14861" width="15.85546875" style="29" customWidth="1"/>
    <col min="14862" max="14862" width="18.5703125" style="29" customWidth="1"/>
    <col min="14863" max="15104" width="9.140625" style="29"/>
    <col min="15105" max="15105" width="28.5703125" style="29" customWidth="1"/>
    <col min="15106" max="15106" width="2.85546875" style="29" customWidth="1"/>
    <col min="15107" max="15107" width="15.42578125" style="29" customWidth="1"/>
    <col min="15108" max="15108" width="0.85546875" style="29" customWidth="1"/>
    <col min="15109" max="15109" width="15.7109375" style="29" customWidth="1"/>
    <col min="15110" max="15110" width="1.140625" style="29" customWidth="1"/>
    <col min="15111" max="15111" width="15.42578125" style="29" customWidth="1"/>
    <col min="15112" max="15112" width="1" style="29" customWidth="1"/>
    <col min="15113" max="15113" width="15.42578125" style="29" customWidth="1"/>
    <col min="15114" max="15114" width="1.42578125" style="29" customWidth="1"/>
    <col min="15115" max="15115" width="15.7109375" style="29" customWidth="1"/>
    <col min="15116" max="15116" width="1.42578125" style="29" customWidth="1"/>
    <col min="15117" max="15117" width="15.85546875" style="29" customWidth="1"/>
    <col min="15118" max="15118" width="18.5703125" style="29" customWidth="1"/>
    <col min="15119" max="15360" width="9.140625" style="29"/>
    <col min="15361" max="15361" width="28.5703125" style="29" customWidth="1"/>
    <col min="15362" max="15362" width="2.85546875" style="29" customWidth="1"/>
    <col min="15363" max="15363" width="15.42578125" style="29" customWidth="1"/>
    <col min="15364" max="15364" width="0.85546875" style="29" customWidth="1"/>
    <col min="15365" max="15365" width="15.7109375" style="29" customWidth="1"/>
    <col min="15366" max="15366" width="1.140625" style="29" customWidth="1"/>
    <col min="15367" max="15367" width="15.42578125" style="29" customWidth="1"/>
    <col min="15368" max="15368" width="1" style="29" customWidth="1"/>
    <col min="15369" max="15369" width="15.42578125" style="29" customWidth="1"/>
    <col min="15370" max="15370" width="1.42578125" style="29" customWidth="1"/>
    <col min="15371" max="15371" width="15.7109375" style="29" customWidth="1"/>
    <col min="15372" max="15372" width="1.42578125" style="29" customWidth="1"/>
    <col min="15373" max="15373" width="15.85546875" style="29" customWidth="1"/>
    <col min="15374" max="15374" width="18.5703125" style="29" customWidth="1"/>
    <col min="15375" max="15616" width="9.140625" style="29"/>
    <col min="15617" max="15617" width="28.5703125" style="29" customWidth="1"/>
    <col min="15618" max="15618" width="2.85546875" style="29" customWidth="1"/>
    <col min="15619" max="15619" width="15.42578125" style="29" customWidth="1"/>
    <col min="15620" max="15620" width="0.85546875" style="29" customWidth="1"/>
    <col min="15621" max="15621" width="15.7109375" style="29" customWidth="1"/>
    <col min="15622" max="15622" width="1.140625" style="29" customWidth="1"/>
    <col min="15623" max="15623" width="15.42578125" style="29" customWidth="1"/>
    <col min="15624" max="15624" width="1" style="29" customWidth="1"/>
    <col min="15625" max="15625" width="15.42578125" style="29" customWidth="1"/>
    <col min="15626" max="15626" width="1.42578125" style="29" customWidth="1"/>
    <col min="15627" max="15627" width="15.7109375" style="29" customWidth="1"/>
    <col min="15628" max="15628" width="1.42578125" style="29" customWidth="1"/>
    <col min="15629" max="15629" width="15.85546875" style="29" customWidth="1"/>
    <col min="15630" max="15630" width="18.5703125" style="29" customWidth="1"/>
    <col min="15631" max="15872" width="9.140625" style="29"/>
    <col min="15873" max="15873" width="28.5703125" style="29" customWidth="1"/>
    <col min="15874" max="15874" width="2.85546875" style="29" customWidth="1"/>
    <col min="15875" max="15875" width="15.42578125" style="29" customWidth="1"/>
    <col min="15876" max="15876" width="0.85546875" style="29" customWidth="1"/>
    <col min="15877" max="15877" width="15.7109375" style="29" customWidth="1"/>
    <col min="15878" max="15878" width="1.140625" style="29" customWidth="1"/>
    <col min="15879" max="15879" width="15.42578125" style="29" customWidth="1"/>
    <col min="15880" max="15880" width="1" style="29" customWidth="1"/>
    <col min="15881" max="15881" width="15.42578125" style="29" customWidth="1"/>
    <col min="15882" max="15882" width="1.42578125" style="29" customWidth="1"/>
    <col min="15883" max="15883" width="15.7109375" style="29" customWidth="1"/>
    <col min="15884" max="15884" width="1.42578125" style="29" customWidth="1"/>
    <col min="15885" max="15885" width="15.85546875" style="29" customWidth="1"/>
    <col min="15886" max="15886" width="18.5703125" style="29" customWidth="1"/>
    <col min="15887" max="16128" width="9.140625" style="29"/>
    <col min="16129" max="16129" width="28.5703125" style="29" customWidth="1"/>
    <col min="16130" max="16130" width="2.85546875" style="29" customWidth="1"/>
    <col min="16131" max="16131" width="15.42578125" style="29" customWidth="1"/>
    <col min="16132" max="16132" width="0.85546875" style="29" customWidth="1"/>
    <col min="16133" max="16133" width="15.7109375" style="29" customWidth="1"/>
    <col min="16134" max="16134" width="1.140625" style="29" customWidth="1"/>
    <col min="16135" max="16135" width="15.42578125" style="29" customWidth="1"/>
    <col min="16136" max="16136" width="1" style="29" customWidth="1"/>
    <col min="16137" max="16137" width="15.42578125" style="29" customWidth="1"/>
    <col min="16138" max="16138" width="1.42578125" style="29" customWidth="1"/>
    <col min="16139" max="16139" width="15.7109375" style="29" customWidth="1"/>
    <col min="16140" max="16140" width="1.42578125" style="29" customWidth="1"/>
    <col min="16141" max="16141" width="15.85546875" style="29" customWidth="1"/>
    <col min="16142" max="16142" width="18.5703125" style="29" customWidth="1"/>
    <col min="16143" max="16384" width="9.140625" style="29"/>
  </cols>
  <sheetData>
    <row r="1" spans="1:16" ht="15" x14ac:dyDescent="0.25">
      <c r="A1" s="1" t="s">
        <v>94</v>
      </c>
      <c r="B1" s="28"/>
    </row>
    <row r="2" spans="1:16" ht="10.5" customHeight="1" x14ac:dyDescent="0.2">
      <c r="A2" s="30"/>
    </row>
    <row r="3" spans="1:16" x14ac:dyDescent="0.2">
      <c r="A3" s="31" t="s">
        <v>78</v>
      </c>
    </row>
    <row r="4" spans="1:16" ht="22.5" customHeight="1" x14ac:dyDescent="0.2">
      <c r="A4" s="31" t="s">
        <v>79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x14ac:dyDescent="0.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22.5" x14ac:dyDescent="0.2">
      <c r="A6" s="32"/>
      <c r="B6" s="32"/>
      <c r="C6" s="33" t="s">
        <v>80</v>
      </c>
      <c r="D6" s="34"/>
      <c r="E6" s="33" t="s">
        <v>81</v>
      </c>
      <c r="F6" s="34"/>
      <c r="G6" s="35" t="s">
        <v>82</v>
      </c>
      <c r="H6" s="34"/>
      <c r="I6" s="35" t="s">
        <v>25</v>
      </c>
      <c r="J6" s="34"/>
      <c r="K6" s="33" t="s">
        <v>83</v>
      </c>
      <c r="L6" s="34"/>
      <c r="M6" s="34" t="s">
        <v>84</v>
      </c>
      <c r="N6" s="32"/>
      <c r="O6" s="32"/>
      <c r="P6" s="32"/>
    </row>
    <row r="7" spans="1:16" x14ac:dyDescent="0.2">
      <c r="A7" s="36" t="s">
        <v>85</v>
      </c>
      <c r="B7" s="32"/>
      <c r="C7" s="37">
        <f>+'[1]BSH 2011 Alb'!F26</f>
        <v>1703055000</v>
      </c>
      <c r="D7" s="37"/>
      <c r="E7" s="37">
        <v>1737441721</v>
      </c>
      <c r="F7" s="37"/>
      <c r="G7" s="37">
        <v>117095919</v>
      </c>
      <c r="H7" s="37"/>
      <c r="I7" s="37">
        <f>3736037603-E7</f>
        <v>1998595882</v>
      </c>
      <c r="J7" s="37"/>
      <c r="K7" s="37">
        <v>40934710.979999997</v>
      </c>
      <c r="L7" s="37"/>
      <c r="M7" s="37">
        <f>+K7+E7+G7+I7+C7</f>
        <v>5597123232.9799995</v>
      </c>
      <c r="N7" s="32"/>
      <c r="O7" s="32"/>
      <c r="P7" s="32"/>
    </row>
    <row r="8" spans="1:16" ht="16.5" customHeight="1" x14ac:dyDescent="0.2">
      <c r="A8" s="32" t="s">
        <v>86</v>
      </c>
      <c r="B8" s="32"/>
      <c r="C8" s="38"/>
      <c r="D8" s="38"/>
      <c r="E8" s="38"/>
      <c r="F8" s="38"/>
      <c r="G8" s="38"/>
      <c r="H8" s="38"/>
      <c r="I8" s="38"/>
      <c r="J8" s="38"/>
      <c r="K8" s="38">
        <v>105221</v>
      </c>
      <c r="L8" s="38"/>
      <c r="M8" s="38">
        <f t="shared" ref="M8:M13" si="0">+K8+E8+G8+I8+C8</f>
        <v>105221</v>
      </c>
      <c r="N8" s="32"/>
      <c r="O8" s="32"/>
      <c r="P8" s="32"/>
    </row>
    <row r="9" spans="1:16" x14ac:dyDescent="0.2">
      <c r="A9" s="36" t="s">
        <v>87</v>
      </c>
      <c r="B9" s="32"/>
      <c r="C9" s="39">
        <f>SUM(C7:C8)</f>
        <v>1703055000</v>
      </c>
      <c r="D9" s="39">
        <f t="shared" ref="D9:L9" si="1">SUM(D7:D8)</f>
        <v>0</v>
      </c>
      <c r="E9" s="39">
        <f t="shared" si="1"/>
        <v>1737441721</v>
      </c>
      <c r="F9" s="39">
        <f t="shared" si="1"/>
        <v>0</v>
      </c>
      <c r="G9" s="39">
        <f t="shared" si="1"/>
        <v>117095919</v>
      </c>
      <c r="H9" s="39">
        <f t="shared" si="1"/>
        <v>0</v>
      </c>
      <c r="I9" s="39">
        <f t="shared" si="1"/>
        <v>1998595882</v>
      </c>
      <c r="J9" s="39">
        <f t="shared" si="1"/>
        <v>0</v>
      </c>
      <c r="K9" s="39">
        <f>SUM(K7:K8)</f>
        <v>41039931.979999997</v>
      </c>
      <c r="L9" s="39">
        <f t="shared" si="1"/>
        <v>0</v>
      </c>
      <c r="M9" s="39">
        <f>SUM(M7:M8)</f>
        <v>5597228453.9799995</v>
      </c>
      <c r="N9" s="32"/>
      <c r="O9" s="32"/>
      <c r="P9" s="32"/>
    </row>
    <row r="10" spans="1:16" x14ac:dyDescent="0.2">
      <c r="A10" s="32" t="s">
        <v>88</v>
      </c>
      <c r="B10" s="32"/>
      <c r="C10" s="37"/>
      <c r="D10" s="37"/>
      <c r="E10" s="37"/>
      <c r="F10" s="37"/>
      <c r="G10" s="37"/>
      <c r="H10" s="37"/>
      <c r="I10" s="37"/>
      <c r="J10" s="37"/>
      <c r="K10" s="37">
        <f>1282238430</f>
        <v>1282238430</v>
      </c>
      <c r="L10" s="37"/>
      <c r="M10" s="37">
        <f t="shared" si="0"/>
        <v>1282238430</v>
      </c>
      <c r="N10" s="32"/>
      <c r="O10" s="32"/>
      <c r="P10" s="32"/>
    </row>
    <row r="11" spans="1:16" x14ac:dyDescent="0.2">
      <c r="A11" s="32" t="s">
        <v>71</v>
      </c>
      <c r="B11" s="32"/>
      <c r="C11" s="37"/>
      <c r="D11" s="37"/>
      <c r="E11" s="37"/>
      <c r="F11" s="37"/>
      <c r="G11" s="37"/>
      <c r="H11" s="37"/>
      <c r="I11" s="37"/>
      <c r="J11" s="37"/>
      <c r="K11" s="37">
        <v>-2793846</v>
      </c>
      <c r="L11" s="37"/>
      <c r="M11" s="37">
        <f t="shared" si="0"/>
        <v>-2793846</v>
      </c>
      <c r="N11" s="32"/>
      <c r="O11" s="32"/>
      <c r="P11" s="32"/>
    </row>
    <row r="12" spans="1:16" x14ac:dyDescent="0.2">
      <c r="A12" s="32" t="s">
        <v>89</v>
      </c>
      <c r="B12" s="32"/>
      <c r="C12" s="40"/>
      <c r="D12" s="40"/>
      <c r="E12" s="40"/>
      <c r="F12" s="40"/>
      <c r="G12" s="40">
        <v>1396923</v>
      </c>
      <c r="H12" s="40"/>
      <c r="I12" s="40">
        <v>23747870.890000001</v>
      </c>
      <c r="J12" s="40"/>
      <c r="K12" s="40">
        <v>-25144793.890000001</v>
      </c>
      <c r="L12" s="40"/>
      <c r="M12" s="40">
        <f t="shared" si="0"/>
        <v>0</v>
      </c>
      <c r="N12" s="32"/>
      <c r="O12" s="32"/>
      <c r="P12" s="32"/>
    </row>
    <row r="13" spans="1:16" x14ac:dyDescent="0.2">
      <c r="A13" s="32" t="s">
        <v>117</v>
      </c>
      <c r="B13" s="32"/>
      <c r="C13" s="74"/>
      <c r="D13" s="38"/>
      <c r="E13" s="38"/>
      <c r="F13" s="38"/>
      <c r="G13" s="38"/>
      <c r="H13" s="38"/>
      <c r="I13" s="38"/>
      <c r="J13" s="38"/>
      <c r="K13" s="38"/>
      <c r="L13" s="38"/>
      <c r="M13" s="38">
        <f t="shared" si="0"/>
        <v>0</v>
      </c>
      <c r="N13" s="32"/>
      <c r="O13" s="32"/>
      <c r="P13" s="32"/>
    </row>
    <row r="14" spans="1:16" x14ac:dyDescent="0.2">
      <c r="A14" s="36" t="s">
        <v>90</v>
      </c>
      <c r="B14" s="32"/>
      <c r="C14" s="41">
        <f>SUM(C9:C13)</f>
        <v>1703055000</v>
      </c>
      <c r="D14" s="41">
        <f t="shared" ref="D14:M14" si="2">SUM(D9:D13)</f>
        <v>0</v>
      </c>
      <c r="E14" s="41">
        <f t="shared" si="2"/>
        <v>1737441721</v>
      </c>
      <c r="F14" s="41">
        <f t="shared" si="2"/>
        <v>0</v>
      </c>
      <c r="G14" s="41">
        <f t="shared" si="2"/>
        <v>118492842</v>
      </c>
      <c r="H14" s="41">
        <f t="shared" si="2"/>
        <v>0</v>
      </c>
      <c r="I14" s="41">
        <f t="shared" si="2"/>
        <v>2022343752.8900001</v>
      </c>
      <c r="J14" s="41">
        <f t="shared" si="2"/>
        <v>0</v>
      </c>
      <c r="K14" s="41">
        <f t="shared" si="2"/>
        <v>1295339722.0899999</v>
      </c>
      <c r="L14" s="41">
        <f t="shared" si="2"/>
        <v>0</v>
      </c>
      <c r="M14" s="41">
        <f t="shared" si="2"/>
        <v>6876673037.9799995</v>
      </c>
      <c r="N14" s="32"/>
      <c r="O14" s="32"/>
      <c r="P14" s="32"/>
    </row>
    <row r="15" spans="1:16" x14ac:dyDescent="0.2">
      <c r="A15" s="32" t="s">
        <v>91</v>
      </c>
      <c r="B15" s="32"/>
      <c r="C15" s="41">
        <v>3125347000</v>
      </c>
      <c r="D15" s="41"/>
      <c r="E15" s="41"/>
      <c r="F15" s="41"/>
      <c r="G15" s="41"/>
      <c r="H15" s="41"/>
      <c r="I15" s="41">
        <v>-2022342689</v>
      </c>
      <c r="J15" s="41"/>
      <c r="K15" s="41">
        <f>-13101646-1089902665</f>
        <v>-1103004311</v>
      </c>
      <c r="L15" s="41"/>
      <c r="M15" s="41">
        <f>SUM(C15:K15)</f>
        <v>0</v>
      </c>
      <c r="N15" s="42"/>
      <c r="O15" s="32"/>
      <c r="P15" s="32"/>
    </row>
    <row r="16" spans="1:16" ht="16.5" customHeight="1" x14ac:dyDescent="0.2">
      <c r="A16" s="32" t="s">
        <v>86</v>
      </c>
      <c r="B16" s="32"/>
      <c r="C16" s="41"/>
      <c r="D16" s="41"/>
      <c r="E16" s="43"/>
      <c r="F16" s="41"/>
      <c r="G16" s="41"/>
      <c r="H16" s="41"/>
      <c r="I16" s="41"/>
      <c r="J16" s="41"/>
      <c r="K16" s="41"/>
      <c r="L16" s="41"/>
      <c r="M16" s="41">
        <f t="shared" ref="M16:M22" si="3">SUM(C16:K16)</f>
        <v>0</v>
      </c>
      <c r="N16" s="32"/>
      <c r="O16" s="32"/>
      <c r="P16" s="32"/>
    </row>
    <row r="17" spans="1:16" x14ac:dyDescent="0.2">
      <c r="A17" s="32" t="s">
        <v>88</v>
      </c>
      <c r="B17" s="32"/>
      <c r="C17" s="37"/>
      <c r="D17" s="37"/>
      <c r="E17" s="37"/>
      <c r="F17" s="37"/>
      <c r="G17" s="37"/>
      <c r="H17" s="37"/>
      <c r="I17" s="37"/>
      <c r="J17" s="37"/>
      <c r="K17" s="37">
        <f>+[1]Bilanc!D122</f>
        <v>1394656082.1289997</v>
      </c>
      <c r="L17" s="37"/>
      <c r="M17" s="41">
        <f t="shared" si="3"/>
        <v>1394656082.1289997</v>
      </c>
      <c r="N17" s="32"/>
      <c r="O17" s="32"/>
      <c r="P17" s="32"/>
    </row>
    <row r="18" spans="1:16" x14ac:dyDescent="0.2">
      <c r="A18" s="32" t="s">
        <v>71</v>
      </c>
      <c r="B18" s="32"/>
      <c r="C18" s="37"/>
      <c r="D18" s="37"/>
      <c r="E18" s="37"/>
      <c r="F18" s="37"/>
      <c r="G18" s="37"/>
      <c r="H18" s="37"/>
      <c r="I18" s="37"/>
      <c r="J18" s="37"/>
      <c r="K18" s="37">
        <v>-128223843</v>
      </c>
      <c r="L18" s="37"/>
      <c r="M18" s="41">
        <f t="shared" si="3"/>
        <v>-128223843</v>
      </c>
      <c r="N18" s="32"/>
      <c r="O18" s="32"/>
      <c r="P18" s="32"/>
    </row>
    <row r="19" spans="1:16" x14ac:dyDescent="0.2">
      <c r="A19" s="32" t="s">
        <v>89</v>
      </c>
      <c r="B19" s="32"/>
      <c r="C19" s="24"/>
      <c r="D19" s="37"/>
      <c r="E19" s="37">
        <f>+'[1]Bilanc Verif'!L10</f>
        <v>10104116544.75</v>
      </c>
      <c r="F19" s="37"/>
      <c r="G19" s="44">
        <v>64111922</v>
      </c>
      <c r="H19" s="37"/>
      <c r="I19" s="44">
        <v>-354</v>
      </c>
      <c r="J19" s="37"/>
      <c r="K19" s="37">
        <f>-64111922+354</f>
        <v>-64111568</v>
      </c>
      <c r="L19" s="37"/>
      <c r="M19" s="41">
        <f t="shared" si="3"/>
        <v>10104116544.75</v>
      </c>
      <c r="N19" s="32"/>
      <c r="O19" s="32"/>
      <c r="P19" s="32"/>
    </row>
    <row r="20" spans="1:16" x14ac:dyDescent="0.2">
      <c r="A20" s="32" t="s">
        <v>91</v>
      </c>
      <c r="B20" s="32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41">
        <f t="shared" si="3"/>
        <v>0</v>
      </c>
      <c r="N20" s="32"/>
      <c r="O20" s="32"/>
      <c r="P20" s="32"/>
    </row>
    <row r="21" spans="1:16" x14ac:dyDescent="0.2">
      <c r="A21" s="32" t="s">
        <v>92</v>
      </c>
      <c r="B21" s="32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41">
        <f t="shared" si="3"/>
        <v>0</v>
      </c>
      <c r="N21" s="32"/>
      <c r="O21" s="32"/>
      <c r="P21" s="32"/>
    </row>
    <row r="22" spans="1:16" ht="14.25" customHeight="1" x14ac:dyDescent="0.2">
      <c r="A22" s="32"/>
      <c r="B22" s="32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41">
        <f t="shared" si="3"/>
        <v>0</v>
      </c>
      <c r="N22" s="32"/>
      <c r="O22" s="32"/>
      <c r="P22" s="32"/>
    </row>
    <row r="23" spans="1:16" x14ac:dyDescent="0.2">
      <c r="A23" s="36" t="s">
        <v>93</v>
      </c>
      <c r="B23" s="32"/>
      <c r="C23" s="75">
        <f>SUM(C14:C22)</f>
        <v>4828402000</v>
      </c>
      <c r="D23" s="75">
        <f>SUM(D14:D22)</f>
        <v>0</v>
      </c>
      <c r="E23" s="75">
        <f>SUM(E14:E22)</f>
        <v>11841558265.75</v>
      </c>
      <c r="F23" s="75">
        <f t="shared" ref="F23:M23" si="4">SUM(F14:F22)</f>
        <v>0</v>
      </c>
      <c r="G23" s="75">
        <f t="shared" si="4"/>
        <v>182604764</v>
      </c>
      <c r="H23" s="75">
        <f t="shared" si="4"/>
        <v>0</v>
      </c>
      <c r="I23" s="75">
        <f>SUM(I14:I22)</f>
        <v>709.89000010490417</v>
      </c>
      <c r="J23" s="75">
        <f t="shared" si="4"/>
        <v>0</v>
      </c>
      <c r="K23" s="75">
        <f t="shared" si="4"/>
        <v>1394656082.2189996</v>
      </c>
      <c r="L23" s="75">
        <f t="shared" si="4"/>
        <v>0</v>
      </c>
      <c r="M23" s="75">
        <f t="shared" si="4"/>
        <v>18247221821.859001</v>
      </c>
      <c r="N23" s="32"/>
      <c r="O23" s="32"/>
      <c r="P23" s="32"/>
    </row>
    <row r="24" spans="1:16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45"/>
      <c r="L25" s="32"/>
      <c r="M25" s="32"/>
      <c r="N25" s="32"/>
      <c r="O25" s="32"/>
      <c r="P25" s="32"/>
    </row>
    <row r="26" spans="1:16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46"/>
      <c r="O26" s="32"/>
      <c r="P26" s="32"/>
    </row>
    <row r="27" spans="1:16" x14ac:dyDescent="0.2">
      <c r="A27" s="90"/>
      <c r="B27" s="90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76"/>
      <c r="N28" s="32"/>
      <c r="O28" s="32"/>
      <c r="P28" s="32"/>
    </row>
    <row r="29" spans="1:16" x14ac:dyDescent="0.2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6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6" x14ac:dyDescent="0.2">
      <c r="A31" s="32"/>
      <c r="B31" s="32"/>
      <c r="C31" s="32"/>
      <c r="D31" s="32"/>
      <c r="E31" s="32"/>
      <c r="F31" s="32"/>
      <c r="G31" s="47"/>
      <c r="H31" s="32"/>
      <c r="I31" s="32"/>
      <c r="J31" s="32"/>
      <c r="K31" s="32"/>
      <c r="L31" s="32"/>
      <c r="M31" s="32"/>
      <c r="N31" s="32"/>
      <c r="O31" s="32"/>
      <c r="P31" s="32"/>
    </row>
    <row r="32" spans="1:16" x14ac:dyDescent="0.2">
      <c r="A32" s="32"/>
      <c r="B32" s="32"/>
      <c r="C32" s="32"/>
      <c r="D32" s="32"/>
      <c r="E32" s="32"/>
      <c r="F32" s="32"/>
      <c r="G32" s="48"/>
      <c r="H32" s="32"/>
      <c r="I32" s="32"/>
      <c r="J32" s="32"/>
      <c r="K32" s="32"/>
      <c r="L32" s="32"/>
      <c r="M32" s="32"/>
      <c r="N32" s="32"/>
      <c r="O32" s="32"/>
      <c r="P32" s="32"/>
    </row>
    <row r="33" spans="1:16" x14ac:dyDescent="0.2">
      <c r="A33" s="32"/>
      <c r="B33" s="32"/>
      <c r="C33" s="32"/>
      <c r="D33" s="32"/>
      <c r="E33" s="49"/>
      <c r="F33" s="32"/>
      <c r="G33" s="47"/>
      <c r="H33" s="32"/>
      <c r="I33" s="32"/>
      <c r="J33" s="32"/>
      <c r="K33" s="32"/>
      <c r="L33" s="32"/>
      <c r="M33" s="32"/>
      <c r="N33" s="32"/>
      <c r="O33" s="32"/>
      <c r="P33" s="32"/>
    </row>
    <row r="34" spans="1:16" x14ac:dyDescent="0.2">
      <c r="A34" s="32"/>
      <c r="B34" s="32"/>
      <c r="C34" s="32"/>
      <c r="D34" s="32"/>
      <c r="E34" s="32"/>
      <c r="F34" s="32"/>
      <c r="G34" s="47"/>
      <c r="H34" s="32"/>
      <c r="I34" s="32"/>
      <c r="J34" s="32"/>
      <c r="K34" s="32"/>
      <c r="L34" s="32"/>
      <c r="M34" s="32"/>
      <c r="N34" s="32"/>
      <c r="O34" s="32"/>
      <c r="P34" s="32"/>
    </row>
    <row r="35" spans="1:16" x14ac:dyDescent="0.2">
      <c r="A35" s="32"/>
      <c r="B35" s="32"/>
      <c r="C35" s="32"/>
      <c r="D35" s="32"/>
      <c r="E35" s="32"/>
      <c r="F35" s="32"/>
      <c r="G35" s="47"/>
      <c r="H35" s="32"/>
      <c r="I35" s="32"/>
      <c r="J35" s="32"/>
      <c r="K35" s="32"/>
      <c r="L35" s="32"/>
      <c r="M35" s="32"/>
      <c r="N35" s="32"/>
      <c r="O35" s="32"/>
      <c r="P35" s="32"/>
    </row>
    <row r="36" spans="1:16" x14ac:dyDescent="0.2">
      <c r="A36" s="32"/>
      <c r="B36" s="32"/>
      <c r="C36" s="32"/>
      <c r="D36" s="32"/>
      <c r="E36" s="32"/>
      <c r="F36" s="32"/>
      <c r="G36" s="47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">
      <c r="A37" s="32"/>
      <c r="B37" s="32"/>
      <c r="C37" s="32"/>
      <c r="D37" s="32"/>
      <c r="E37" s="32"/>
      <c r="F37" s="32"/>
      <c r="G37" s="47"/>
      <c r="H37" s="32"/>
      <c r="I37" s="32"/>
      <c r="J37" s="32"/>
      <c r="K37" s="32"/>
      <c r="L37" s="32"/>
      <c r="M37" s="32"/>
      <c r="N37" s="32"/>
      <c r="O37" s="32"/>
      <c r="P37" s="32"/>
    </row>
    <row r="38" spans="1:16" x14ac:dyDescent="0.2">
      <c r="A38" s="32"/>
      <c r="B38" s="32"/>
      <c r="C38" s="32"/>
      <c r="D38" s="32"/>
      <c r="E38" s="32"/>
      <c r="F38" s="32"/>
      <c r="G38" s="47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">
      <c r="A39" s="32"/>
      <c r="B39" s="32"/>
      <c r="C39" s="32"/>
      <c r="D39" s="32"/>
      <c r="E39" s="32"/>
      <c r="F39" s="32"/>
      <c r="G39" s="47"/>
      <c r="H39" s="32"/>
      <c r="I39" s="32"/>
      <c r="J39" s="32"/>
      <c r="K39" s="32"/>
      <c r="L39" s="32"/>
      <c r="M39" s="32"/>
      <c r="N39" s="32"/>
      <c r="O39" s="32"/>
      <c r="P39" s="32"/>
    </row>
    <row r="40" spans="1:16" x14ac:dyDescent="0.2">
      <c r="A40" s="32"/>
      <c r="B40" s="32"/>
      <c r="C40" s="49"/>
      <c r="D40" s="49"/>
      <c r="E40" s="49"/>
      <c r="F40" s="49"/>
      <c r="G40" s="50"/>
      <c r="H40" s="49"/>
      <c r="I40" s="49"/>
      <c r="J40" s="32"/>
      <c r="K40" s="32"/>
      <c r="L40" s="32"/>
      <c r="M40" s="32"/>
      <c r="N40" s="32"/>
      <c r="O40" s="32"/>
      <c r="P40" s="32"/>
    </row>
    <row r="41" spans="1:16" x14ac:dyDescent="0.2">
      <c r="A41" s="32"/>
      <c r="B41" s="32"/>
      <c r="C41" s="51"/>
      <c r="D41" s="49"/>
      <c r="E41" s="51"/>
      <c r="F41" s="49"/>
      <c r="G41" s="49"/>
      <c r="H41" s="49"/>
      <c r="I41" s="49"/>
      <c r="J41" s="32"/>
      <c r="K41" s="32"/>
      <c r="L41" s="32"/>
      <c r="M41" s="32"/>
      <c r="N41" s="32"/>
      <c r="O41" s="32"/>
      <c r="P41" s="32"/>
    </row>
    <row r="61" spans="1:5" ht="12" x14ac:dyDescent="0.2">
      <c r="A61" s="52"/>
      <c r="B61" s="53"/>
      <c r="C61" s="54"/>
      <c r="D61" s="55"/>
      <c r="E61" s="53"/>
    </row>
    <row r="62" spans="1:5" ht="12" x14ac:dyDescent="0.2">
      <c r="A62" s="52"/>
      <c r="B62" s="53"/>
      <c r="C62" s="54"/>
      <c r="D62" s="55"/>
      <c r="E62" s="53"/>
    </row>
    <row r="63" spans="1:5" ht="12" x14ac:dyDescent="0.2">
      <c r="A63" s="52"/>
      <c r="B63" s="53"/>
      <c r="C63" s="54"/>
      <c r="D63" s="55"/>
      <c r="E63" s="53"/>
    </row>
    <row r="64" spans="1:5" ht="12" x14ac:dyDescent="0.2">
      <c r="A64" s="52"/>
      <c r="B64" s="53"/>
      <c r="C64" s="54"/>
      <c r="D64" s="55"/>
      <c r="E64" s="53"/>
    </row>
    <row r="65" spans="1:5" ht="12" x14ac:dyDescent="0.2">
      <c r="A65" s="52"/>
      <c r="B65" s="53"/>
      <c r="C65" s="54"/>
      <c r="D65" s="55"/>
      <c r="E65" s="53"/>
    </row>
    <row r="66" spans="1:5" ht="12" x14ac:dyDescent="0.2">
      <c r="A66" s="52"/>
      <c r="B66" s="53"/>
      <c r="C66" s="54"/>
      <c r="D66" s="55"/>
      <c r="E66" s="53"/>
    </row>
    <row r="67" spans="1:5" ht="12" x14ac:dyDescent="0.2">
      <c r="A67" s="52"/>
      <c r="B67" s="53"/>
      <c r="C67" s="54"/>
      <c r="D67" s="55"/>
      <c r="E67" s="53"/>
    </row>
    <row r="68" spans="1:5" ht="12" x14ac:dyDescent="0.2">
      <c r="A68" s="52"/>
      <c r="B68" s="53"/>
      <c r="C68" s="54"/>
      <c r="D68" s="55"/>
      <c r="E68" s="53"/>
    </row>
    <row r="69" spans="1:5" ht="12" x14ac:dyDescent="0.2">
      <c r="A69" s="52"/>
      <c r="B69" s="53"/>
      <c r="C69" s="54"/>
      <c r="D69" s="55"/>
      <c r="E69" s="53"/>
    </row>
    <row r="70" spans="1:5" ht="12" x14ac:dyDescent="0.2">
      <c r="A70" s="52"/>
      <c r="B70" s="53"/>
      <c r="C70" s="54"/>
      <c r="D70" s="55"/>
      <c r="E70" s="53"/>
    </row>
    <row r="71" spans="1:5" ht="12" x14ac:dyDescent="0.2">
      <c r="A71" s="52"/>
      <c r="B71" s="53"/>
      <c r="C71" s="54"/>
      <c r="D71" s="55"/>
      <c r="E71" s="53"/>
    </row>
    <row r="72" spans="1:5" ht="12" x14ac:dyDescent="0.2">
      <c r="A72" s="52"/>
      <c r="B72" s="53"/>
      <c r="C72" s="54"/>
      <c r="D72" s="55"/>
      <c r="E72" s="53"/>
    </row>
    <row r="73" spans="1:5" ht="12" x14ac:dyDescent="0.2">
      <c r="A73" s="52"/>
      <c r="B73" s="53"/>
      <c r="C73" s="54"/>
      <c r="D73" s="55"/>
      <c r="E73" s="53"/>
    </row>
    <row r="74" spans="1:5" ht="12" x14ac:dyDescent="0.2">
      <c r="A74" s="52"/>
      <c r="B74" s="53"/>
      <c r="C74" s="54"/>
      <c r="D74" s="55"/>
      <c r="E74" s="53"/>
    </row>
    <row r="75" spans="1:5" ht="12" x14ac:dyDescent="0.2">
      <c r="A75" s="52"/>
      <c r="B75" s="53"/>
      <c r="C75" s="54"/>
      <c r="D75" s="55"/>
      <c r="E75" s="53"/>
    </row>
    <row r="76" spans="1:5" ht="12" x14ac:dyDescent="0.2">
      <c r="A76" s="52"/>
      <c r="B76" s="53"/>
      <c r="C76" s="54"/>
      <c r="D76" s="55"/>
      <c r="E76" s="53"/>
    </row>
    <row r="77" spans="1:5" ht="12" x14ac:dyDescent="0.2">
      <c r="A77" s="52"/>
      <c r="B77" s="53"/>
      <c r="C77" s="54"/>
      <c r="D77" s="55"/>
      <c r="E77" s="53"/>
    </row>
    <row r="78" spans="1:5" ht="12" x14ac:dyDescent="0.2">
      <c r="A78" s="52"/>
      <c r="B78" s="53"/>
      <c r="C78" s="54"/>
      <c r="D78" s="55"/>
      <c r="E78" s="53"/>
    </row>
    <row r="79" spans="1:5" ht="12" x14ac:dyDescent="0.2">
      <c r="A79" s="52"/>
      <c r="B79" s="53"/>
      <c r="C79" s="54"/>
      <c r="D79" s="55"/>
      <c r="E79" s="53"/>
    </row>
    <row r="80" spans="1:5" ht="12" x14ac:dyDescent="0.2">
      <c r="A80" s="52"/>
      <c r="B80" s="53"/>
      <c r="C80" s="54"/>
      <c r="D80" s="55"/>
      <c r="E80" s="53"/>
    </row>
    <row r="81" spans="1:5" ht="12" x14ac:dyDescent="0.2">
      <c r="A81" s="52"/>
      <c r="B81" s="53"/>
      <c r="C81" s="54"/>
      <c r="D81" s="55"/>
      <c r="E81" s="53"/>
    </row>
    <row r="82" spans="1:5" ht="12" x14ac:dyDescent="0.2">
      <c r="A82" s="52"/>
      <c r="B82" s="53"/>
      <c r="C82" s="54"/>
      <c r="D82" s="55"/>
      <c r="E82" s="53"/>
    </row>
    <row r="83" spans="1:5" ht="12" x14ac:dyDescent="0.2">
      <c r="A83" s="52"/>
      <c r="B83" s="53"/>
      <c r="C83" s="54"/>
      <c r="D83" s="55"/>
      <c r="E83" s="53"/>
    </row>
    <row r="84" spans="1:5" ht="12" x14ac:dyDescent="0.2">
      <c r="A84" s="52"/>
      <c r="B84" s="53"/>
      <c r="C84" s="54"/>
      <c r="D84" s="55"/>
      <c r="E84" s="53"/>
    </row>
    <row r="85" spans="1:5" ht="12" x14ac:dyDescent="0.2">
      <c r="A85" s="52"/>
      <c r="B85" s="53"/>
      <c r="C85" s="54"/>
      <c r="D85" s="55"/>
      <c r="E85" s="53"/>
    </row>
    <row r="86" spans="1:5" ht="12" x14ac:dyDescent="0.2">
      <c r="A86" s="52"/>
      <c r="B86" s="53"/>
      <c r="C86" s="54"/>
      <c r="D86" s="55"/>
      <c r="E86" s="53"/>
    </row>
    <row r="87" spans="1:5" ht="12" x14ac:dyDescent="0.2">
      <c r="A87" s="52"/>
      <c r="B87" s="53"/>
      <c r="C87" s="54"/>
      <c r="D87" s="55"/>
      <c r="E87" s="53"/>
    </row>
    <row r="88" spans="1:5" ht="12" x14ac:dyDescent="0.2">
      <c r="A88" s="52"/>
      <c r="B88" s="53"/>
      <c r="C88" s="54"/>
      <c r="D88" s="55"/>
      <c r="E88" s="53"/>
    </row>
    <row r="89" spans="1:5" ht="12" x14ac:dyDescent="0.2">
      <c r="A89" s="52"/>
      <c r="B89" s="53"/>
      <c r="C89" s="54"/>
      <c r="D89" s="55"/>
      <c r="E89" s="53"/>
    </row>
    <row r="90" spans="1:5" ht="12" x14ac:dyDescent="0.2">
      <c r="A90" s="52"/>
      <c r="B90" s="53"/>
      <c r="C90" s="54"/>
      <c r="D90" s="55"/>
      <c r="E90" s="53"/>
    </row>
    <row r="91" spans="1:5" ht="12" x14ac:dyDescent="0.2">
      <c r="A91" s="52"/>
      <c r="B91" s="53"/>
      <c r="C91" s="54"/>
      <c r="D91" s="55"/>
      <c r="E91" s="53"/>
    </row>
    <row r="92" spans="1:5" ht="12" x14ac:dyDescent="0.2">
      <c r="A92" s="52"/>
      <c r="B92" s="53"/>
      <c r="C92" s="54"/>
      <c r="D92" s="55"/>
      <c r="E92" s="53"/>
    </row>
    <row r="93" spans="1:5" ht="12" x14ac:dyDescent="0.2">
      <c r="A93" s="52"/>
      <c r="B93" s="53"/>
      <c r="C93" s="54"/>
      <c r="D93" s="55"/>
      <c r="E93" s="53"/>
    </row>
    <row r="94" spans="1:5" ht="12" x14ac:dyDescent="0.2">
      <c r="A94" s="52"/>
      <c r="B94" s="53"/>
      <c r="C94" s="54"/>
      <c r="D94" s="55"/>
      <c r="E94" s="53"/>
    </row>
    <row r="95" spans="1:5" ht="12" x14ac:dyDescent="0.2">
      <c r="A95" s="52"/>
      <c r="B95" s="53"/>
      <c r="C95" s="54"/>
      <c r="D95" s="55"/>
      <c r="E95" s="53"/>
    </row>
    <row r="96" spans="1:5" ht="12" x14ac:dyDescent="0.2">
      <c r="A96" s="52"/>
      <c r="B96" s="53"/>
      <c r="C96" s="54"/>
      <c r="D96" s="55"/>
      <c r="E96" s="53"/>
    </row>
    <row r="97" spans="1:5" ht="12" x14ac:dyDescent="0.2">
      <c r="A97" s="52"/>
      <c r="B97" s="53"/>
      <c r="C97" s="54"/>
      <c r="D97" s="55"/>
      <c r="E97" s="53"/>
    </row>
    <row r="98" spans="1:5" ht="12" x14ac:dyDescent="0.2">
      <c r="A98" s="52"/>
      <c r="B98" s="53"/>
      <c r="C98" s="54"/>
      <c r="D98" s="55"/>
      <c r="E98" s="53"/>
    </row>
    <row r="99" spans="1:5" ht="12" x14ac:dyDescent="0.2">
      <c r="A99" s="52"/>
      <c r="B99" s="53"/>
      <c r="C99" s="54"/>
      <c r="D99" s="55"/>
      <c r="E99" s="53"/>
    </row>
    <row r="100" spans="1:5" ht="12" x14ac:dyDescent="0.2">
      <c r="A100" s="52"/>
      <c r="B100" s="53"/>
      <c r="C100" s="54"/>
      <c r="D100" s="55"/>
      <c r="E100" s="53"/>
    </row>
    <row r="101" spans="1:5" ht="12" x14ac:dyDescent="0.2">
      <c r="A101" s="52"/>
      <c r="B101" s="53"/>
      <c r="C101" s="54"/>
      <c r="D101" s="55"/>
      <c r="E101" s="53"/>
    </row>
    <row r="102" spans="1:5" ht="12" x14ac:dyDescent="0.2">
      <c r="A102" s="52"/>
      <c r="B102" s="53"/>
      <c r="C102" s="54"/>
      <c r="D102" s="55"/>
      <c r="E102" s="53"/>
    </row>
    <row r="103" spans="1:5" ht="12" x14ac:dyDescent="0.2">
      <c r="A103" s="52"/>
      <c r="B103" s="53"/>
      <c r="C103" s="54"/>
      <c r="D103" s="55"/>
      <c r="E103" s="53"/>
    </row>
    <row r="104" spans="1:5" ht="12" x14ac:dyDescent="0.2">
      <c r="A104" s="52"/>
      <c r="B104" s="53"/>
      <c r="C104" s="54"/>
      <c r="D104" s="55"/>
      <c r="E104" s="53"/>
    </row>
    <row r="105" spans="1:5" ht="12" x14ac:dyDescent="0.2">
      <c r="A105" s="52"/>
      <c r="B105" s="53"/>
      <c r="C105" s="54"/>
      <c r="D105" s="55"/>
      <c r="E105" s="53"/>
    </row>
    <row r="106" spans="1:5" ht="12" x14ac:dyDescent="0.2">
      <c r="A106" s="52"/>
      <c r="B106" s="53"/>
      <c r="C106" s="54"/>
      <c r="D106" s="55"/>
      <c r="E106" s="53"/>
    </row>
    <row r="107" spans="1:5" ht="12" x14ac:dyDescent="0.2">
      <c r="A107" s="52"/>
      <c r="B107" s="53"/>
      <c r="C107" s="54"/>
      <c r="D107" s="55"/>
      <c r="E107" s="53"/>
    </row>
    <row r="108" spans="1:5" ht="12" x14ac:dyDescent="0.2">
      <c r="A108" s="52"/>
      <c r="B108" s="53"/>
      <c r="C108" s="54"/>
      <c r="D108" s="55"/>
      <c r="E108" s="53"/>
    </row>
    <row r="109" spans="1:5" ht="12" x14ac:dyDescent="0.2">
      <c r="A109" s="52"/>
      <c r="B109" s="53"/>
      <c r="C109" s="54"/>
      <c r="D109" s="55"/>
      <c r="E109" s="53"/>
    </row>
    <row r="110" spans="1:5" ht="12" x14ac:dyDescent="0.2">
      <c r="A110" s="52"/>
      <c r="B110" s="53"/>
      <c r="C110" s="54"/>
      <c r="D110" s="55"/>
      <c r="E110" s="53"/>
    </row>
    <row r="111" spans="1:5" ht="12" x14ac:dyDescent="0.2">
      <c r="A111" s="52"/>
      <c r="B111" s="53"/>
      <c r="C111" s="54"/>
      <c r="D111" s="55"/>
      <c r="E111" s="53"/>
    </row>
    <row r="112" spans="1:5" ht="12" x14ac:dyDescent="0.2">
      <c r="A112" s="52"/>
      <c r="B112" s="53"/>
      <c r="C112" s="54"/>
      <c r="D112" s="55"/>
      <c r="E112" s="53"/>
    </row>
    <row r="113" spans="1:5" ht="12" x14ac:dyDescent="0.2">
      <c r="A113" s="52"/>
      <c r="B113" s="53"/>
      <c r="C113" s="54"/>
      <c r="D113" s="55"/>
      <c r="E113" s="53"/>
    </row>
    <row r="114" spans="1:5" ht="12" x14ac:dyDescent="0.2">
      <c r="A114" s="52"/>
      <c r="B114" s="53"/>
      <c r="C114" s="54"/>
      <c r="D114" s="55"/>
      <c r="E114" s="53"/>
    </row>
    <row r="115" spans="1:5" ht="12" x14ac:dyDescent="0.2">
      <c r="A115" s="52"/>
      <c r="B115" s="53"/>
      <c r="C115" s="54"/>
      <c r="D115" s="55"/>
      <c r="E115" s="53"/>
    </row>
    <row r="116" spans="1:5" ht="15" x14ac:dyDescent="0.25">
      <c r="A116" s="56"/>
      <c r="B116" s="57"/>
      <c r="C116" s="57"/>
      <c r="D116" s="57"/>
      <c r="E116" s="57"/>
    </row>
  </sheetData>
  <mergeCells count="1">
    <mergeCell ref="A27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9"/>
  <sheetViews>
    <sheetView workbookViewId="0">
      <selection activeCell="G18" sqref="G18"/>
    </sheetView>
  </sheetViews>
  <sheetFormatPr defaultRowHeight="15" x14ac:dyDescent="0.25"/>
  <cols>
    <col min="1" max="2" width="9.140625" style="79"/>
    <col min="3" max="3" width="17.85546875" style="79" customWidth="1"/>
    <col min="4" max="4" width="24.85546875" style="79" customWidth="1"/>
    <col min="5" max="5" width="18.28515625" style="79" customWidth="1"/>
    <col min="6" max="16384" width="9.140625" style="79"/>
  </cols>
  <sheetData>
    <row r="3" spans="1:5" x14ac:dyDescent="0.25">
      <c r="A3" s="78" t="s">
        <v>94</v>
      </c>
      <c r="B3" s="22"/>
      <c r="C3" s="22"/>
      <c r="D3" s="64"/>
    </row>
    <row r="4" spans="1:5" x14ac:dyDescent="0.25">
      <c r="A4" s="22"/>
      <c r="B4" s="80"/>
      <c r="C4" s="22"/>
    </row>
    <row r="5" spans="1:5" s="86" customFormat="1" ht="11.25" x14ac:dyDescent="0.2">
      <c r="A5" s="22"/>
      <c r="B5" s="22"/>
      <c r="C5" s="22"/>
      <c r="D5" s="84" t="s">
        <v>115</v>
      </c>
      <c r="E5" s="85" t="s">
        <v>116</v>
      </c>
    </row>
    <row r="6" spans="1:5" s="86" customFormat="1" ht="11.25" x14ac:dyDescent="0.2">
      <c r="A6" s="81" t="s">
        <v>44</v>
      </c>
      <c r="B6" s="81"/>
      <c r="C6" s="22"/>
      <c r="D6" s="64"/>
    </row>
    <row r="7" spans="1:5" s="86" customFormat="1" ht="11.25" x14ac:dyDescent="0.2">
      <c r="A7" s="22"/>
      <c r="B7" s="22" t="s">
        <v>45</v>
      </c>
      <c r="C7" s="22"/>
      <c r="D7" s="64">
        <v>1586084243.48</v>
      </c>
      <c r="E7" s="87">
        <v>1428343865</v>
      </c>
    </row>
    <row r="8" spans="1:5" s="86" customFormat="1" ht="11.25" x14ac:dyDescent="0.2">
      <c r="A8" s="22"/>
      <c r="B8" s="22" t="s">
        <v>46</v>
      </c>
      <c r="C8" s="22"/>
      <c r="D8" s="64"/>
      <c r="E8" s="87"/>
    </row>
    <row r="9" spans="1:5" s="86" customFormat="1" ht="11.25" x14ac:dyDescent="0.2">
      <c r="A9" s="22"/>
      <c r="B9" s="82" t="s">
        <v>47</v>
      </c>
      <c r="C9" s="22"/>
      <c r="D9" s="64">
        <v>1100518447.3099999</v>
      </c>
      <c r="E9" s="87">
        <v>610461510</v>
      </c>
    </row>
    <row r="10" spans="1:5" s="86" customFormat="1" ht="11.25" x14ac:dyDescent="0.2">
      <c r="A10" s="22"/>
      <c r="B10" s="82" t="s">
        <v>48</v>
      </c>
      <c r="C10" s="22"/>
      <c r="D10" s="64"/>
      <c r="E10" s="87"/>
    </row>
    <row r="11" spans="1:5" s="86" customFormat="1" ht="11.25" x14ac:dyDescent="0.2">
      <c r="A11" s="22"/>
      <c r="B11" s="82" t="s">
        <v>49</v>
      </c>
      <c r="C11" s="22"/>
      <c r="D11" s="64"/>
      <c r="E11" s="87"/>
    </row>
    <row r="12" spans="1:5" s="86" customFormat="1" ht="11.25" x14ac:dyDescent="0.2">
      <c r="A12" s="22"/>
      <c r="B12" s="82" t="s">
        <v>50</v>
      </c>
      <c r="C12" s="22"/>
      <c r="D12" s="64"/>
      <c r="E12" s="87"/>
    </row>
    <row r="13" spans="1:5" s="86" customFormat="1" ht="11.25" x14ac:dyDescent="0.2">
      <c r="A13" s="22"/>
      <c r="B13" s="82"/>
      <c r="C13" s="22"/>
      <c r="D13" s="64"/>
      <c r="E13" s="87"/>
    </row>
    <row r="14" spans="1:5" s="86" customFormat="1" ht="11.25" x14ac:dyDescent="0.2">
      <c r="A14" s="22"/>
      <c r="B14" s="22" t="s">
        <v>51</v>
      </c>
      <c r="C14" s="22"/>
      <c r="D14" s="64">
        <v>-39595319.459999919</v>
      </c>
      <c r="E14" s="87">
        <v>-59853891</v>
      </c>
    </row>
    <row r="15" spans="1:5" s="86" customFormat="1" ht="11.25" x14ac:dyDescent="0.2">
      <c r="A15" s="22"/>
      <c r="B15" s="22" t="s">
        <v>52</v>
      </c>
      <c r="C15" s="22"/>
      <c r="D15" s="64">
        <v>-253337955.03000402</v>
      </c>
      <c r="E15" s="87">
        <v>480682439</v>
      </c>
    </row>
    <row r="16" spans="1:5" s="86" customFormat="1" ht="11.25" x14ac:dyDescent="0.2">
      <c r="A16" s="22"/>
      <c r="B16" s="22" t="s">
        <v>53</v>
      </c>
      <c r="C16" s="22"/>
      <c r="D16" s="64">
        <v>29845179.902999993</v>
      </c>
      <c r="E16" s="87">
        <v>86758489</v>
      </c>
    </row>
    <row r="17" spans="1:5" s="86" customFormat="1" ht="11.25" x14ac:dyDescent="0.2">
      <c r="A17" s="22"/>
      <c r="B17" s="22" t="s">
        <v>54</v>
      </c>
      <c r="C17" s="22"/>
      <c r="D17" s="64">
        <v>-783454700.68000031</v>
      </c>
      <c r="E17" s="87">
        <v>1994726235</v>
      </c>
    </row>
    <row r="18" spans="1:5" s="86" customFormat="1" ht="11.25" x14ac:dyDescent="0.2">
      <c r="A18" s="22"/>
      <c r="B18" s="22" t="s">
        <v>55</v>
      </c>
      <c r="C18" s="22"/>
      <c r="D18" s="64"/>
      <c r="E18" s="87"/>
    </row>
    <row r="19" spans="1:5" s="86" customFormat="1" ht="11.25" x14ac:dyDescent="0.2">
      <c r="A19" s="22"/>
      <c r="B19" s="22" t="s">
        <v>56</v>
      </c>
      <c r="C19" s="22"/>
      <c r="D19" s="64">
        <v>330249461.81999993</v>
      </c>
      <c r="E19" s="87"/>
    </row>
    <row r="20" spans="1:5" s="86" customFormat="1" ht="11.25" x14ac:dyDescent="0.2">
      <c r="A20" s="22"/>
      <c r="B20" s="22" t="s">
        <v>10</v>
      </c>
      <c r="C20" s="22"/>
      <c r="D20" s="64">
        <v>16427701.768000007</v>
      </c>
      <c r="E20" s="87">
        <v>-3799682</v>
      </c>
    </row>
    <row r="21" spans="1:5" s="86" customFormat="1" ht="11.25" x14ac:dyDescent="0.2">
      <c r="A21" s="22"/>
      <c r="B21" s="22" t="s">
        <v>57</v>
      </c>
      <c r="C21" s="22"/>
      <c r="D21" s="64">
        <v>-149944822</v>
      </c>
      <c r="E21" s="87">
        <v>-146105435</v>
      </c>
    </row>
    <row r="22" spans="1:5" s="86" customFormat="1" ht="11.25" x14ac:dyDescent="0.2">
      <c r="A22" s="22"/>
      <c r="B22" s="22" t="s">
        <v>58</v>
      </c>
      <c r="C22" s="22"/>
      <c r="D22" s="64"/>
    </row>
    <row r="23" spans="1:5" s="86" customFormat="1" ht="11.25" x14ac:dyDescent="0.2">
      <c r="A23" s="83" t="s">
        <v>59</v>
      </c>
      <c r="B23" s="22"/>
      <c r="C23" s="22"/>
      <c r="D23" s="27">
        <f>SUM(D7:D22)</f>
        <v>1836792237.1109953</v>
      </c>
      <c r="E23" s="27">
        <f>SUM(E7:E21)</f>
        <v>4391213530</v>
      </c>
    </row>
    <row r="24" spans="1:5" s="86" customFormat="1" ht="11.25" x14ac:dyDescent="0.2">
      <c r="A24" s="22"/>
      <c r="B24" s="22"/>
      <c r="C24" s="22"/>
      <c r="D24" s="64"/>
    </row>
    <row r="25" spans="1:5" s="86" customFormat="1" ht="11.25" x14ac:dyDescent="0.2">
      <c r="A25" s="81" t="s">
        <v>60</v>
      </c>
      <c r="B25" s="22"/>
      <c r="C25" s="22"/>
      <c r="D25" s="64"/>
    </row>
    <row r="26" spans="1:5" s="86" customFormat="1" ht="11.25" x14ac:dyDescent="0.2">
      <c r="A26" s="81"/>
      <c r="B26" s="22" t="s">
        <v>61</v>
      </c>
      <c r="C26" s="22"/>
      <c r="D26" s="64"/>
    </row>
    <row r="27" spans="1:5" s="86" customFormat="1" ht="11.25" x14ac:dyDescent="0.2">
      <c r="A27" s="22"/>
      <c r="B27" s="22" t="s">
        <v>62</v>
      </c>
      <c r="C27" s="22"/>
      <c r="D27" s="64">
        <v>-4737883853.6800003</v>
      </c>
      <c r="E27" s="87">
        <v>-8969066623</v>
      </c>
    </row>
    <row r="28" spans="1:5" s="86" customFormat="1" ht="11.25" x14ac:dyDescent="0.2">
      <c r="A28" s="22"/>
      <c r="B28" s="22" t="s">
        <v>63</v>
      </c>
      <c r="C28" s="22"/>
      <c r="D28" s="64">
        <v>-9782386413.6700001</v>
      </c>
      <c r="E28" s="87"/>
    </row>
    <row r="29" spans="1:5" s="86" customFormat="1" ht="11.25" x14ac:dyDescent="0.2">
      <c r="A29" s="22"/>
      <c r="B29" s="22" t="s">
        <v>64</v>
      </c>
      <c r="C29" s="22"/>
      <c r="D29" s="64"/>
    </row>
    <row r="30" spans="1:5" s="86" customFormat="1" ht="11.25" x14ac:dyDescent="0.2">
      <c r="A30" s="22"/>
      <c r="B30" s="22" t="s">
        <v>65</v>
      </c>
      <c r="C30" s="22"/>
      <c r="D30" s="64"/>
    </row>
    <row r="31" spans="1:5" s="86" customFormat="1" ht="11.25" x14ac:dyDescent="0.2">
      <c r="A31" s="22"/>
      <c r="B31" s="22"/>
      <c r="C31" s="22"/>
      <c r="D31" s="64"/>
    </row>
    <row r="32" spans="1:5" s="86" customFormat="1" ht="11.25" x14ac:dyDescent="0.2">
      <c r="A32" s="83" t="s">
        <v>66</v>
      </c>
      <c r="B32" s="22"/>
      <c r="C32" s="22"/>
      <c r="D32" s="27">
        <f>SUM(D27:D31)</f>
        <v>-14520270267.35</v>
      </c>
      <c r="E32" s="27">
        <f>SUM(E27:E31)</f>
        <v>-8969066623</v>
      </c>
    </row>
    <row r="33" spans="1:5" s="86" customFormat="1" ht="11.25" x14ac:dyDescent="0.2">
      <c r="A33" s="22"/>
      <c r="B33" s="22"/>
      <c r="C33" s="22"/>
      <c r="D33" s="64"/>
    </row>
    <row r="34" spans="1:5" s="86" customFormat="1" ht="11.25" x14ac:dyDescent="0.2">
      <c r="A34" s="81" t="s">
        <v>67</v>
      </c>
      <c r="B34" s="22"/>
      <c r="C34" s="22"/>
      <c r="D34" s="64"/>
    </row>
    <row r="35" spans="1:5" s="86" customFormat="1" ht="11.25" x14ac:dyDescent="0.2">
      <c r="A35" s="22"/>
      <c r="B35" s="22" t="s">
        <v>68</v>
      </c>
      <c r="C35" s="22"/>
      <c r="D35" s="64">
        <v>2591300</v>
      </c>
      <c r="E35" s="87">
        <v>980840</v>
      </c>
    </row>
    <row r="36" spans="1:5" s="86" customFormat="1" ht="11.25" x14ac:dyDescent="0.2">
      <c r="A36" s="22"/>
      <c r="B36" s="22" t="s">
        <v>69</v>
      </c>
      <c r="C36" s="22"/>
      <c r="D36" s="64">
        <v>3045127347.659996</v>
      </c>
      <c r="E36" s="87">
        <v>4700344332</v>
      </c>
    </row>
    <row r="37" spans="1:5" s="86" customFormat="1" ht="11.25" x14ac:dyDescent="0.2">
      <c r="A37" s="22"/>
      <c r="B37" s="22" t="s">
        <v>70</v>
      </c>
      <c r="C37" s="22"/>
      <c r="D37" s="64">
        <v>9782386413.6700001</v>
      </c>
      <c r="E37" s="87"/>
    </row>
    <row r="38" spans="1:5" s="86" customFormat="1" ht="11.25" x14ac:dyDescent="0.2">
      <c r="A38" s="22"/>
      <c r="B38" s="22" t="s">
        <v>71</v>
      </c>
      <c r="C38" s="22"/>
      <c r="D38" s="64">
        <v>-128223843</v>
      </c>
      <c r="E38" s="87">
        <v>-2688449</v>
      </c>
    </row>
    <row r="39" spans="1:5" s="86" customFormat="1" ht="11.25" x14ac:dyDescent="0.2">
      <c r="A39" s="22"/>
      <c r="B39" s="22" t="s">
        <v>72</v>
      </c>
      <c r="C39" s="22"/>
      <c r="D39" s="64"/>
      <c r="E39" s="87"/>
    </row>
    <row r="40" spans="1:5" s="86" customFormat="1" ht="11.25" x14ac:dyDescent="0.2">
      <c r="A40" s="22"/>
      <c r="B40" s="22" t="s">
        <v>73</v>
      </c>
      <c r="C40" s="22"/>
      <c r="D40" s="64"/>
      <c r="E40" s="87"/>
    </row>
    <row r="41" spans="1:5" s="86" customFormat="1" ht="11.25" x14ac:dyDescent="0.2">
      <c r="A41" s="83" t="s">
        <v>74</v>
      </c>
      <c r="B41" s="22"/>
      <c r="C41" s="22"/>
      <c r="D41" s="27">
        <f>SUM(D35:D40)</f>
        <v>12701881218.329996</v>
      </c>
      <c r="E41" s="27">
        <f>SUM(E35:E40)</f>
        <v>4698636723</v>
      </c>
    </row>
    <row r="42" spans="1:5" s="86" customFormat="1" ht="12" thickBot="1" x14ac:dyDescent="0.25">
      <c r="A42" s="81" t="s">
        <v>75</v>
      </c>
      <c r="B42" s="22"/>
      <c r="C42" s="22"/>
      <c r="D42" s="88">
        <f>+D23+D32+D41</f>
        <v>18403188.090990067</v>
      </c>
      <c r="E42" s="88">
        <f>+E23+E32+E41</f>
        <v>120783630</v>
      </c>
    </row>
    <row r="43" spans="1:5" s="86" customFormat="1" ht="12" thickTop="1" x14ac:dyDescent="0.2">
      <c r="A43" s="81"/>
      <c r="B43" s="22"/>
      <c r="C43" s="22"/>
      <c r="D43" s="64"/>
      <c r="E43" s="64"/>
    </row>
    <row r="44" spans="1:5" s="86" customFormat="1" ht="11.25" x14ac:dyDescent="0.2">
      <c r="A44" s="81" t="s">
        <v>76</v>
      </c>
      <c r="B44" s="22"/>
      <c r="C44" s="22"/>
      <c r="D44" s="89">
        <v>477589925.70000029</v>
      </c>
      <c r="E44" s="89">
        <v>356806296</v>
      </c>
    </row>
    <row r="45" spans="1:5" s="86" customFormat="1" ht="11.25" x14ac:dyDescent="0.2">
      <c r="A45" s="81"/>
      <c r="B45" s="22"/>
      <c r="C45" s="22"/>
      <c r="D45" s="64"/>
      <c r="E45" s="64"/>
    </row>
    <row r="46" spans="1:5" s="86" customFormat="1" ht="11.25" x14ac:dyDescent="0.2">
      <c r="A46" s="81" t="s">
        <v>77</v>
      </c>
      <c r="B46" s="22"/>
      <c r="C46" s="22"/>
      <c r="D46" s="89">
        <f>+D42+D44</f>
        <v>495993113.79099035</v>
      </c>
      <c r="E46" s="89">
        <f>+E42+E44</f>
        <v>477589926</v>
      </c>
    </row>
    <row r="47" spans="1:5" s="86" customFormat="1" ht="11.25" x14ac:dyDescent="0.2"/>
    <row r="48" spans="1:5" s="86" customFormat="1" ht="11.25" x14ac:dyDescent="0.2"/>
    <row r="49" s="86" customFormat="1" ht="11.25" x14ac:dyDescent="0.2"/>
    <row r="50" s="86" customFormat="1" ht="11.25" x14ac:dyDescent="0.2"/>
    <row r="51" s="86" customFormat="1" ht="11.25" x14ac:dyDescent="0.2"/>
    <row r="52" s="86" customFormat="1" ht="11.25" x14ac:dyDescent="0.2"/>
    <row r="53" s="86" customFormat="1" ht="11.25" x14ac:dyDescent="0.2"/>
    <row r="54" s="86" customFormat="1" ht="11.25" x14ac:dyDescent="0.2"/>
    <row r="55" s="86" customFormat="1" ht="11.25" x14ac:dyDescent="0.2"/>
    <row r="56" s="86" customFormat="1" ht="11.25" x14ac:dyDescent="0.2"/>
    <row r="57" s="86" customFormat="1" ht="11.25" x14ac:dyDescent="0.2"/>
    <row r="58" s="86" customFormat="1" ht="11.25" x14ac:dyDescent="0.2"/>
    <row r="59" s="86" customFormat="1" ht="11.25" x14ac:dyDescent="0.2"/>
    <row r="60" s="86" customFormat="1" ht="11.25" x14ac:dyDescent="0.2"/>
    <row r="61" s="86" customFormat="1" ht="11.25" x14ac:dyDescent="0.2"/>
    <row r="62" s="86" customFormat="1" ht="11.25" x14ac:dyDescent="0.2"/>
    <row r="63" s="86" customFormat="1" ht="11.25" x14ac:dyDescent="0.2"/>
    <row r="64" s="86" customFormat="1" ht="11.25" x14ac:dyDescent="0.2"/>
    <row r="65" s="86" customFormat="1" ht="11.25" x14ac:dyDescent="0.2"/>
    <row r="66" s="86" customFormat="1" ht="11.25" x14ac:dyDescent="0.2"/>
    <row r="67" s="86" customFormat="1" ht="11.25" x14ac:dyDescent="0.2"/>
    <row r="68" s="86" customFormat="1" ht="11.25" x14ac:dyDescent="0.2"/>
    <row r="69" s="86" customFormat="1" ht="11.25" x14ac:dyDescent="0.2"/>
    <row r="70" s="86" customFormat="1" ht="11.25" x14ac:dyDescent="0.2"/>
    <row r="71" s="86" customFormat="1" ht="11.25" x14ac:dyDescent="0.2"/>
    <row r="72" s="86" customFormat="1" ht="11.25" x14ac:dyDescent="0.2"/>
    <row r="73" s="86" customFormat="1" ht="11.25" x14ac:dyDescent="0.2"/>
    <row r="74" s="86" customFormat="1" ht="11.25" x14ac:dyDescent="0.2"/>
    <row r="75" s="86" customFormat="1" ht="11.25" x14ac:dyDescent="0.2"/>
    <row r="76" s="86" customFormat="1" ht="11.25" x14ac:dyDescent="0.2"/>
    <row r="77" s="86" customFormat="1" ht="11.25" x14ac:dyDescent="0.2"/>
    <row r="78" s="86" customFormat="1" ht="11.25" x14ac:dyDescent="0.2"/>
    <row r="79" s="86" customFormat="1" ht="11.25" x14ac:dyDescent="0.2"/>
    <row r="80" s="86" customFormat="1" ht="11.25" x14ac:dyDescent="0.2"/>
    <row r="81" s="86" customFormat="1" ht="11.25" x14ac:dyDescent="0.2"/>
    <row r="82" s="86" customFormat="1" ht="11.25" x14ac:dyDescent="0.2"/>
    <row r="83" s="86" customFormat="1" ht="11.25" x14ac:dyDescent="0.2"/>
    <row r="84" s="86" customFormat="1" ht="11.25" x14ac:dyDescent="0.2"/>
    <row r="85" s="86" customFormat="1" ht="11.25" x14ac:dyDescent="0.2"/>
    <row r="86" s="86" customFormat="1" ht="11.25" x14ac:dyDescent="0.2"/>
    <row r="87" s="86" customFormat="1" ht="11.25" x14ac:dyDescent="0.2"/>
    <row r="88" s="86" customFormat="1" ht="11.25" x14ac:dyDescent="0.2"/>
    <row r="89" s="86" customFormat="1" ht="11.25" x14ac:dyDescent="0.2"/>
    <row r="90" s="86" customFormat="1" ht="11.25" x14ac:dyDescent="0.2"/>
    <row r="91" s="86" customFormat="1" ht="11.25" x14ac:dyDescent="0.2"/>
    <row r="92" s="86" customFormat="1" ht="11.25" x14ac:dyDescent="0.2"/>
    <row r="93" s="86" customFormat="1" ht="11.25" x14ac:dyDescent="0.2"/>
    <row r="94" s="86" customFormat="1" ht="11.25" x14ac:dyDescent="0.2"/>
    <row r="95" s="86" customFormat="1" ht="11.25" x14ac:dyDescent="0.2"/>
    <row r="96" s="86" customFormat="1" ht="11.25" x14ac:dyDescent="0.2"/>
    <row r="97" s="86" customFormat="1" ht="11.25" x14ac:dyDescent="0.2"/>
    <row r="98" s="86" customFormat="1" ht="11.25" x14ac:dyDescent="0.2"/>
    <row r="99" s="86" customFormat="1" ht="11.25" x14ac:dyDescent="0.2"/>
    <row r="100" s="86" customFormat="1" ht="11.25" x14ac:dyDescent="0.2"/>
    <row r="101" s="86" customFormat="1" ht="11.25" x14ac:dyDescent="0.2"/>
    <row r="102" s="86" customFormat="1" ht="11.25" x14ac:dyDescent="0.2"/>
    <row r="103" s="86" customFormat="1" ht="11.25" x14ac:dyDescent="0.2"/>
    <row r="104" s="86" customFormat="1" ht="11.25" x14ac:dyDescent="0.2"/>
    <row r="105" s="86" customFormat="1" ht="11.25" x14ac:dyDescent="0.2"/>
    <row r="106" s="86" customFormat="1" ht="11.25" x14ac:dyDescent="0.2"/>
    <row r="107" s="86" customFormat="1" ht="11.25" x14ac:dyDescent="0.2"/>
    <row r="108" s="86" customFormat="1" ht="11.25" x14ac:dyDescent="0.2"/>
    <row r="109" s="86" customFormat="1" ht="11.25" x14ac:dyDescent="0.2"/>
    <row r="110" s="86" customFormat="1" ht="11.25" x14ac:dyDescent="0.2"/>
    <row r="111" s="86" customFormat="1" ht="11.25" x14ac:dyDescent="0.2"/>
    <row r="112" s="86" customFormat="1" ht="11.25" x14ac:dyDescent="0.2"/>
    <row r="113" s="86" customFormat="1" ht="11.25" x14ac:dyDescent="0.2"/>
    <row r="114" s="86" customFormat="1" ht="11.25" x14ac:dyDescent="0.2"/>
    <row r="115" s="86" customFormat="1" ht="11.25" x14ac:dyDescent="0.2"/>
    <row r="116" s="86" customFormat="1" ht="11.25" x14ac:dyDescent="0.2"/>
    <row r="117" s="86" customFormat="1" ht="11.25" x14ac:dyDescent="0.2"/>
    <row r="118" s="86" customFormat="1" ht="11.25" x14ac:dyDescent="0.2"/>
    <row r="119" s="86" customFormat="1" ht="11.25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Bilanci kontabel</vt:lpstr>
      <vt:lpstr>Te Ardhura Shpenzime</vt:lpstr>
      <vt:lpstr>Ndryshimi i Kapitalit</vt:lpstr>
      <vt:lpstr>Cash Flow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Merita</dc:creator>
  <cp:lastModifiedBy>user</cp:lastModifiedBy>
  <dcterms:created xsi:type="dcterms:W3CDTF">2012-07-20T11:34:46Z</dcterms:created>
  <dcterms:modified xsi:type="dcterms:W3CDTF">2019-02-07T14:47:28Z</dcterms:modified>
</cp:coreProperties>
</file>