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21" i="1"/>
  <c r="B21" i="1"/>
  <c r="B23" i="1" s="1"/>
  <c r="C20" i="1"/>
  <c r="C23" i="1" s="1"/>
  <c r="B20" i="1"/>
  <c r="C15" i="1"/>
  <c r="B15" i="1"/>
  <c r="C14" i="1"/>
  <c r="B14" i="1"/>
  <c r="C13" i="1"/>
  <c r="B13" i="1"/>
  <c r="C12" i="1"/>
  <c r="B12" i="1"/>
  <c r="C11" i="1"/>
  <c r="B11" i="1"/>
  <c r="C10" i="1"/>
  <c r="C17" i="1" s="1"/>
  <c r="C25" i="1" s="1"/>
  <c r="C27" i="1" s="1"/>
  <c r="B10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<sst xmlns="http://schemas.openxmlformats.org/spreadsheetml/2006/main" count="26" uniqueCount="25">
  <si>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</si>
  <si>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</si>
  <si>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 2019</t>
  </si>
  <si>
    <t>Para ardhese 2018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</si>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</sst>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sqref="A1:C28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" t="s">
        <v>0</v>
      </c>
      <c r="B2" s="3" t="s">
        <v>1</v>
      </c>
      <c r="C2" s="3" t="s">
        <v>1</v>
      </c>
    </row>
    <row r="3" spans="1:3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192925830</v>
      </c>
      <c r="C6" s="6">
        <v>182893467</v>
      </c>
    </row>
    <row r="7" spans="1:3" x14ac:dyDescent="0.25">
      <c r="A7" s="8" t="s">
        <v>6</v>
      </c>
      <c r="B7" s="6"/>
      <c r="C7" s="6"/>
    </row>
    <row r="8" spans="1:3" x14ac:dyDescent="0.25">
      <c r="A8" s="8" t="s">
        <v>7</v>
      </c>
      <c r="B8" s="6"/>
      <c r="C8" s="6"/>
    </row>
    <row r="9" spans="1:3" x14ac:dyDescent="0.25">
      <c r="A9" s="8" t="s">
        <v>8</v>
      </c>
      <c r="B9" s="6"/>
      <c r="C9" s="6"/>
    </row>
    <row r="10" spans="1:3" x14ac:dyDescent="0.25">
      <c r="A10" s="8" t="s">
        <v>9</v>
      </c>
      <c r="B10" s="10">
        <f>-135732244</f>
        <v>-135732244</v>
      </c>
      <c r="C10" s="6">
        <f>-133182634</f>
        <v>-133182634</v>
      </c>
    </row>
    <row r="11" spans="1:3" x14ac:dyDescent="0.25">
      <c r="A11" s="8" t="s">
        <v>10</v>
      </c>
      <c r="B11" s="10">
        <f>-7428172</f>
        <v>-7428172</v>
      </c>
      <c r="C11" s="6">
        <f>-2097408</f>
        <v>-2097408</v>
      </c>
    </row>
    <row r="12" spans="1:3" x14ac:dyDescent="0.25">
      <c r="A12" s="8" t="s">
        <v>11</v>
      </c>
      <c r="B12" s="11">
        <f>SUM(B13:B14)</f>
        <v>-14085702</v>
      </c>
      <c r="C12" s="11">
        <f>SUM(C13:C14)</f>
        <v>-14386191</v>
      </c>
    </row>
    <row r="13" spans="1:3" x14ac:dyDescent="0.25">
      <c r="A13" s="12" t="s">
        <v>12</v>
      </c>
      <c r="B13" s="10">
        <f>-12067908</f>
        <v>-12067908</v>
      </c>
      <c r="C13" s="6">
        <f>-12338588</f>
        <v>-12338588</v>
      </c>
    </row>
    <row r="14" spans="1:3" x14ac:dyDescent="0.25">
      <c r="A14" s="12" t="s">
        <v>13</v>
      </c>
      <c r="B14" s="10">
        <f>-2017794</f>
        <v>-2017794</v>
      </c>
      <c r="C14" s="6">
        <f>-2047603</f>
        <v>-2047603</v>
      </c>
    </row>
    <row r="15" spans="1:3" x14ac:dyDescent="0.25">
      <c r="A15" s="8" t="s">
        <v>14</v>
      </c>
      <c r="B15" s="13">
        <f>-13489935</f>
        <v>-13489935</v>
      </c>
      <c r="C15" s="6">
        <f>-7603986</f>
        <v>-7603986</v>
      </c>
    </row>
    <row r="16" spans="1:3" x14ac:dyDescent="0.25">
      <c r="A16" s="8" t="s">
        <v>15</v>
      </c>
      <c r="B16" s="13"/>
      <c r="C16" s="6"/>
    </row>
    <row r="17" spans="1:3" x14ac:dyDescent="0.25">
      <c r="A17" s="14" t="s">
        <v>16</v>
      </c>
      <c r="B17" s="15">
        <f>SUM(B6:B12,B15:B16)</f>
        <v>22189777</v>
      </c>
      <c r="C17" s="15">
        <f>SUM(C6:C12,C15:C16)</f>
        <v>25623248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4"/>
      <c r="C19" s="6"/>
    </row>
    <row r="20" spans="1:3" x14ac:dyDescent="0.25">
      <c r="A20" s="10" t="s">
        <v>18</v>
      </c>
      <c r="B20" s="14">
        <f>-1289629</f>
        <v>-1289629</v>
      </c>
      <c r="C20" s="6">
        <f>-1370279</f>
        <v>-1370279</v>
      </c>
    </row>
    <row r="21" spans="1:3" x14ac:dyDescent="0.25">
      <c r="A21" s="8" t="s">
        <v>19</v>
      </c>
      <c r="B21" s="10">
        <f>-1026281</f>
        <v>-1026281</v>
      </c>
      <c r="C21" s="6">
        <f>-2265587</f>
        <v>-2265587</v>
      </c>
    </row>
    <row r="22" spans="1:3" x14ac:dyDescent="0.25">
      <c r="A22" s="8" t="s">
        <v>20</v>
      </c>
      <c r="B22" s="10">
        <f>-30000</f>
        <v>-30000</v>
      </c>
      <c r="C22" s="6">
        <f>-1841604</f>
        <v>-1841604</v>
      </c>
    </row>
    <row r="23" spans="1:3" x14ac:dyDescent="0.25">
      <c r="A23" s="16" t="s">
        <v>21</v>
      </c>
      <c r="B23" s="15">
        <f>SUM(B20:B22)</f>
        <v>-2345910</v>
      </c>
      <c r="C23" s="15">
        <f>SUM(C20:C22)</f>
        <v>-5477470</v>
      </c>
    </row>
    <row r="24" spans="1:3" x14ac:dyDescent="0.25">
      <c r="A24" s="19"/>
      <c r="B24" s="20"/>
      <c r="C24" s="6"/>
    </row>
    <row r="25" spans="1:3" ht="15.75" thickBot="1" x14ac:dyDescent="0.3">
      <c r="A25" s="19" t="s">
        <v>22</v>
      </c>
      <c r="B25" s="21">
        <f>B17+B23</f>
        <v>19843867</v>
      </c>
      <c r="C25" s="21">
        <f>C17+C23</f>
        <v>20145778</v>
      </c>
    </row>
    <row r="26" spans="1:3" x14ac:dyDescent="0.25">
      <c r="A26" s="20" t="s">
        <v>23</v>
      </c>
      <c r="B26" s="9">
        <v>2981080</v>
      </c>
      <c r="C26" s="6">
        <v>3298108</v>
      </c>
    </row>
    <row r="27" spans="1:3" ht="15.75" thickBot="1" x14ac:dyDescent="0.3">
      <c r="A27" s="19" t="s">
        <v>24</v>
      </c>
      <c r="B27" s="22">
        <f>B25-B26</f>
        <v>16862787</v>
      </c>
      <c r="C27" s="22">
        <f>C25-C26</f>
        <v>16847670</v>
      </c>
    </row>
    <row r="28" spans="1:3" ht="15.75" thickTop="1" x14ac:dyDescent="0.25">
      <c r="A28" s="6"/>
      <c r="B28" s="6"/>
      <c r="C28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2020-07-30T21:03:24Z</dcterms:created>
  <dcterms:modified xsi:type="dcterms:W3CDTF">2020-07-30T21:03:51Z</dcterms:modified>
</cp:coreProperties>
</file>