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735" yWindow="1095" windowWidth="7680" windowHeight="8520"/>
  </bookViews>
  <sheets>
    <sheet name="KAPAK" sheetId="5" r:id="rId1"/>
    <sheet name="PASQ KAPIT PO" sheetId="9" r:id="rId2"/>
    <sheet name="pash " sheetId="14" r:id="rId3"/>
    <sheet name="aktivi" sheetId="15" r:id="rId4"/>
    <sheet name="pasivi" sheetId="16" r:id="rId5"/>
    <sheet name="kesh flow" sheetId="18" r:id="rId6"/>
    <sheet name="AAGJM" sheetId="19" r:id="rId7"/>
    <sheet name="pasqyra 1-2" sheetId="20" r:id="rId8"/>
    <sheet name="pasqyra 3" sheetId="21" r:id="rId9"/>
    <sheet name="DTT" sheetId="22" r:id="rId10"/>
  </sheets>
  <definedNames>
    <definedName name="_xlnm.Print_Area" localSheetId="0">KAPAK!$B$1:$G$35</definedName>
  </definedNames>
  <calcPr calcId="124519"/>
</workbook>
</file>

<file path=xl/calcChain.xml><?xml version="1.0" encoding="utf-8"?>
<calcChain xmlns="http://schemas.openxmlformats.org/spreadsheetml/2006/main">
  <c r="F13" i="15"/>
  <c r="H14" i="16"/>
  <c r="F14"/>
  <c r="F55" i="15"/>
  <c r="F32" i="14"/>
  <c r="F40" i="15"/>
  <c r="G42" i="19"/>
  <c r="G43"/>
  <c r="G46"/>
  <c r="G50"/>
  <c r="G41"/>
  <c r="E50"/>
  <c r="F50"/>
  <c r="E34"/>
  <c r="G34"/>
  <c r="G30"/>
  <c r="G27"/>
  <c r="G26"/>
  <c r="E18"/>
  <c r="G18"/>
  <c r="G14"/>
  <c r="G11"/>
  <c r="G10"/>
  <c r="G9"/>
  <c r="D47" i="22"/>
  <c r="D40"/>
  <c r="J72" i="20"/>
  <c r="J25"/>
  <c r="D38" i="18"/>
  <c r="D36" s="1"/>
  <c r="D37"/>
  <c r="G53" i="16"/>
  <c r="G14"/>
  <c r="G30" s="1"/>
  <c r="G54" s="1"/>
  <c r="G40" i="15"/>
  <c r="G55" s="1"/>
  <c r="G13"/>
  <c r="G8"/>
  <c r="G42" i="14"/>
  <c r="G21"/>
  <c r="G34" s="1"/>
  <c r="G36" s="1"/>
  <c r="J21" i="9"/>
  <c r="J10"/>
  <c r="J12"/>
  <c r="J14"/>
  <c r="J8"/>
  <c r="G59" i="14" l="1"/>
  <c r="G55"/>
  <c r="F51" i="22"/>
  <c r="F48"/>
  <c r="F47"/>
  <c r="D46" i="19"/>
  <c r="D43"/>
  <c r="D42"/>
  <c r="D41"/>
  <c r="D34"/>
  <c r="F53" i="16"/>
  <c r="J16" i="9"/>
  <c r="H14"/>
  <c r="G14"/>
  <c r="D50" i="19" l="1"/>
  <c r="C37" i="18"/>
  <c r="G23" i="9"/>
  <c r="F42" i="14"/>
  <c r="F55" s="1"/>
  <c r="F21"/>
  <c r="D18" i="19" l="1"/>
  <c r="I72" i="20"/>
  <c r="F8" i="15" l="1"/>
  <c r="F36" i="14"/>
  <c r="C14" i="9"/>
  <c r="I14"/>
  <c r="J7"/>
  <c r="D32" i="22"/>
  <c r="D38" s="1"/>
  <c r="F9"/>
  <c r="F8"/>
  <c r="I23" i="9" l="1"/>
  <c r="C38" i="18"/>
  <c r="C36" s="1"/>
  <c r="F59" i="14"/>
  <c r="F32" i="22"/>
  <c r="F38" s="1"/>
  <c r="C23" i="9"/>
  <c r="D44" i="21"/>
  <c r="I25" i="20"/>
  <c r="F30" i="16"/>
  <c r="F54" s="1"/>
  <c r="J23" i="9" l="1"/>
</calcChain>
</file>

<file path=xl/sharedStrings.xml><?xml version="1.0" encoding="utf-8"?>
<sst xmlns="http://schemas.openxmlformats.org/spreadsheetml/2006/main" count="696" uniqueCount="517">
  <si>
    <t>A</t>
  </si>
  <si>
    <t>B</t>
  </si>
  <si>
    <t>III.</t>
  </si>
  <si>
    <t>I</t>
  </si>
  <si>
    <t>II</t>
  </si>
  <si>
    <t>SHENIME</t>
  </si>
  <si>
    <t>AKTIVE AFATSHKURTRA</t>
  </si>
  <si>
    <t>Derivative dhe aktive te mbajtura per tregetim</t>
  </si>
  <si>
    <t>Derivativet</t>
  </si>
  <si>
    <t>Totali 2</t>
  </si>
  <si>
    <t>Aktive te tjera financiare afatshkurtra</t>
  </si>
  <si>
    <t>Aktive monetare</t>
  </si>
  <si>
    <t>Totali 3</t>
  </si>
  <si>
    <t>Inventari</t>
  </si>
  <si>
    <t>Lendet e para</t>
  </si>
  <si>
    <t>Prodhim ne proces</t>
  </si>
  <si>
    <t>Produkte te gatshme</t>
  </si>
  <si>
    <t>Mallra per rishitje</t>
  </si>
  <si>
    <t>Totali 4</t>
  </si>
  <si>
    <t>Aktivet biologjike afatshkurtra</t>
  </si>
  <si>
    <t>Aktivet biologjike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</si>
  <si>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</si>
  <si>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</si>
  <si>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</si>
  <si>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</si>
  <si>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>Llogari /Kerkesa te arketushme afatgjata</t>
  </si>
  <si>
    <t>Totali 1</t>
  </si>
  <si>
    <t>Aktive afat gjata materiale</t>
  </si>
  <si>
    <t>Toka</t>
  </si>
  <si>
    <t>Ndertesa</t>
  </si>
  <si>
    <t>Makineri e paisje</t>
  </si>
  <si>
    <t>Aktivet biologjike afatgjata</t>
  </si>
  <si>
    <t>Aktivet  afatgjata jomateriale</t>
  </si>
  <si>
    <t>Emri i mire</t>
  </si>
  <si>
    <t>Aktivet e tjera afatgjata jomateriale</t>
  </si>
  <si>
    <t>Kapitali aksioner i papaguar</t>
  </si>
  <si>
    <t>Aktive te tjera afatgjata</t>
  </si>
  <si>
    <t>TOTALI I AKTIVEVE AFATGJATA (II)</t>
  </si>
  <si>
    <t>TOTALI I AKTIVEVE AFATGJATA (I+II)</t>
  </si>
  <si>
    <t>Huamarrjet</t>
  </si>
  <si>
    <t>Huat dhe obligacionet afatshkurtra</t>
  </si>
  <si>
    <t>Kthimet ripagesat e huave afatgjata</t>
  </si>
  <si>
    <t>Bono te konvertushme</t>
  </si>
  <si>
    <t>Huat dhe parapagimet</t>
  </si>
  <si>
    <t>Te pagushme ndaj punonjesve</t>
  </si>
  <si>
    <t>Detyrime tatimore</t>
  </si>
  <si>
    <t>Grantet dhe te ardhura te shtyra</t>
  </si>
  <si>
    <t>Provizionet afatshkurtra</t>
  </si>
  <si>
    <t>TOTALI I DETYRIMEVE AFATSHKURTRA (I)</t>
  </si>
  <si>
    <t>Hua afatgjata</t>
  </si>
  <si>
    <t>Hua,bono dhe detyrime nga qiraja financiare</t>
  </si>
  <si>
    <t>Bonot e konvertushme</t>
  </si>
  <si>
    <t>Huamarrje te tjera afatgjata</t>
  </si>
  <si>
    <t>Provizione afatgjata</t>
  </si>
  <si>
    <t>TOTALI I DETYRIMEVE AFATGJATA (II)</t>
  </si>
  <si>
    <t xml:space="preserve">TOTALI I DETYRIMEVE </t>
  </si>
  <si>
    <t>KAPITALI</t>
  </si>
  <si>
    <t>Aksionet e pakices (perdoret vetem ne PF te konsolid)</t>
  </si>
  <si>
    <t>Kapitali  aksionare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</si>
  <si>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</si>
  <si>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</si>
  <si>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</si>
  <si>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</si>
  <si>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</si>
  <si>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</si>
  <si>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 (humbja) e vitit financiar</t>
  </si>
  <si>
    <t>TOTALI I KAPITALIT (III)</t>
  </si>
  <si>
    <t>TOTALI I DETYRIMEVE DHE KAPITALIT(I+II+III)</t>
  </si>
  <si>
    <t>DETYRIME AFATGJATA</t>
  </si>
  <si>
    <t>Kapitali qe i perket aksionereve te shoqerise meme</t>
  </si>
  <si>
    <t>(perdoret vetem ne PF te konsolid)</t>
  </si>
  <si>
    <t>SHITJET NETO</t>
  </si>
  <si>
    <t>Te ardhura te tjera nga veprimtarite e shfrytezimit</t>
  </si>
  <si>
    <t>Ndryshimet ne inventarin e produkteve te gatshme</t>
  </si>
  <si>
    <t xml:space="preserve">dhe te punes ne proces(pakesimet njihen si shpenzime </t>
  </si>
  <si>
    <t>dhe rritjet si pakesim i shpenzimeve ,shpenz negative</t>
  </si>
  <si>
    <t>Shpenzime te tjera nga veprimtaria e shrytezimit</t>
  </si>
  <si>
    <t>Shenzime personeli</t>
  </si>
  <si>
    <t>Pagat</t>
  </si>
  <si>
    <t>Shpenzime te sigurimeve shoqerore</t>
  </si>
  <si>
    <t>Shpenzimet per pensionet</t>
  </si>
  <si>
    <t>Renia ne vlere (Zhvleresimi) dhe amortizimi</t>
  </si>
  <si>
    <t xml:space="preserve">Te ardhurat dhe shpenzimet financiare nga pjesemarrjet </t>
  </si>
  <si>
    <t>Te ardhurat dhe shpenzimet financiare nga njesite e kontroll</t>
  </si>
  <si>
    <t xml:space="preserve">Te ardhurat dhe shpenzimet financiare </t>
  </si>
  <si>
    <t>Fitimet nga kursi i kembimit</t>
  </si>
  <si>
    <t>Mallrat lendet e para dhe sherbimet te konsumuara</t>
  </si>
  <si>
    <t>Fitimi (humbja) nga veprimtaria e shfrytezimit ( Kryesore)</t>
  </si>
  <si>
    <t>Emertimi</t>
  </si>
  <si>
    <t xml:space="preserve">Te ardhurat dhe shpenzimet financiare nga interesi </t>
  </si>
  <si>
    <t>Te ardhura dhe shpenzime te tjera financiare</t>
  </si>
  <si>
    <t>Fitimi Para Tatimit</t>
  </si>
  <si>
    <t>Shpenzimet per tatimin e fitimit</t>
  </si>
  <si>
    <t>Fitimi (Humbja) Neto nga Fitimi</t>
  </si>
  <si>
    <t>Elemente te pasqyrave te konsoliduara</t>
  </si>
  <si>
    <t>Monedha leke</t>
  </si>
  <si>
    <t>Nr</t>
  </si>
  <si>
    <t>Fluksi i parave nga veprimtaria e shfrytezimit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</si>
  <si>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</si>
  <si>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</si>
  <si>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</si>
  <si>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</si>
  <si>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</si>
  <si>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</si>
  <si>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</si>
  <si>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pashpernare</t>
  </si>
  <si>
    <t xml:space="preserve">    TOTALI</t>
  </si>
  <si>
    <t>Pozicioni i rregulluar</t>
  </si>
  <si>
    <t>Dividentet e pagaur</t>
  </si>
  <si>
    <t>Emetimi aksioneve</t>
  </si>
  <si>
    <t>Emertimi kapitali aksionar</t>
  </si>
  <si>
    <t>Aksione te thesari te riblera</t>
  </si>
  <si>
    <t xml:space="preserve"> Nje pasqyre e pa konsoliduar</t>
  </si>
  <si>
    <t>Te pagushme ndaj furnitoreve</t>
  </si>
  <si>
    <t>Detyrime ndaj sigurimeve</t>
  </si>
  <si>
    <t>Per tatim fitimi</t>
  </si>
  <si>
    <t>Per tvsh</t>
  </si>
  <si>
    <t>Per tatim ne burim</t>
  </si>
  <si>
    <t>Per tatim mbi page</t>
  </si>
  <si>
    <t>Dividente per tu paguar</t>
  </si>
  <si>
    <t>Detyrime ndaj ortakeve</t>
  </si>
  <si>
    <t>PASQYRAT FINANCIARE</t>
  </si>
  <si>
    <t>Emertimi dhe forma ligjore</t>
  </si>
  <si>
    <t>NIPT-i</t>
  </si>
  <si>
    <t>Adresa e selise</t>
  </si>
  <si>
    <t>Data e krijimit</t>
  </si>
  <si>
    <t>Veprimtaria kryesore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</si>
  <si>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</si>
  <si>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</si>
  <si>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</si>
  <si>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Pasqyrat financiare jane te kosoliduara</t>
  </si>
  <si>
    <t>Pasqyrat financiare jane te shprehura ne</t>
  </si>
  <si>
    <t>Pasqyrat financiare jane te rrumbullakosura ne</t>
  </si>
  <si>
    <t>Periudha kontabel e pasayrave financiare</t>
  </si>
  <si>
    <t>Data e mbylljes se Pasqyrave finaciare</t>
  </si>
  <si>
    <t>Nga</t>
  </si>
  <si>
    <t>Deri</t>
  </si>
  <si>
    <t>Periudha</t>
  </si>
  <si>
    <t>&gt;</t>
  </si>
  <si>
    <t>Arke</t>
  </si>
  <si>
    <t>Banke</t>
  </si>
  <si>
    <t>Debitor, kreditor te tjere</t>
  </si>
  <si>
    <t>Tatim mbi Fitimin</t>
  </si>
  <si>
    <t>Tvsh</t>
  </si>
  <si>
    <t>Te drejta dhe detyrime ndaj ortakeve</t>
  </si>
  <si>
    <t>Inventari i imet</t>
  </si>
  <si>
    <t>Shpenzimet te periudhave te ardhshme</t>
  </si>
  <si>
    <t>PASIVET AFATSHKURTRA</t>
  </si>
  <si>
    <t>Paqyra e Ndryshimeve ne Kapital</t>
  </si>
  <si>
    <t>A K T I V E T</t>
  </si>
  <si>
    <t>P A S I V E T    D H E    K A P I T A L I</t>
  </si>
  <si>
    <t>Pershkrimi i Elementeve</t>
  </si>
  <si>
    <t>Paraardhese</t>
  </si>
  <si>
    <t>Raportuese</t>
  </si>
  <si>
    <t>A.B.I.1</t>
  </si>
  <si>
    <t>A.B.I.2</t>
  </si>
  <si>
    <t>A.B.I.3</t>
  </si>
  <si>
    <t>A.B.I.4</t>
  </si>
  <si>
    <t>A.B.I.5</t>
  </si>
  <si>
    <t>A.B.I.6</t>
  </si>
  <si>
    <t>A.B.I.7</t>
  </si>
  <si>
    <t>A.B.II.1</t>
  </si>
  <si>
    <t>A.B.II.2</t>
  </si>
  <si>
    <t>A.B.II.3</t>
  </si>
  <si>
    <t>A.B.II.4</t>
  </si>
  <si>
    <t>A.B.II.5</t>
  </si>
  <si>
    <t>A.B.II.6</t>
  </si>
  <si>
    <t>P.B.I.2</t>
  </si>
  <si>
    <t>P.B.I.1</t>
  </si>
  <si>
    <t>P.B.I.3</t>
  </si>
  <si>
    <t>P.B.I.4</t>
  </si>
  <si>
    <t>P.B.I.5</t>
  </si>
  <si>
    <t>P.B.III.1</t>
  </si>
  <si>
    <t>P.B.II.1</t>
  </si>
  <si>
    <t>P.B.II.2</t>
  </si>
  <si>
    <t>P.B.II.3</t>
  </si>
  <si>
    <t>P.B.II.4</t>
  </si>
  <si>
    <t>P.B.III.2</t>
  </si>
  <si>
    <t>P.B.III.3</t>
  </si>
  <si>
    <t>P.B.III.4</t>
  </si>
  <si>
    <t>P.B.III.5</t>
  </si>
  <si>
    <t>P.B.III.6</t>
  </si>
  <si>
    <t>P.B.III.7</t>
  </si>
  <si>
    <t>P.B.III.8</t>
  </si>
  <si>
    <t>P.B.III.9</t>
  </si>
  <si>
    <t>P.B.III.10</t>
  </si>
  <si>
    <t>P.A.Sh.1</t>
  </si>
  <si>
    <t>P.A.Sh.2</t>
  </si>
  <si>
    <t>P.A.Sh.3</t>
  </si>
  <si>
    <t>P.A.Sh.4</t>
  </si>
  <si>
    <t>P.A.Sh.5</t>
  </si>
  <si>
    <t>P.A.Sh.6</t>
  </si>
  <si>
    <t>P.A.Sh.7</t>
  </si>
  <si>
    <t>P.A.Sh.8</t>
  </si>
  <si>
    <t>P.A.Sh.9</t>
  </si>
  <si>
    <t>P.A.Sh.10</t>
  </si>
  <si>
    <t>P.A.Sh.11</t>
  </si>
  <si>
    <t>P.A.Sh.12</t>
  </si>
  <si>
    <t>P.A.Sh.13</t>
  </si>
  <si>
    <t>P.A.Sh.14</t>
  </si>
  <si>
    <t>P.A.Sh.15</t>
  </si>
  <si>
    <t>P.A.Sh.16</t>
  </si>
  <si>
    <t>P.A.Sh.17</t>
  </si>
  <si>
    <t>Transferimi ne rezerva te tjera</t>
  </si>
  <si>
    <t>Transferim ne detyrime</t>
  </si>
  <si>
    <t>Individuale</t>
  </si>
  <si>
    <t>ne Leke</t>
  </si>
  <si>
    <t>Klient per mallra,produkte dhe sherbime</t>
  </si>
  <si>
    <t>Te ardhurat dhe shpenzimet financ nga invest te tjera financ afat gjata</t>
  </si>
  <si>
    <t>P.A.Sh.12.1</t>
  </si>
  <si>
    <t>Totali i shpenzimeve (shumat 4-7)</t>
  </si>
  <si>
    <t>P.A.Sh.12.2</t>
  </si>
  <si>
    <t>P.A.Sh.12.3</t>
  </si>
  <si>
    <t>P.A.Sh.12.4</t>
  </si>
  <si>
    <t>x</t>
  </si>
  <si>
    <t>Rritja e kapitalit</t>
  </si>
  <si>
    <t>leke</t>
  </si>
  <si>
    <t>Bazuar ne klasifikimin e shpenzimeve sipas natyres</t>
  </si>
  <si>
    <t>Nr. i rregjistrit tregtar</t>
  </si>
  <si>
    <t>Aktive te tjera afatgjata materiale (me vl. Kontabel) Pinf</t>
  </si>
  <si>
    <t>(Pasqyra nr 3)</t>
  </si>
  <si>
    <t>(Pasqyra nr 1/A)</t>
  </si>
  <si>
    <t>(Pasqyra nr 2)</t>
  </si>
  <si>
    <t>(Pasqyra nr 1/P)</t>
  </si>
  <si>
    <t xml:space="preserve">       Pasqyra  e fluksit monetar-Metoda indirekte</t>
  </si>
  <si>
    <t xml:space="preserve">parapagime dhe te ngjashme </t>
  </si>
  <si>
    <t xml:space="preserve">Llogari/ Kerkesa te tjera afatshkurtratvsh shtyre </t>
  </si>
  <si>
    <t xml:space="preserve">Llogari/ Kerkesa afatshkurtra shpenzime per periudha te ardhshme </t>
  </si>
  <si>
    <t>mjete transporti</t>
  </si>
  <si>
    <t>zhvleresim inventari</t>
  </si>
  <si>
    <t>Dividentet e paguar</t>
  </si>
  <si>
    <t>III</t>
  </si>
  <si>
    <t>Pozicioni me 31 dhjetore 2010</t>
  </si>
  <si>
    <t>Fitimi para tatimit</t>
  </si>
  <si>
    <t>Rregullime per.</t>
  </si>
  <si>
    <t>Amortizimin</t>
  </si>
  <si>
    <t>Humbje nga kembimet valutore</t>
  </si>
  <si>
    <t>Te ardhura nga investimet</t>
  </si>
  <si>
    <t>Shpenzime per interesa</t>
  </si>
  <si>
    <t>Rritje/renie ne tepricen e inventarit</t>
  </si>
  <si>
    <t>Rritje/renie ne tepricen e detyrimeve, per tu paguar nga aktiviteti</t>
  </si>
  <si>
    <t>Parate e perftuara nga aktivitetet</t>
  </si>
  <si>
    <t>Interesi i paguar</t>
  </si>
  <si>
    <t>Tatimfitimi i paguar</t>
  </si>
  <si>
    <t>Paraja neto nga aktivitetet e shfrytezimit</t>
  </si>
  <si>
    <t>Fluksi i parave nga veprimtarite investuese</t>
  </si>
  <si>
    <t>Blerja e shoqerise se kontrolluar X minus parate e arketuara</t>
  </si>
  <si>
    <t>Dividentet e arketuar</t>
  </si>
  <si>
    <t>Zbritje fisku</t>
  </si>
  <si>
    <t xml:space="preserve">Paraja neto e perdorur ne aktivitetet investuese </t>
  </si>
  <si>
    <t>Te ardhura nga emetimi i kapitalit aksioner</t>
  </si>
  <si>
    <t>Te ardhura nga huamarrje afatgjata</t>
  </si>
  <si>
    <t>Pagesat e detyrimeve te qerase financiare</t>
  </si>
  <si>
    <t>Paraja neto e perdorur ne aktivitetet financiare</t>
  </si>
  <si>
    <t>Pasqyra e Fluksit monetar -Metoda indirekte</t>
  </si>
  <si>
    <t xml:space="preserve">Rrije/renie ne tepricen e kerkesave te arketueshme 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</si>
  <si>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</si>
  <si>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</si>
  <si>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</si>
  <si>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</si>
  <si>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</si>
  <si>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</si>
  <si>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</si>
  <si>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</si>
  <si>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</si>
  <si>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</si>
  <si>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</si>
  <si>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</si>
  <si>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</si>
  <si>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</si>
  <si>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</si>
  <si>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</si>
  <si>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</si>
  <si>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</si>
  <si>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</si>
  <si>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</si>
  <si>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</si>
  <si>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</si>
  <si>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</si>
  <si>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</si>
  <si>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</si>
  <si>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</si>
  <si>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</si>
  <si>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</si>
  <si>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</si>
  <si>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</si>
  <si>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</si>
  <si>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</si>
  <si>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</si>
  <si>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</si>
  <si>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</si>
  <si>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</si>
  <si>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</si>
  <si>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</si>
  <si>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</si>
  <si>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</si>
  <si>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</si>
  <si>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</si>
  <si>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</si>
  <si>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</si>
  <si>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</si>
  <si>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</si>
  <si>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</si>
  <si>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</si>
  <si>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</si>
  <si>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</si>
  <si>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</si>
  <si>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</si>
  <si>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</si>
  <si>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</si>
  <si>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</si>
  <si>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</si>
  <si>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</si>
  <si>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</si>
  <si>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</si>
  <si>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</si>
  <si>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</si>
  <si>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</si>
  <si>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</si>
  <si>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</si>
  <si>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</si>
  <si>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</si>
  <si>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</si>
  <si>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</si>
  <si>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</si>
  <si>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</si>
  <si>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</si>
  <si>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</si>
  <si>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</si>
  <si>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</si>
  <si>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</si>
  <si>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</si>
  <si>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</si>
  <si>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</si>
  <si>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</si>
  <si>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</si>
  <si>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</si>
  <si>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</si>
  <si>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</si>
  <si>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</si>
  <si>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</si>
  <si>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</si>
  <si>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</si>
  <si>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</si>
  <si>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</si>
  <si>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</si>
  <si>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</si>
  <si>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</si>
  <si>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</si>
  <si>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</si>
  <si>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</si>
  <si>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 xml:space="preserve">Shpenzime pritje </t>
  </si>
  <si>
    <t>Gjoba dhe demshperblime</t>
  </si>
  <si>
    <t>Shpenzime interesa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</si>
  <si>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</si>
  <si>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</si>
  <si>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</si>
  <si>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</si>
  <si>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</si>
  <si>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</si>
  <si>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</si>
  <si>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</si>
  <si>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</si>
  <si>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</si>
  <si>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</si>
  <si>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</si>
  <si>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</si>
  <si>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</si>
  <si>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</si>
  <si>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</si>
  <si>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</si>
  <si>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</si>
  <si>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</si>
  <si>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</si>
  <si>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</si>
  <si>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</si>
  <si>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</si>
  <si>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</si>
  <si>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</si>
  <si>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</si>
  <si>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</si>
  <si>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</si>
  <si>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</si>
  <si>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</si>
  <si>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</si>
  <si>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</si>
  <si>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</si>
  <si>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</si>
  <si>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</si>
  <si>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</si>
  <si>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</si>
  <si>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</si>
  <si>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</si>
  <si>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</si>
  <si>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</si>
  <si>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</si>
  <si>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</si>
  <si>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</si>
  <si>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</si>
  <si>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</si>
  <si>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</si>
  <si>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</si>
  <si>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</si>
  <si>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</si>
  <si>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</si>
  <si>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</si>
  <si>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</si>
  <si>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</si>
  <si>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</si>
  <si>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</si>
  <si>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</si>
  <si>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</si>
  <si>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</si>
  <si>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</si>
  <si>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</si>
  <si>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</si>
  <si>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</si>
  <si>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</si>
  <si>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</si>
  <si>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</si>
  <si>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</si>
  <si>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 xml:space="preserve">DEKLERATE ANALITIKE PER </t>
  </si>
  <si>
    <t>Nr i vendosjes se dokumentit</t>
  </si>
  <si>
    <t xml:space="preserve">TATIMIN MBI TE ARDHURAT </t>
  </si>
  <si>
    <t xml:space="preserve">Periudha tatimore </t>
  </si>
  <si>
    <t>EMERTIMI</t>
  </si>
  <si>
    <t>Sipas Bilancit</t>
  </si>
  <si>
    <t xml:space="preserve">Fiskale </t>
  </si>
  <si>
    <t>Totali i te ardhurave</t>
  </si>
  <si>
    <t>Totali i shpenzimeve</t>
  </si>
  <si>
    <t xml:space="preserve">Total shpenzimet e pa zbitshme sipas ligjit (neni21) </t>
  </si>
  <si>
    <t>Kosto e blerjes dhe permiresimit te tokes dhe te truallit</t>
  </si>
  <si>
    <t>kosto e blerjes dhe permiresimit te aktiveve objekt amortizimi</t>
  </si>
  <si>
    <t>Zmadhimi i kapitalit themeltar te shoqerise nga ortaket</t>
  </si>
  <si>
    <t>Vlera e shperblimit ne natyre</t>
  </si>
  <si>
    <t>Kontributi vullnetar i pensionisteve</t>
  </si>
  <si>
    <t>Divident te deklaruar dhe ndarja e fitimit</t>
  </si>
  <si>
    <t>Interesa te paguara dhe interesi Max i kredise se caktuar nga BSH</t>
  </si>
  <si>
    <t>Gjobat ,kamat vonesa dhe kushte penale</t>
  </si>
  <si>
    <t>Krijimi dhe rritja e rezervave e fondeve te tjera</t>
  </si>
  <si>
    <t>tatimi mbi te ardhurat personale,akcize,tatim mbi fitimindhe tvsh</t>
  </si>
  <si>
    <t>shpenzimi perfaqesimi,pritje percjellje</t>
  </si>
  <si>
    <t>shpenzimi i konsumit personal</t>
  </si>
  <si>
    <t>shpenzime qe tejkalojne kufijte e percaktuar me ligj</t>
  </si>
  <si>
    <t>shpenzime per dhurata</t>
  </si>
  <si>
    <t>çdo lloj shpenzimi qe nuk vertetohet me dokumenta</t>
  </si>
  <si>
    <t>interesi i paguar kur huaja tejkalon kater here kapitalin themeltar</t>
  </si>
  <si>
    <t>nese baza e amortizimit eshte nje shume negative</t>
  </si>
  <si>
    <t>shpenzimet per sherbime teknike,konsulence te pa paguar 2004</t>
  </si>
  <si>
    <t>amortizimi nga rivleresimi i AQ</t>
  </si>
  <si>
    <t xml:space="preserve">Rezultati i vitit ushtrimor </t>
  </si>
  <si>
    <t>Humbja</t>
  </si>
  <si>
    <t>Fitimi</t>
  </si>
  <si>
    <t xml:space="preserve">Humbja per tu mbartur nga 1 vit me pare </t>
  </si>
  <si>
    <t xml:space="preserve">Humbja per tu mbartur nga 2 vite me pare </t>
  </si>
  <si>
    <t xml:space="preserve">Humbja per tu mbartur nga 3 vite me pare </t>
  </si>
  <si>
    <t>Shuma e humbjes per tu mbartur ne vitin ushtrimor</t>
  </si>
  <si>
    <t>Shuma e humbjes qe nuk bartet per efekt fiskal</t>
  </si>
  <si>
    <t xml:space="preserve">Fitimi i tatueshem </t>
  </si>
  <si>
    <t>tatim fitimi i llogaritur</t>
  </si>
  <si>
    <t>Zbritje nga fitimi (rezerva ligjore )</t>
  </si>
  <si>
    <t xml:space="preserve">Fitimi neto per tu shpernare nga periudha ushtrimore </t>
  </si>
  <si>
    <t>Fitimi neto per tu shperndare nga vitet e kaluara</t>
  </si>
  <si>
    <t>Shtese kapitali nga fitimi</t>
  </si>
  <si>
    <t xml:space="preserve">Divident per tu shpernare </t>
  </si>
  <si>
    <t xml:space="preserve">tatimi mbi dividentin i llogaritur </t>
  </si>
  <si>
    <t>Llogaritja e amortizimit</t>
  </si>
  <si>
    <t>Ne total llogaritja e amortizimit vjetor =(a+b+c+d)</t>
  </si>
  <si>
    <t>a</t>
  </si>
  <si>
    <t>Ndertesa makineri afat te gjate</t>
  </si>
  <si>
    <t>b</t>
  </si>
  <si>
    <t>aktive te pa trupezuara</t>
  </si>
  <si>
    <t>c</t>
  </si>
  <si>
    <t>kompjutera dhe sisteme informacioni</t>
  </si>
  <si>
    <t>d</t>
  </si>
  <si>
    <t xml:space="preserve">te gjithe aktivet e tjera </t>
  </si>
  <si>
    <t>Tatimi ne burim ne zbatim te nenit 33</t>
  </si>
  <si>
    <t xml:space="preserve">Deklaroj nen pergjegjesine time se informacioni eshte i plote dhe i sakte </t>
  </si>
  <si>
    <t xml:space="preserve">D R E J T O R I </t>
  </si>
  <si>
    <t>Pozicioni me 31 dhjetore 2011</t>
  </si>
  <si>
    <t xml:space="preserve">Totali i te ardhurave dhe shpenzimeve pa caktuara </t>
  </si>
  <si>
    <t xml:space="preserve">Blerja e aktiveve afatgjate </t>
  </si>
  <si>
    <t>Viti 2011</t>
  </si>
  <si>
    <t>Fitimi neto per periudhen kontabel2011</t>
  </si>
  <si>
    <t xml:space="preserve">fitimi </t>
  </si>
  <si>
    <t>L 3 Herojte rruga Gjon Pali II Shkoder</t>
  </si>
  <si>
    <t>debitore te tjere</t>
  </si>
  <si>
    <t>Hua dhe detyrime te tjera brenda grupit</t>
  </si>
  <si>
    <t xml:space="preserve">korigjim I vleres se AAGJM </t>
  </si>
  <si>
    <t>ulja e vleres AAGJM</t>
  </si>
  <si>
    <t xml:space="preserve">Ulje nga rivleresimi </t>
  </si>
  <si>
    <t>Adresa Rruga Gjon Pali II  shkoder</t>
  </si>
  <si>
    <t>Efekti ndryshimeve ne rezerve rivleresimi</t>
  </si>
  <si>
    <t>prodhim kepuce me material porositesi</t>
  </si>
  <si>
    <t xml:space="preserve">"ADELCHI SHQIPERIA "Sh.p.k </t>
  </si>
  <si>
    <t>K06424016C</t>
  </si>
  <si>
    <t>18.05.1994</t>
  </si>
  <si>
    <t xml:space="preserve">" Adelchi Shqiperia  " </t>
  </si>
  <si>
    <t xml:space="preserve">Shoqeria  Adelchi Shqiperia </t>
  </si>
  <si>
    <t>NIPTI K06424016C</t>
  </si>
  <si>
    <t>Paulin  Radovani</t>
  </si>
  <si>
    <t xml:space="preserve">shpenzime te shtyra </t>
  </si>
  <si>
    <t xml:space="preserve"> </t>
  </si>
  <si>
    <t>Viti 2012</t>
  </si>
  <si>
    <t>01.01.2012</t>
  </si>
  <si>
    <t>31.12.2012</t>
  </si>
  <si>
    <t>17.03.2013</t>
  </si>
  <si>
    <t>Fitimi neto per periudhen kontabel2012</t>
  </si>
  <si>
    <t>Pozicioni me 31 dhjetore 2012</t>
  </si>
  <si>
    <t xml:space="preserve">zbritje fiskale </t>
  </si>
  <si>
    <t>Periudha 01.01.2012-31.12.2012</t>
  </si>
  <si>
    <t>Pasqyra e te Ardhurave dhe Shpenzimeve 2012</t>
  </si>
  <si>
    <t>Pasqyrat Financiare te vitit 2012</t>
  </si>
  <si>
    <t>Aktivet Afatgjata Materiale  me vlere fillestare   2012</t>
  </si>
  <si>
    <t>Amortizimi A.A.Materiale   2012</t>
  </si>
  <si>
    <t>Vlera Kontabel Neto e A.A.Materiale  2012</t>
  </si>
  <si>
    <t>667+669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</si>
</sst>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_(* #,##0_);_(* \(#,##0\);_(* &quot;-&quot;??_);_(@_)"/>
  </numFmts>
  <fonts count="79">
    <font>
      <sz val="10"/>
      <name val="Arial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Baskerville Old Face"/>
      <family val="1"/>
    </font>
    <font>
      <sz val="11"/>
      <name val="Arial"/>
      <family val="2"/>
    </font>
    <font>
      <b/>
      <sz val="10"/>
      <name val="Baskerville Old Face"/>
      <family val="1"/>
    </font>
    <font>
      <b/>
      <sz val="28"/>
      <name val="Calibri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0"/>
      <color indexed="12"/>
      <name val="Tahoma"/>
      <family val="2"/>
    </font>
    <font>
      <b/>
      <sz val="10"/>
      <name val="Tahoma"/>
      <family val="2"/>
    </font>
    <font>
      <sz val="9"/>
      <color indexed="48"/>
      <name val="Tahoma"/>
      <family val="2"/>
    </font>
    <font>
      <sz val="9"/>
      <color indexed="10"/>
      <name val="Tahoma"/>
      <family val="2"/>
    </font>
    <font>
      <sz val="9"/>
      <name val="Tahoma"/>
      <family val="2"/>
    </font>
    <font>
      <sz val="9"/>
      <color indexed="12"/>
      <name val="Tahoma"/>
      <family val="2"/>
    </font>
    <font>
      <i/>
      <sz val="9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color indexed="12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i/>
      <sz val="8"/>
      <color indexed="12"/>
      <name val="Tahoma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indexed="8"/>
      <name val="MS Sans Serif"/>
      <family val="2"/>
    </font>
    <font>
      <sz val="9"/>
      <name val="Arial"/>
      <family val="2"/>
    </font>
    <font>
      <i/>
      <sz val="12"/>
      <color indexed="48"/>
      <name val="Arial"/>
      <family val="2"/>
    </font>
    <font>
      <sz val="12"/>
      <color indexed="48"/>
      <name val="Tahoma"/>
      <family val="2"/>
    </font>
    <font>
      <sz val="8.5"/>
      <color indexed="8"/>
      <name val="MS Sans Serif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rgb="FF000000"/>
      <name val="MS Sans Serif"/>
      <family val="2"/>
    </font>
    <font>
      <sz val="8.5"/>
      <color rgb="FF000000"/>
      <name val="Arial"/>
      <family val="2"/>
    </font>
    <font>
      <vertAlign val="subscript"/>
      <sz val="8.5"/>
      <color rgb="FF000000"/>
      <name val="MS Sans Serif"/>
      <family val="2"/>
    </font>
    <font>
      <vertAlign val="subscript"/>
      <sz val="8.5"/>
      <color rgb="FF000000"/>
      <name val="Arial"/>
      <family val="2"/>
    </font>
    <font>
      <vertAlign val="subscript"/>
      <sz val="12"/>
      <color rgb="FF000000"/>
      <name val="Arial"/>
      <family val="2"/>
    </font>
    <font>
      <vertAlign val="subscript"/>
      <sz val="8.5"/>
      <name val="Arial"/>
      <family val="2"/>
    </font>
    <font>
      <vertAlign val="subscript"/>
      <sz val="14"/>
      <name val="Arial"/>
      <family val="2"/>
    </font>
    <font>
      <vertAlign val="subscript"/>
      <sz val="12"/>
      <name val="Arial"/>
      <family val="2"/>
    </font>
    <font>
      <sz val="10"/>
      <name val="Tahoma"/>
      <family val="2"/>
    </font>
    <font>
      <i/>
      <vertAlign val="subscript"/>
      <sz val="10"/>
      <color rgb="FF000000"/>
      <name val="Arial"/>
      <family val="2"/>
    </font>
    <font>
      <vertAlign val="subscript"/>
      <sz val="10"/>
      <color rgb="FF000000"/>
      <name val="MS Sans Serif"/>
      <family val="2"/>
    </font>
    <font>
      <vertAlign val="subscript"/>
      <sz val="8"/>
      <color rgb="FF000000"/>
      <name val="Tahoma"/>
      <family val="2"/>
    </font>
    <font>
      <vertAlign val="subscript"/>
      <sz val="14"/>
      <name val="Tahoma"/>
      <family val="2"/>
    </font>
    <font>
      <vertAlign val="subscript"/>
      <sz val="14"/>
      <color rgb="FF000000"/>
      <name val="Tahoma"/>
      <family val="2"/>
    </font>
    <font>
      <vertAlign val="subscript"/>
      <sz val="11"/>
      <color rgb="FF000000"/>
      <name val="Arial"/>
      <family val="2"/>
    </font>
    <font>
      <vertAlign val="subscript"/>
      <sz val="9"/>
      <color rgb="FF000000"/>
      <name val="Tahoma"/>
      <family val="2"/>
    </font>
    <font>
      <vertAlign val="subscript"/>
      <sz val="9"/>
      <name val="Tahoma"/>
      <family val="2"/>
    </font>
    <font>
      <b/>
      <vertAlign val="subscript"/>
      <sz val="9"/>
      <name val="Tahoma"/>
      <family val="2"/>
    </font>
    <font>
      <vertAlign val="subscript"/>
      <sz val="10"/>
      <color rgb="FF000000"/>
      <name val="Arial"/>
      <family val="2"/>
    </font>
    <font>
      <vertAlign val="subscript"/>
      <sz val="8.5"/>
      <name val="MS Sans Serif"/>
      <family val="2"/>
    </font>
    <font>
      <vertAlign val="subscript"/>
      <sz val="10"/>
      <name val="MS Sans Serif"/>
      <family val="2"/>
    </font>
    <font>
      <vertAlign val="subscript"/>
      <sz val="10"/>
      <name val="Arial"/>
      <family val="2"/>
    </font>
    <font>
      <vertAlign val="subscript"/>
      <sz val="8"/>
      <color rgb="FF000000"/>
      <name val="Arial"/>
      <family val="2"/>
    </font>
    <font>
      <vertAlign val="subscript"/>
      <sz val="12"/>
      <color rgb="FF000000"/>
      <name val="MS Sans Serif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48"/>
      <name val="Arial"/>
      <family val="2"/>
    </font>
    <font>
      <sz val="8"/>
      <color indexed="48"/>
      <name val="Arial"/>
      <family val="2"/>
    </font>
    <font>
      <sz val="8"/>
      <color indexed="10"/>
      <name val="Arial"/>
      <family val="2"/>
    </font>
    <font>
      <sz val="8"/>
      <color indexed="10"/>
      <name val="Tahoma"/>
      <family val="2"/>
    </font>
    <font>
      <i/>
      <sz val="11"/>
      <color indexed="48"/>
      <name val="Arial"/>
      <family val="2"/>
    </font>
    <font>
      <sz val="11"/>
      <color indexed="48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6" fillId="0" borderId="0"/>
    <xf numFmtId="0" fontId="36" fillId="0" borderId="0"/>
  </cellStyleXfs>
  <cellXfs count="383">
    <xf numFmtId="0" fontId="0" fillId="0" borderId="0" xfId="0"/>
    <xf numFmtId="0" fontId="0" fillId="0" borderId="0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3" fontId="4" fillId="0" borderId="1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0" fillId="0" borderId="0" xfId="0" applyNumberFormat="1"/>
    <xf numFmtId="0" fontId="0" fillId="0" borderId="0" xfId="0" applyBorder="1" applyAlignment="1">
      <alignment horizontal="left" indent="5"/>
    </xf>
    <xf numFmtId="0" fontId="0" fillId="0" borderId="1" xfId="0" applyBorder="1"/>
    <xf numFmtId="3" fontId="0" fillId="0" borderId="0" xfId="0" applyNumberFormat="1" applyBorder="1"/>
    <xf numFmtId="0" fontId="3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 indent="5"/>
    </xf>
    <xf numFmtId="0" fontId="20" fillId="0" borderId="0" xfId="0" applyFont="1" applyBorder="1"/>
    <xf numFmtId="9" fontId="21" fillId="0" borderId="0" xfId="0" applyNumberFormat="1" applyFont="1" applyBorder="1"/>
    <xf numFmtId="3" fontId="22" fillId="0" borderId="0" xfId="0" applyNumberFormat="1" applyFont="1" applyBorder="1" applyAlignment="1"/>
    <xf numFmtId="0" fontId="24" fillId="0" borderId="0" xfId="0" applyFont="1" applyBorder="1" applyAlignment="1"/>
    <xf numFmtId="3" fontId="24" fillId="0" borderId="0" xfId="0" applyNumberFormat="1" applyFont="1" applyBorder="1" applyAlignment="1"/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9" fontId="29" fillId="0" borderId="3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/>
    </xf>
    <xf numFmtId="0" fontId="30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31" fillId="0" borderId="0" xfId="0" applyFont="1" applyBorder="1" applyAlignment="1"/>
    <xf numFmtId="0" fontId="30" fillId="0" borderId="4" xfId="0" applyFont="1" applyBorder="1" applyAlignment="1">
      <alignment horizontal="center"/>
    </xf>
    <xf numFmtId="0" fontId="28" fillId="0" borderId="5" xfId="0" applyFont="1" applyBorder="1"/>
    <xf numFmtId="0" fontId="30" fillId="0" borderId="5" xfId="0" applyFont="1" applyBorder="1"/>
    <xf numFmtId="0" fontId="30" fillId="0" borderId="6" xfId="0" applyFont="1" applyBorder="1"/>
    <xf numFmtId="9" fontId="29" fillId="0" borderId="1" xfId="0" applyNumberFormat="1" applyFont="1" applyBorder="1"/>
    <xf numFmtId="1" fontId="30" fillId="0" borderId="1" xfId="0" applyNumberFormat="1" applyFont="1" applyBorder="1"/>
    <xf numFmtId="0" fontId="28" fillId="0" borderId="4" xfId="0" applyFont="1" applyBorder="1"/>
    <xf numFmtId="0" fontId="28" fillId="0" borderId="5" xfId="0" applyFont="1" applyBorder="1" applyAlignment="1">
      <alignment horizontal="center"/>
    </xf>
    <xf numFmtId="0" fontId="28" fillId="0" borderId="6" xfId="0" applyFont="1" applyBorder="1"/>
    <xf numFmtId="9" fontId="27" fillId="0" borderId="1" xfId="0" applyNumberFormat="1" applyFont="1" applyBorder="1"/>
    <xf numFmtId="3" fontId="28" fillId="0" borderId="1" xfId="0" applyNumberFormat="1" applyFont="1" applyBorder="1"/>
    <xf numFmtId="0" fontId="30" fillId="0" borderId="4" xfId="0" applyFont="1" applyBorder="1"/>
    <xf numFmtId="3" fontId="30" fillId="0" borderId="1" xfId="0" applyNumberFormat="1" applyFont="1" applyBorder="1"/>
    <xf numFmtId="0" fontId="30" fillId="0" borderId="1" xfId="0" applyFont="1" applyBorder="1"/>
    <xf numFmtId="3" fontId="31" fillId="0" borderId="1" xfId="0" applyNumberFormat="1" applyFont="1" applyBorder="1"/>
    <xf numFmtId="0" fontId="31" fillId="0" borderId="6" xfId="0" applyFont="1" applyBorder="1" applyAlignment="1">
      <alignment horizontal="left" indent="3"/>
    </xf>
    <xf numFmtId="9" fontId="32" fillId="0" borderId="1" xfId="0" applyNumberFormat="1" applyFont="1" applyBorder="1"/>
    <xf numFmtId="0" fontId="31" fillId="0" borderId="5" xfId="0" applyFont="1" applyBorder="1"/>
    <xf numFmtId="0" fontId="30" fillId="0" borderId="6" xfId="0" applyFont="1" applyFill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3" fillId="0" borderId="0" xfId="0" applyFont="1" applyAlignment="1">
      <alignment horizontal="left" vertical="center"/>
    </xf>
    <xf numFmtId="0" fontId="16" fillId="0" borderId="0" xfId="0" applyFont="1"/>
    <xf numFmtId="0" fontId="3" fillId="0" borderId="3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3" fontId="3" fillId="0" borderId="1" xfId="2" applyNumberFormat="1" applyBorder="1"/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3" fontId="3" fillId="0" borderId="3" xfId="2" applyNumberFormat="1" applyBorder="1"/>
    <xf numFmtId="0" fontId="3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3" fontId="8" fillId="0" borderId="9" xfId="2" applyNumberFormat="1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35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3" fontId="3" fillId="0" borderId="0" xfId="2" applyNumberFormat="1" applyFill="1" applyBorder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4" fillId="0" borderId="3" xfId="3" applyFont="1" applyBorder="1" applyAlignment="1">
      <alignment horizontal="center"/>
    </xf>
    <xf numFmtId="2" fontId="37" fillId="0" borderId="11" xfId="3" applyNumberFormat="1" applyFont="1" applyBorder="1" applyAlignment="1">
      <alignment horizontal="center" wrapText="1"/>
    </xf>
    <xf numFmtId="0" fontId="38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0" fontId="4" fillId="0" borderId="14" xfId="3" applyFont="1" applyBorder="1" applyAlignment="1">
      <alignment horizontal="left" wrapText="1"/>
    </xf>
    <xf numFmtId="0" fontId="4" fillId="0" borderId="14" xfId="3" applyFont="1" applyBorder="1" applyAlignment="1">
      <alignment horizontal="right"/>
    </xf>
    <xf numFmtId="0" fontId="3" fillId="0" borderId="15" xfId="3" applyFont="1" applyBorder="1" applyAlignment="1">
      <alignment horizontal="center"/>
    </xf>
    <xf numFmtId="0" fontId="3" fillId="0" borderId="6" xfId="3" applyFont="1" applyBorder="1" applyAlignment="1">
      <alignment horizontal="left" wrapText="1"/>
    </xf>
    <xf numFmtId="0" fontId="4" fillId="0" borderId="1" xfId="3" applyFont="1" applyBorder="1" applyAlignment="1">
      <alignment horizontal="right"/>
    </xf>
    <xf numFmtId="0" fontId="3" fillId="0" borderId="16" xfId="3" applyFont="1" applyBorder="1" applyAlignment="1">
      <alignment horizontal="center"/>
    </xf>
    <xf numFmtId="0" fontId="8" fillId="0" borderId="6" xfId="3" applyFont="1" applyBorder="1" applyAlignment="1">
      <alignment horizontal="left" wrapText="1"/>
    </xf>
    <xf numFmtId="0" fontId="4" fillId="0" borderId="17" xfId="3" applyFont="1" applyBorder="1" applyAlignment="1">
      <alignment horizontal="center"/>
    </xf>
    <xf numFmtId="0" fontId="4" fillId="0" borderId="6" xfId="3" applyFont="1" applyBorder="1" applyAlignment="1">
      <alignment horizontal="left" wrapText="1"/>
    </xf>
    <xf numFmtId="0" fontId="3" fillId="0" borderId="7" xfId="3" applyFont="1" applyBorder="1" applyAlignment="1">
      <alignment horizontal="left" wrapText="1"/>
    </xf>
    <xf numFmtId="0" fontId="3" fillId="0" borderId="18" xfId="3" applyFont="1" applyBorder="1" applyAlignment="1">
      <alignment horizontal="center"/>
    </xf>
    <xf numFmtId="0" fontId="3" fillId="0" borderId="19" xfId="3" applyFont="1" applyBorder="1" applyAlignment="1">
      <alignment horizontal="left" wrapText="1"/>
    </xf>
    <xf numFmtId="0" fontId="4" fillId="0" borderId="17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wrapText="1"/>
    </xf>
    <xf numFmtId="0" fontId="4" fillId="0" borderId="15" xfId="3" applyFont="1" applyBorder="1" applyAlignment="1">
      <alignment horizontal="center"/>
    </xf>
    <xf numFmtId="0" fontId="16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6" xfId="3" applyFont="1" applyBorder="1" applyAlignment="1">
      <alignment horizontal="center"/>
    </xf>
    <xf numFmtId="0" fontId="4" fillId="0" borderId="1" xfId="3" applyFont="1" applyBorder="1" applyAlignment="1">
      <alignment horizontal="left" wrapText="1"/>
    </xf>
    <xf numFmtId="0" fontId="4" fillId="0" borderId="18" xfId="3" applyFont="1" applyBorder="1" applyAlignment="1">
      <alignment horizontal="center"/>
    </xf>
    <xf numFmtId="0" fontId="4" fillId="0" borderId="7" xfId="3" applyFont="1" applyBorder="1" applyAlignment="1">
      <alignment horizontal="left" wrapText="1"/>
    </xf>
    <xf numFmtId="0" fontId="4" fillId="0" borderId="20" xfId="3" applyFont="1" applyBorder="1" applyAlignment="1">
      <alignment horizontal="center"/>
    </xf>
    <xf numFmtId="0" fontId="4" fillId="0" borderId="21" xfId="3" applyFont="1" applyBorder="1" applyAlignment="1">
      <alignment horizontal="left" wrapText="1"/>
    </xf>
    <xf numFmtId="0" fontId="4" fillId="0" borderId="21" xfId="3" applyFont="1" applyBorder="1" applyAlignment="1">
      <alignment horizontal="right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left"/>
    </xf>
    <xf numFmtId="0" fontId="5" fillId="0" borderId="3" xfId="3" applyFont="1" applyBorder="1"/>
    <xf numFmtId="2" fontId="37" fillId="0" borderId="3" xfId="3" applyNumberFormat="1" applyFont="1" applyBorder="1" applyAlignment="1">
      <alignment horizontal="center" wrapText="1"/>
    </xf>
    <xf numFmtId="0" fontId="38" fillId="0" borderId="22" xfId="3" applyFont="1" applyBorder="1" applyAlignment="1">
      <alignment horizontal="center"/>
    </xf>
    <xf numFmtId="0" fontId="38" fillId="0" borderId="14" xfId="3" applyFont="1" applyBorder="1" applyAlignment="1">
      <alignment horizontal="left" wrapText="1"/>
    </xf>
    <xf numFmtId="0" fontId="38" fillId="0" borderId="14" xfId="3" applyFont="1" applyBorder="1" applyAlignment="1">
      <alignment horizontal="right"/>
    </xf>
    <xf numFmtId="0" fontId="5" fillId="0" borderId="17" xfId="3" applyFont="1" applyBorder="1" applyAlignment="1">
      <alignment horizontal="left"/>
    </xf>
    <xf numFmtId="0" fontId="5" fillId="0" borderId="1" xfId="4" applyFont="1" applyFill="1" applyBorder="1" applyAlignment="1">
      <alignment horizontal="left" wrapText="1"/>
    </xf>
    <xf numFmtId="0" fontId="38" fillId="0" borderId="1" xfId="3" applyFont="1" applyBorder="1" applyAlignment="1">
      <alignment horizontal="right"/>
    </xf>
    <xf numFmtId="0" fontId="5" fillId="0" borderId="1" xfId="3" applyFont="1" applyBorder="1" applyAlignment="1">
      <alignment horizontal="left" wrapText="1"/>
    </xf>
    <xf numFmtId="0" fontId="38" fillId="0" borderId="17" xfId="3" applyFont="1" applyBorder="1" applyAlignment="1">
      <alignment horizontal="center"/>
    </xf>
    <xf numFmtId="0" fontId="38" fillId="0" borderId="1" xfId="3" applyFont="1" applyBorder="1" applyAlignment="1">
      <alignment horizontal="left" wrapText="1"/>
    </xf>
    <xf numFmtId="0" fontId="5" fillId="0" borderId="17" xfId="3" applyFont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38" fillId="0" borderId="1" xfId="3" applyFont="1" applyBorder="1" applyAlignment="1">
      <alignment horizontal="right" wrapText="1"/>
    </xf>
    <xf numFmtId="0" fontId="5" fillId="0" borderId="17" xfId="3" applyFont="1" applyFill="1" applyBorder="1" applyAlignment="1">
      <alignment horizontal="center"/>
    </xf>
    <xf numFmtId="0" fontId="38" fillId="0" borderId="1" xfId="3" applyFont="1" applyBorder="1" applyAlignment="1">
      <alignment horizontal="left"/>
    </xf>
    <xf numFmtId="0" fontId="38" fillId="0" borderId="4" xfId="4" applyFont="1" applyFill="1" applyBorder="1" applyAlignment="1">
      <alignment horizontal="left"/>
    </xf>
    <xf numFmtId="0" fontId="38" fillId="0" borderId="5" xfId="4" applyFont="1" applyFill="1" applyBorder="1" applyAlignment="1">
      <alignment horizontal="left"/>
    </xf>
    <xf numFmtId="0" fontId="38" fillId="0" borderId="6" xfId="4" applyFont="1" applyFill="1" applyBorder="1" applyAlignment="1">
      <alignment horizontal="left"/>
    </xf>
    <xf numFmtId="0" fontId="5" fillId="0" borderId="23" xfId="0" applyFont="1" applyBorder="1"/>
    <xf numFmtId="0" fontId="38" fillId="0" borderId="0" xfId="0" applyFont="1" applyBorder="1"/>
    <xf numFmtId="0" fontId="5" fillId="0" borderId="0" xfId="0" applyFont="1" applyBorder="1"/>
    <xf numFmtId="0" fontId="38" fillId="0" borderId="17" xfId="3" applyFont="1" applyBorder="1"/>
    <xf numFmtId="0" fontId="5" fillId="0" borderId="17" xfId="0" applyFont="1" applyBorder="1"/>
    <xf numFmtId="0" fontId="5" fillId="0" borderId="17" xfId="3" applyFont="1" applyBorder="1"/>
    <xf numFmtId="0" fontId="5" fillId="0" borderId="20" xfId="3" applyFont="1" applyBorder="1"/>
    <xf numFmtId="0" fontId="38" fillId="0" borderId="21" xfId="3" applyFont="1" applyBorder="1" applyAlignment="1">
      <alignment horizontal="left"/>
    </xf>
    <xf numFmtId="0" fontId="5" fillId="0" borderId="21" xfId="3" applyFont="1" applyBorder="1" applyAlignment="1">
      <alignment horizontal="left"/>
    </xf>
    <xf numFmtId="0" fontId="38" fillId="0" borderId="0" xfId="3" applyFont="1" applyBorder="1" applyAlignment="1">
      <alignment horizontal="left"/>
    </xf>
    <xf numFmtId="0" fontId="3" fillId="0" borderId="1" xfId="0" applyFont="1" applyBorder="1"/>
    <xf numFmtId="0" fontId="40" fillId="0" borderId="1" xfId="0" applyFont="1" applyBorder="1" applyAlignment="1">
      <alignment horizontal="center"/>
    </xf>
    <xf numFmtId="165" fontId="40" fillId="0" borderId="1" xfId="1" applyNumberFormat="1" applyFont="1" applyBorder="1"/>
    <xf numFmtId="0" fontId="3" fillId="0" borderId="12" xfId="0" applyFont="1" applyFill="1" applyBorder="1"/>
    <xf numFmtId="0" fontId="0" fillId="0" borderId="1" xfId="0" applyFill="1" applyBorder="1"/>
    <xf numFmtId="0" fontId="4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3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10" fillId="0" borderId="0" xfId="0" applyFont="1" applyBorder="1" applyAlignment="1"/>
    <xf numFmtId="3" fontId="38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164" fontId="3" fillId="0" borderId="1" xfId="1" applyFont="1" applyBorder="1"/>
    <xf numFmtId="164" fontId="4" fillId="0" borderId="1" xfId="1" applyFont="1" applyBorder="1"/>
    <xf numFmtId="0" fontId="41" fillId="0" borderId="0" xfId="0" applyFont="1"/>
    <xf numFmtId="0" fontId="41" fillId="0" borderId="1" xfId="0" applyFont="1" applyBorder="1"/>
    <xf numFmtId="4" fontId="41" fillId="0" borderId="1" xfId="0" applyNumberFormat="1" applyFont="1" applyBorder="1"/>
    <xf numFmtId="3" fontId="5" fillId="0" borderId="1" xfId="0" applyNumberFormat="1" applyFont="1" applyBorder="1"/>
    <xf numFmtId="0" fontId="42" fillId="0" borderId="0" xfId="0" applyFont="1" applyBorder="1"/>
    <xf numFmtId="0" fontId="43" fillId="0" borderId="0" xfId="0" applyFont="1" applyBorder="1"/>
    <xf numFmtId="164" fontId="40" fillId="0" borderId="1" xfId="1" applyFont="1" applyBorder="1" applyAlignment="1">
      <alignment horizontal="center"/>
    </xf>
    <xf numFmtId="164" fontId="44" fillId="0" borderId="0" xfId="1" applyFont="1" applyFill="1" applyBorder="1" applyAlignment="1" applyProtection="1"/>
    <xf numFmtId="164" fontId="45" fillId="0" borderId="0" xfId="1" applyFont="1" applyBorder="1" applyAlignment="1">
      <alignment horizontal="right" vertical="center"/>
    </xf>
    <xf numFmtId="164" fontId="44" fillId="0" borderId="0" xfId="1" applyFont="1" applyBorder="1" applyAlignment="1">
      <alignment horizontal="right"/>
    </xf>
    <xf numFmtId="4" fontId="47" fillId="0" borderId="0" xfId="0" applyNumberFormat="1" applyFont="1"/>
    <xf numFmtId="4" fontId="48" fillId="0" borderId="0" xfId="0" applyNumberFormat="1" applyFont="1"/>
    <xf numFmtId="4" fontId="49" fillId="0" borderId="0" xfId="0" applyNumberFormat="1" applyFont="1" applyBorder="1" applyAlignment="1">
      <alignment vertical="center"/>
    </xf>
    <xf numFmtId="4" fontId="51" fillId="0" borderId="0" xfId="0" applyNumberFormat="1" applyFont="1" applyBorder="1" applyAlignment="1">
      <alignment horizontal="right" vertical="center"/>
    </xf>
    <xf numFmtId="4" fontId="50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vertical="center"/>
    </xf>
    <xf numFmtId="4" fontId="54" fillId="0" borderId="0" xfId="0" applyNumberFormat="1" applyFont="1" applyBorder="1" applyAlignment="1">
      <alignment horizontal="right" vertical="center"/>
    </xf>
    <xf numFmtId="164" fontId="46" fillId="0" borderId="0" xfId="1" applyFont="1" applyBorder="1" applyAlignment="1">
      <alignment horizontal="right" vertical="center"/>
    </xf>
    <xf numFmtId="4" fontId="52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3" fontId="55" fillId="0" borderId="0" xfId="0" applyNumberFormat="1" applyFont="1" applyAlignment="1">
      <alignment vertical="center"/>
    </xf>
    <xf numFmtId="164" fontId="0" fillId="0" borderId="1" xfId="1" applyFont="1" applyBorder="1"/>
    <xf numFmtId="0" fontId="4" fillId="0" borderId="0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60" fillId="0" borderId="0" xfId="0" applyFont="1" applyBorder="1" applyAlignment="1">
      <alignment horizontal="justify" vertical="center"/>
    </xf>
    <xf numFmtId="0" fontId="60" fillId="0" borderId="0" xfId="0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right" vertical="center"/>
    </xf>
    <xf numFmtId="0" fontId="53" fillId="0" borderId="0" xfId="0" applyFont="1" applyBorder="1" applyAlignment="1">
      <alignment vertical="center"/>
    </xf>
    <xf numFmtId="3" fontId="60" fillId="0" borderId="0" xfId="0" applyNumberFormat="1" applyFont="1" applyBorder="1" applyAlignment="1">
      <alignment horizontal="right" vertical="center"/>
    </xf>
    <xf numFmtId="4" fontId="49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4" fontId="61" fillId="0" borderId="0" xfId="0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4" fontId="63" fillId="0" borderId="0" xfId="0" applyNumberFormat="1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62" fillId="0" borderId="0" xfId="0" applyFont="1" applyBorder="1" applyAlignment="1">
      <alignment horizontal="justify" vertical="center"/>
    </xf>
    <xf numFmtId="0" fontId="64" fillId="0" borderId="0" xfId="0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164" fontId="5" fillId="0" borderId="0" xfId="1" applyFont="1" applyAlignment="1">
      <alignment horizontal="left"/>
    </xf>
    <xf numFmtId="0" fontId="0" fillId="0" borderId="0" xfId="0" applyAlignment="1">
      <alignment horizontal="left"/>
    </xf>
    <xf numFmtId="164" fontId="30" fillId="0" borderId="3" xfId="1" applyFont="1" applyBorder="1" applyAlignment="1">
      <alignment horizontal="left" vertical="center"/>
    </xf>
    <xf numFmtId="164" fontId="30" fillId="0" borderId="7" xfId="1" applyFont="1" applyBorder="1" applyAlignment="1">
      <alignment horizontal="left" vertical="center"/>
    </xf>
    <xf numFmtId="0" fontId="65" fillId="0" borderId="0" xfId="0" applyFont="1" applyBorder="1" applyAlignment="1">
      <alignment vertical="center"/>
    </xf>
    <xf numFmtId="0" fontId="66" fillId="0" borderId="0" xfId="0" applyFont="1" applyBorder="1" applyAlignment="1">
      <alignment horizontal="right" vertical="center"/>
    </xf>
    <xf numFmtId="0" fontId="57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4" fontId="66" fillId="0" borderId="0" xfId="0" applyNumberFormat="1" applyFont="1" applyBorder="1" applyAlignment="1">
      <alignment horizontal="right" vertical="center"/>
    </xf>
    <xf numFmtId="4" fontId="67" fillId="0" borderId="0" xfId="0" applyNumberFormat="1" applyFont="1" applyBorder="1" applyAlignment="1">
      <alignment horizontal="right" vertical="center"/>
    </xf>
    <xf numFmtId="0" fontId="56" fillId="0" borderId="0" xfId="0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4" fontId="66" fillId="0" borderId="0" xfId="0" applyNumberFormat="1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0" xfId="2" applyNumberForma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8" fillId="0" borderId="1" xfId="3" applyFont="1" applyBorder="1" applyAlignment="1"/>
    <xf numFmtId="0" fontId="38" fillId="0" borderId="21" xfId="3" applyFont="1" applyBorder="1" applyAlignment="1"/>
    <xf numFmtId="3" fontId="30" fillId="0" borderId="1" xfId="0" applyNumberFormat="1" applyFont="1" applyBorder="1" applyAlignment="1">
      <alignment horizontal="right" vertical="center"/>
    </xf>
    <xf numFmtId="0" fontId="71" fillId="0" borderId="0" xfId="0" applyFont="1" applyBorder="1"/>
    <xf numFmtId="0" fontId="39" fillId="0" borderId="0" xfId="0" applyFont="1" applyBorder="1" applyAlignment="1"/>
    <xf numFmtId="0" fontId="7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8" fillId="0" borderId="5" xfId="0" applyFont="1" applyBorder="1"/>
    <xf numFmtId="0" fontId="5" fillId="0" borderId="5" xfId="0" applyFont="1" applyBorder="1"/>
    <xf numFmtId="9" fontId="71" fillId="0" borderId="1" xfId="0" applyNumberFormat="1" applyFont="1" applyBorder="1"/>
    <xf numFmtId="0" fontId="38" fillId="0" borderId="4" xfId="0" applyFont="1" applyBorder="1"/>
    <xf numFmtId="0" fontId="38" fillId="0" borderId="5" xfId="0" applyFont="1" applyBorder="1" applyAlignment="1">
      <alignment horizontal="center"/>
    </xf>
    <xf numFmtId="9" fontId="72" fillId="0" borderId="1" xfId="0" applyNumberFormat="1" applyFont="1" applyBorder="1"/>
    <xf numFmtId="3" fontId="38" fillId="0" borderId="1" xfId="0" applyNumberFormat="1" applyFont="1" applyBorder="1"/>
    <xf numFmtId="0" fontId="5" fillId="0" borderId="4" xfId="0" applyFont="1" applyBorder="1"/>
    <xf numFmtId="0" fontId="38" fillId="0" borderId="5" xfId="0" applyFont="1" applyBorder="1" applyAlignment="1"/>
    <xf numFmtId="1" fontId="5" fillId="0" borderId="1" xfId="0" applyNumberFormat="1" applyFont="1" applyBorder="1"/>
    <xf numFmtId="0" fontId="73" fillId="0" borderId="0" xfId="0" applyFont="1" applyBorder="1"/>
    <xf numFmtId="0" fontId="74" fillId="0" borderId="0" xfId="0" applyFont="1" applyBorder="1"/>
    <xf numFmtId="9" fontId="75" fillId="0" borderId="0" xfId="0" applyNumberFormat="1" applyFont="1" applyBorder="1"/>
    <xf numFmtId="0" fontId="6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76" fillId="0" borderId="0" xfId="0" applyNumberFormat="1" applyFont="1" applyBorder="1"/>
    <xf numFmtId="0" fontId="77" fillId="0" borderId="0" xfId="0" applyFont="1" applyBorder="1"/>
    <xf numFmtId="0" fontId="78" fillId="0" borderId="0" xfId="0" applyFont="1" applyBorder="1"/>
    <xf numFmtId="3" fontId="0" fillId="0" borderId="1" xfId="0" applyNumberFormat="1" applyBorder="1"/>
    <xf numFmtId="4" fontId="6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9" fontId="27" fillId="0" borderId="3" xfId="0" applyNumberFormat="1" applyFont="1" applyBorder="1" applyAlignment="1">
      <alignment horizontal="center" vertical="center"/>
    </xf>
    <xf numFmtId="9" fontId="27" fillId="0" borderId="7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9" fontId="27" fillId="0" borderId="1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9" fontId="29" fillId="0" borderId="3" xfId="0" applyNumberFormat="1" applyFont="1" applyBorder="1" applyAlignment="1">
      <alignment horizontal="center" vertical="center"/>
    </xf>
    <xf numFmtId="9" fontId="29" fillId="0" borderId="7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9" fontId="27" fillId="0" borderId="12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9" fontId="29" fillId="0" borderId="1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3" fontId="28" fillId="0" borderId="3" xfId="0" applyNumberFormat="1" applyFont="1" applyBorder="1" applyAlignment="1">
      <alignment horizontal="right" vertical="center"/>
    </xf>
    <xf numFmtId="3" fontId="28" fillId="0" borderId="12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horizontal="right" vertical="center"/>
    </xf>
    <xf numFmtId="0" fontId="65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/>
    </xf>
    <xf numFmtId="0" fontId="72" fillId="0" borderId="1" xfId="0" applyFont="1" applyBorder="1" applyAlignment="1">
      <alignment horizontal="center" vertical="center"/>
    </xf>
    <xf numFmtId="9" fontId="71" fillId="0" borderId="1" xfId="0" applyNumberFormat="1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2" fontId="4" fillId="0" borderId="4" xfId="3" applyNumberFormat="1" applyFont="1" applyBorder="1" applyAlignment="1">
      <alignment horizontal="center" wrapText="1"/>
    </xf>
    <xf numFmtId="2" fontId="4" fillId="0" borderId="5" xfId="3" applyNumberFormat="1" applyFont="1" applyBorder="1" applyAlignment="1">
      <alignment horizontal="center" wrapText="1"/>
    </xf>
    <xf numFmtId="2" fontId="4" fillId="0" borderId="6" xfId="3" applyNumberFormat="1" applyFont="1" applyBorder="1" applyAlignment="1">
      <alignment horizontal="center" wrapText="1"/>
    </xf>
    <xf numFmtId="2" fontId="37" fillId="0" borderId="0" xfId="3" applyNumberFormat="1" applyFont="1" applyBorder="1" applyAlignment="1">
      <alignment horizontal="center" wrapText="1"/>
    </xf>
    <xf numFmtId="2" fontId="37" fillId="0" borderId="11" xfId="3" applyNumberFormat="1" applyFont="1" applyBorder="1" applyAlignment="1">
      <alignment horizontal="center" wrapText="1"/>
    </xf>
    <xf numFmtId="0" fontId="4" fillId="0" borderId="29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5" xfId="3" applyFont="1" applyBorder="1" applyAlignment="1">
      <alignment horizontal="left" wrapText="1"/>
    </xf>
    <xf numFmtId="0" fontId="3" fillId="0" borderId="6" xfId="3" applyFont="1" applyBorder="1" applyAlignment="1">
      <alignment horizontal="left" wrapText="1"/>
    </xf>
    <xf numFmtId="0" fontId="4" fillId="0" borderId="5" xfId="3" applyFont="1" applyBorder="1" applyAlignment="1">
      <alignment horizontal="left" wrapText="1"/>
    </xf>
    <xf numFmtId="0" fontId="4" fillId="0" borderId="6" xfId="3" applyFont="1" applyBorder="1" applyAlignment="1">
      <alignment horizontal="left" wrapText="1"/>
    </xf>
    <xf numFmtId="0" fontId="3" fillId="0" borderId="5" xfId="3" applyFont="1" applyBorder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8" fillId="0" borderId="6" xfId="3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4" fillId="0" borderId="21" xfId="3" applyFont="1" applyBorder="1" applyAlignment="1">
      <alignment horizontal="left" wrapText="1"/>
    </xf>
    <xf numFmtId="0" fontId="37" fillId="0" borderId="24" xfId="3" applyFont="1" applyBorder="1" applyAlignment="1">
      <alignment horizontal="center" wrapText="1"/>
    </xf>
    <xf numFmtId="0" fontId="37" fillId="0" borderId="26" xfId="3" applyFont="1" applyBorder="1" applyAlignment="1">
      <alignment horizontal="center" wrapText="1"/>
    </xf>
    <xf numFmtId="0" fontId="37" fillId="0" borderId="28" xfId="3" applyFont="1" applyBorder="1" applyAlignment="1">
      <alignment horizontal="center" wrapText="1"/>
    </xf>
    <xf numFmtId="0" fontId="38" fillId="0" borderId="29" xfId="3" applyFont="1" applyBorder="1" applyAlignment="1">
      <alignment horizontal="left" wrapText="1"/>
    </xf>
    <xf numFmtId="0" fontId="38" fillId="0" borderId="14" xfId="3" applyFont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41" fillId="0" borderId="0" xfId="0" applyFont="1" applyAlignment="1">
      <alignment horizontal="left"/>
    </xf>
    <xf numFmtId="0" fontId="38" fillId="0" borderId="1" xfId="4" applyFont="1" applyFill="1" applyBorder="1" applyAlignment="1">
      <alignment horizontal="left" wrapText="1"/>
    </xf>
    <xf numFmtId="0" fontId="38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4" applyFont="1" applyFill="1" applyBorder="1" applyAlignment="1">
      <alignment horizontal="left" wrapText="1"/>
    </xf>
    <xf numFmtId="0" fontId="5" fillId="0" borderId="5" xfId="4" applyFont="1" applyFill="1" applyBorder="1" applyAlignment="1">
      <alignment horizontal="left" wrapText="1"/>
    </xf>
    <xf numFmtId="0" fontId="5" fillId="0" borderId="6" xfId="4" applyFont="1" applyFill="1" applyBorder="1" applyAlignment="1">
      <alignment horizontal="left" wrapText="1"/>
    </xf>
    <xf numFmtId="0" fontId="39" fillId="0" borderId="4" xfId="4" applyFont="1" applyFill="1" applyBorder="1" applyAlignment="1">
      <alignment horizontal="left" wrapText="1"/>
    </xf>
    <xf numFmtId="0" fontId="39" fillId="0" borderId="5" xfId="4" applyFont="1" applyFill="1" applyBorder="1" applyAlignment="1">
      <alignment horizontal="left" wrapText="1"/>
    </xf>
    <xf numFmtId="0" fontId="39" fillId="0" borderId="6" xfId="4" applyFont="1" applyFill="1" applyBorder="1" applyAlignment="1">
      <alignment horizontal="left" wrapText="1"/>
    </xf>
    <xf numFmtId="0" fontId="38" fillId="0" borderId="4" xfId="4" applyFont="1" applyFill="1" applyBorder="1" applyAlignment="1">
      <alignment horizontal="left" wrapText="1"/>
    </xf>
    <xf numFmtId="0" fontId="38" fillId="0" borderId="5" xfId="4" applyFont="1" applyFill="1" applyBorder="1" applyAlignment="1">
      <alignment horizontal="left" wrapText="1"/>
    </xf>
    <xf numFmtId="0" fontId="38" fillId="0" borderId="6" xfId="4" applyFont="1" applyFill="1" applyBorder="1" applyAlignment="1">
      <alignment horizontal="left" wrapText="1"/>
    </xf>
    <xf numFmtId="0" fontId="38" fillId="0" borderId="4" xfId="3" applyFont="1" applyBorder="1" applyAlignment="1">
      <alignment horizontal="left" wrapText="1"/>
    </xf>
    <xf numFmtId="0" fontId="38" fillId="0" borderId="5" xfId="3" applyFont="1" applyBorder="1" applyAlignment="1">
      <alignment horizontal="left" wrapText="1"/>
    </xf>
    <xf numFmtId="0" fontId="38" fillId="0" borderId="6" xfId="3" applyFont="1" applyBorder="1" applyAlignment="1">
      <alignment horizontal="left" wrapText="1"/>
    </xf>
    <xf numFmtId="0" fontId="38" fillId="0" borderId="4" xfId="3" applyFont="1" applyBorder="1" applyAlignment="1">
      <alignment horizontal="left"/>
    </xf>
    <xf numFmtId="0" fontId="38" fillId="0" borderId="5" xfId="3" applyFont="1" applyBorder="1" applyAlignment="1">
      <alignment horizontal="left"/>
    </xf>
    <xf numFmtId="0" fontId="38" fillId="0" borderId="6" xfId="3" applyFont="1" applyBorder="1" applyAlignment="1">
      <alignment horizontal="left"/>
    </xf>
    <xf numFmtId="0" fontId="39" fillId="0" borderId="4" xfId="3" applyFont="1" applyBorder="1" applyAlignment="1">
      <alignment horizontal="left"/>
    </xf>
    <xf numFmtId="0" fontId="39" fillId="0" borderId="5" xfId="3" applyFont="1" applyBorder="1" applyAlignment="1">
      <alignment horizontal="left"/>
    </xf>
    <xf numFmtId="0" fontId="39" fillId="0" borderId="6" xfId="3" applyFont="1" applyBorder="1" applyAlignment="1">
      <alignment horizontal="left"/>
    </xf>
    <xf numFmtId="0" fontId="39" fillId="0" borderId="30" xfId="3" applyFont="1" applyBorder="1" applyAlignment="1">
      <alignment horizontal="left"/>
    </xf>
    <xf numFmtId="0" fontId="39" fillId="0" borderId="31" xfId="3" applyFont="1" applyBorder="1" applyAlignment="1">
      <alignment horizontal="left"/>
    </xf>
    <xf numFmtId="0" fontId="39" fillId="0" borderId="32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H36"/>
  <sheetViews>
    <sheetView showGridLines="0" tabSelected="1" zoomScale="70" zoomScaleNormal="70" workbookViewId="0">
      <selection activeCell="E36" sqref="E36"/>
    </sheetView>
  </sheetViews>
  <sheetFormatPr defaultRowHeight="12.75"/>
  <cols>
    <col min="2" max="2" width="8" customWidth="1"/>
    <col min="3" max="3" width="39.28515625" customWidth="1"/>
    <col min="4" max="4" width="15.42578125" customWidth="1"/>
    <col min="5" max="5" width="9.28515625" customWidth="1"/>
    <col min="6" max="6" width="6.85546875" customWidth="1"/>
    <col min="7" max="7" width="7.28515625" customWidth="1"/>
    <col min="8" max="8" width="9.140625" hidden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24.75" customHeight="1">
      <c r="A2" s="1"/>
      <c r="B2" s="1"/>
      <c r="C2" s="6" t="s">
        <v>122</v>
      </c>
      <c r="D2" s="166" t="s">
        <v>494</v>
      </c>
      <c r="F2" s="166"/>
      <c r="G2" s="1"/>
    </row>
    <row r="3" spans="1:7" ht="24.75" customHeight="1">
      <c r="A3" s="1"/>
      <c r="B3" s="1"/>
      <c r="C3" s="6" t="s">
        <v>123</v>
      </c>
      <c r="D3" s="166" t="s">
        <v>495</v>
      </c>
      <c r="F3" s="166"/>
      <c r="G3" s="1"/>
    </row>
    <row r="4" spans="1:7" ht="24.75" customHeight="1">
      <c r="A4" s="1"/>
      <c r="B4" s="1"/>
      <c r="C4" s="6" t="s">
        <v>124</v>
      </c>
      <c r="D4" s="166" t="s">
        <v>485</v>
      </c>
      <c r="F4" s="166"/>
      <c r="G4" s="1"/>
    </row>
    <row r="5" spans="1:7" ht="24.75" customHeight="1">
      <c r="A5" s="1"/>
      <c r="B5" s="1"/>
      <c r="C5" s="6" t="s">
        <v>125</v>
      </c>
      <c r="D5" s="166" t="s">
        <v>496</v>
      </c>
      <c r="F5" s="166"/>
      <c r="G5" s="1"/>
    </row>
    <row r="6" spans="1:7" ht="24.75" customHeight="1">
      <c r="A6" s="1"/>
      <c r="B6" s="1"/>
      <c r="C6" s="6" t="s">
        <v>218</v>
      </c>
      <c r="D6" s="166"/>
      <c r="F6" s="166"/>
      <c r="G6" s="1"/>
    </row>
    <row r="7" spans="1:7" ht="24.75" customHeight="1">
      <c r="A7" s="1"/>
      <c r="B7" s="1"/>
      <c r="C7" s="6" t="s">
        <v>126</v>
      </c>
      <c r="D7" s="166" t="s">
        <v>493</v>
      </c>
      <c r="F7" s="166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 ht="36">
      <c r="A15" s="1"/>
      <c r="B15" s="1"/>
      <c r="C15" s="268" t="s">
        <v>121</v>
      </c>
      <c r="D15" s="268"/>
      <c r="E15" s="268"/>
      <c r="F15" s="268"/>
      <c r="G15" s="1"/>
    </row>
    <row r="16" spans="1:7" s="3" customFormat="1">
      <c r="A16" s="30"/>
      <c r="B16" s="30"/>
      <c r="C16" s="267" t="s">
        <v>127</v>
      </c>
      <c r="D16" s="267"/>
      <c r="E16" s="267"/>
      <c r="F16" s="267"/>
      <c r="G16" s="30"/>
    </row>
    <row r="17" spans="1:7" s="3" customFormat="1">
      <c r="A17" s="30"/>
      <c r="B17" s="30"/>
      <c r="C17" s="267" t="s">
        <v>128</v>
      </c>
      <c r="D17" s="267"/>
      <c r="E17" s="267"/>
      <c r="F17" s="267"/>
      <c r="G17" s="30"/>
    </row>
    <row r="18" spans="1:7" ht="47.25" customHeight="1">
      <c r="A18" s="1"/>
      <c r="B18" s="1"/>
      <c r="C18" s="268" t="s">
        <v>503</v>
      </c>
      <c r="D18" s="268"/>
      <c r="E18" s="268"/>
      <c r="F18" s="268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 ht="18.75" customHeight="1">
      <c r="A25" s="1"/>
      <c r="B25" s="1"/>
      <c r="C25" s="1" t="s">
        <v>129</v>
      </c>
      <c r="D25" s="1"/>
      <c r="E25" s="31" t="s">
        <v>205</v>
      </c>
      <c r="F25" s="1"/>
      <c r="G25" s="1"/>
    </row>
    <row r="26" spans="1:7" ht="18.75" customHeight="1">
      <c r="A26" s="1"/>
      <c r="B26" s="1"/>
      <c r="C26" s="1" t="s">
        <v>130</v>
      </c>
      <c r="D26" s="1"/>
      <c r="E26" s="24" t="s">
        <v>214</v>
      </c>
      <c r="F26" s="1"/>
      <c r="G26" s="1"/>
    </row>
    <row r="27" spans="1:7" ht="18.75" customHeight="1">
      <c r="A27" s="1"/>
      <c r="B27" s="1"/>
      <c r="C27" s="1" t="s">
        <v>131</v>
      </c>
      <c r="D27" s="1"/>
      <c r="E27" s="31" t="s">
        <v>206</v>
      </c>
      <c r="F27" s="1"/>
      <c r="G27" s="1"/>
    </row>
    <row r="28" spans="1:7" ht="18.75" customHeight="1">
      <c r="A28" s="1"/>
      <c r="B28" s="1"/>
      <c r="C28" s="1" t="s">
        <v>132</v>
      </c>
      <c r="D28" s="1"/>
      <c r="E28" s="31" t="s">
        <v>216</v>
      </c>
      <c r="F28" s="1"/>
      <c r="G28" s="1"/>
    </row>
    <row r="29" spans="1:7">
      <c r="A29" s="1"/>
      <c r="B29" s="1"/>
      <c r="C29" s="1"/>
      <c r="D29" s="1"/>
      <c r="E29" s="24"/>
      <c r="F29" s="1"/>
      <c r="G29" s="1"/>
    </row>
    <row r="30" spans="1:7" ht="18" customHeight="1">
      <c r="A30" s="1"/>
      <c r="B30" s="1"/>
      <c r="C30" s="1" t="s">
        <v>133</v>
      </c>
      <c r="D30" s="7" t="s">
        <v>135</v>
      </c>
      <c r="E30" s="31"/>
      <c r="F30" s="1" t="s">
        <v>504</v>
      </c>
      <c r="G30" s="1"/>
    </row>
    <row r="31" spans="1:7" ht="18" customHeight="1">
      <c r="A31" s="1"/>
      <c r="B31" s="1"/>
      <c r="C31" s="1"/>
      <c r="D31" s="7" t="s">
        <v>136</v>
      </c>
      <c r="E31" s="31"/>
      <c r="F31" s="1" t="s">
        <v>505</v>
      </c>
      <c r="G31" s="1"/>
    </row>
    <row r="32" spans="1:7" ht="15" customHeight="1">
      <c r="A32" s="1"/>
      <c r="B32" s="1"/>
      <c r="C32" s="1"/>
      <c r="D32" s="7"/>
      <c r="E32" s="24"/>
      <c r="F32" s="1"/>
      <c r="G32" s="1"/>
    </row>
    <row r="33" spans="1:7" ht="15" customHeight="1">
      <c r="A33" s="1"/>
      <c r="B33" s="1"/>
      <c r="C33" s="1" t="s">
        <v>134</v>
      </c>
      <c r="D33" s="1"/>
      <c r="E33" s="31"/>
      <c r="F33" s="1" t="s">
        <v>506</v>
      </c>
      <c r="G33" s="1"/>
    </row>
    <row r="34" spans="1:7" ht="15" customHeight="1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</sheetData>
  <mergeCells count="4">
    <mergeCell ref="C17:F17"/>
    <mergeCell ref="C18:F18"/>
    <mergeCell ref="C16:F16"/>
    <mergeCell ref="C15:F15"/>
  </mergeCells>
  <phoneticPr fontId="5" type="noConversion"/>
  <printOptions horizontalCentered="1" verticalCentered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N71"/>
  <sheetViews>
    <sheetView zoomScale="76" zoomScaleNormal="76" workbookViewId="0">
      <selection activeCell="H16" sqref="H16"/>
    </sheetView>
  </sheetViews>
  <sheetFormatPr defaultRowHeight="12.75"/>
  <cols>
    <col min="1" max="1" width="4" style="16" customWidth="1"/>
    <col min="2" max="2" width="35.5703125" customWidth="1"/>
    <col min="3" max="3" width="15.5703125" customWidth="1"/>
    <col min="4" max="4" width="11.5703125" customWidth="1"/>
    <col min="5" max="5" width="9.85546875" customWidth="1"/>
    <col min="6" max="6" width="16.7109375" customWidth="1"/>
    <col min="7" max="10" width="15.85546875" customWidth="1"/>
    <col min="11" max="11" width="12.140625" customWidth="1"/>
    <col min="12" max="12" width="9.140625" customWidth="1"/>
    <col min="13" max="13" width="22.5703125" customWidth="1"/>
    <col min="14" max="14" width="9.140625" customWidth="1"/>
    <col min="16" max="16" width="9.140625" customWidth="1"/>
  </cols>
  <sheetData>
    <row r="1" spans="1:14" ht="15">
      <c r="B1" s="176" t="s">
        <v>497</v>
      </c>
      <c r="C1" s="177"/>
    </row>
    <row r="3" spans="1:14" ht="15.75">
      <c r="B3" s="4" t="s">
        <v>148</v>
      </c>
      <c r="D3" s="4"/>
      <c r="E3" s="4"/>
    </row>
    <row r="4" spans="1:14">
      <c r="B4" s="3" t="s">
        <v>112</v>
      </c>
      <c r="J4" s="27" t="s">
        <v>221</v>
      </c>
    </row>
    <row r="5" spans="1:14">
      <c r="B5" s="3"/>
    </row>
    <row r="6" spans="1:14" s="15" customFormat="1" ht="35.25" customHeight="1">
      <c r="A6" s="17" t="s">
        <v>96</v>
      </c>
      <c r="B6" s="13" t="s">
        <v>88</v>
      </c>
      <c r="C6" s="14" t="s">
        <v>101</v>
      </c>
      <c r="D6" s="14" t="s">
        <v>102</v>
      </c>
      <c r="E6" s="14" t="s">
        <v>103</v>
      </c>
      <c r="F6" s="14" t="s">
        <v>104</v>
      </c>
      <c r="G6" s="14" t="s">
        <v>105</v>
      </c>
      <c r="H6" s="14" t="s">
        <v>63</v>
      </c>
      <c r="I6" s="14" t="s">
        <v>484</v>
      </c>
      <c r="J6" s="21" t="s">
        <v>106</v>
      </c>
    </row>
    <row r="7" spans="1:14" s="3" customFormat="1" ht="30.75" customHeight="1">
      <c r="A7" s="18" t="s">
        <v>3</v>
      </c>
      <c r="B7" s="11" t="s">
        <v>232</v>
      </c>
      <c r="C7" s="19">
        <v>328320000</v>
      </c>
      <c r="D7" s="19"/>
      <c r="E7" s="19"/>
      <c r="F7" s="2"/>
      <c r="G7" s="19">
        <v>5547659</v>
      </c>
      <c r="H7" s="5">
        <v>61978376</v>
      </c>
      <c r="I7" s="19">
        <v>3720454</v>
      </c>
      <c r="J7" s="19">
        <f>SUM(C7:I7)</f>
        <v>399566489</v>
      </c>
      <c r="M7" s="30"/>
      <c r="N7" s="30"/>
    </row>
    <row r="8" spans="1:14" ht="19.5" customHeight="1">
      <c r="A8" s="18" t="s">
        <v>0</v>
      </c>
      <c r="B8" s="22" t="s">
        <v>492</v>
      </c>
      <c r="C8" s="20"/>
      <c r="D8" s="20"/>
      <c r="E8" s="20"/>
      <c r="F8" s="25"/>
      <c r="G8" s="20">
        <v>3720454</v>
      </c>
      <c r="H8" s="20">
        <v>-61978376</v>
      </c>
      <c r="I8" s="20">
        <v>-3720454</v>
      </c>
      <c r="J8" s="19">
        <f>SUM(C8:I8)</f>
        <v>-61978376</v>
      </c>
      <c r="M8" s="180"/>
      <c r="N8" s="1"/>
    </row>
    <row r="9" spans="1:14" ht="19.5" customHeight="1">
      <c r="A9" s="18" t="s">
        <v>1</v>
      </c>
      <c r="B9" s="11" t="s">
        <v>107</v>
      </c>
      <c r="C9" s="19"/>
      <c r="D9" s="19"/>
      <c r="E9" s="19"/>
      <c r="F9" s="25"/>
      <c r="G9" s="19"/>
      <c r="H9" s="19"/>
      <c r="I9" s="19"/>
      <c r="J9" s="19"/>
      <c r="M9" s="179"/>
      <c r="N9" s="1"/>
    </row>
    <row r="10" spans="1:14" ht="19.5" customHeight="1">
      <c r="A10" s="18">
        <v>1</v>
      </c>
      <c r="B10" s="22" t="s">
        <v>483</v>
      </c>
      <c r="C10" s="20"/>
      <c r="D10" s="20"/>
      <c r="E10" s="20"/>
      <c r="F10" s="25"/>
      <c r="G10" s="20"/>
      <c r="H10" s="20"/>
      <c r="I10" s="20">
        <v>10693074</v>
      </c>
      <c r="J10" s="19">
        <f>SUM(C10:I10)</f>
        <v>10693074</v>
      </c>
      <c r="M10" s="179"/>
      <c r="N10" s="1"/>
    </row>
    <row r="11" spans="1:14" ht="19.5" customHeight="1">
      <c r="A11" s="18">
        <v>2</v>
      </c>
      <c r="B11" s="10" t="s">
        <v>230</v>
      </c>
      <c r="C11" s="20"/>
      <c r="D11" s="20"/>
      <c r="E11" s="20"/>
      <c r="F11" s="25"/>
      <c r="G11" s="20"/>
      <c r="H11" s="20"/>
      <c r="I11" s="20"/>
      <c r="J11" s="19"/>
      <c r="M11" s="179"/>
      <c r="N11" s="1"/>
    </row>
    <row r="12" spans="1:14" ht="19.5" customHeight="1">
      <c r="A12" s="18">
        <v>3</v>
      </c>
      <c r="B12" s="22" t="s">
        <v>509</v>
      </c>
      <c r="C12" s="20"/>
      <c r="D12" s="20"/>
      <c r="E12" s="20"/>
      <c r="F12" s="25"/>
      <c r="G12" s="20">
        <v>-929605</v>
      </c>
      <c r="H12" s="20"/>
      <c r="I12" s="20"/>
      <c r="J12" s="19">
        <f>SUM(C12:I12)</f>
        <v>-929605</v>
      </c>
      <c r="M12" s="179"/>
      <c r="N12" s="1"/>
    </row>
    <row r="13" spans="1:14" ht="19.5" customHeight="1">
      <c r="A13" s="18">
        <v>4</v>
      </c>
      <c r="B13" s="22" t="s">
        <v>215</v>
      </c>
      <c r="C13" s="20"/>
      <c r="D13" s="20"/>
      <c r="E13" s="20"/>
      <c r="F13" s="25"/>
      <c r="G13" s="20"/>
      <c r="H13" s="20"/>
      <c r="I13" s="20"/>
      <c r="J13" s="19"/>
      <c r="M13" s="179"/>
      <c r="N13" s="1"/>
    </row>
    <row r="14" spans="1:14" ht="19.5" customHeight="1">
      <c r="A14" s="18" t="s">
        <v>4</v>
      </c>
      <c r="B14" s="11" t="s">
        <v>479</v>
      </c>
      <c r="C14" s="19">
        <f>SUM(C7:C13)</f>
        <v>328320000</v>
      </c>
      <c r="D14" s="19"/>
      <c r="E14" s="19"/>
      <c r="F14" s="25"/>
      <c r="G14" s="19">
        <f>SUM(G7:G13)</f>
        <v>8338508</v>
      </c>
      <c r="H14" s="19">
        <f>SUM(H7:H13)</f>
        <v>0</v>
      </c>
      <c r="I14" s="19">
        <f>SUM(I7:I13)</f>
        <v>10693074</v>
      </c>
      <c r="J14" s="19">
        <f>SUM(C14:I14)</f>
        <v>347351582</v>
      </c>
      <c r="M14" s="179"/>
      <c r="N14" s="1"/>
    </row>
    <row r="15" spans="1:14" ht="19.5" customHeight="1">
      <c r="A15" s="18">
        <v>5</v>
      </c>
      <c r="B15" s="22" t="s">
        <v>203</v>
      </c>
      <c r="C15" s="20"/>
      <c r="D15" s="20"/>
      <c r="E15" s="20"/>
      <c r="F15" s="20"/>
      <c r="G15" s="25"/>
      <c r="H15" s="25"/>
      <c r="I15" s="25"/>
      <c r="J15" s="25"/>
      <c r="M15" s="179"/>
      <c r="N15" s="1"/>
    </row>
    <row r="16" spans="1:14" ht="19.5" customHeight="1">
      <c r="A16" s="18">
        <v>6</v>
      </c>
      <c r="B16" s="22" t="s">
        <v>507</v>
      </c>
      <c r="C16" s="20"/>
      <c r="D16" s="20"/>
      <c r="E16" s="20"/>
      <c r="F16" s="20"/>
      <c r="G16" s="20"/>
      <c r="H16" s="20"/>
      <c r="I16" s="265">
        <v>2763505</v>
      </c>
      <c r="J16" s="19">
        <f>SUM(C16:I16)</f>
        <v>2763505</v>
      </c>
      <c r="M16" s="179"/>
      <c r="N16" s="1"/>
    </row>
    <row r="17" spans="1:14" ht="19.5" customHeight="1">
      <c r="A17" s="18">
        <v>7</v>
      </c>
      <c r="B17" s="10" t="s">
        <v>109</v>
      </c>
      <c r="C17" s="20"/>
      <c r="D17" s="20"/>
      <c r="E17" s="20"/>
      <c r="F17" s="20"/>
      <c r="G17" s="20"/>
      <c r="H17" s="20"/>
      <c r="I17" s="20"/>
      <c r="J17" s="19"/>
      <c r="M17" s="180"/>
      <c r="N17" s="1"/>
    </row>
    <row r="18" spans="1:14" ht="19.5" customHeight="1">
      <c r="A18" s="18">
        <v>8</v>
      </c>
      <c r="B18" s="10" t="s">
        <v>108</v>
      </c>
      <c r="C18" s="20"/>
      <c r="D18" s="20"/>
      <c r="E18" s="20"/>
      <c r="F18" s="20"/>
      <c r="G18" s="20"/>
      <c r="H18" s="20"/>
      <c r="I18" s="20"/>
      <c r="J18" s="19"/>
      <c r="M18" s="189"/>
      <c r="N18" s="1"/>
    </row>
    <row r="19" spans="1:14" ht="19.5" customHeight="1">
      <c r="A19" s="18">
        <v>9</v>
      </c>
      <c r="B19" s="10" t="s">
        <v>110</v>
      </c>
      <c r="C19" s="20"/>
      <c r="D19" s="20"/>
      <c r="E19" s="20"/>
      <c r="F19" s="20"/>
      <c r="G19" s="20"/>
      <c r="H19" s="20"/>
      <c r="I19" s="20"/>
      <c r="J19" s="19"/>
      <c r="M19" s="179"/>
      <c r="N19" s="1"/>
    </row>
    <row r="20" spans="1:14" ht="19.5" customHeight="1">
      <c r="A20" s="18">
        <v>10</v>
      </c>
      <c r="B20" s="10" t="s">
        <v>111</v>
      </c>
      <c r="C20" s="20"/>
      <c r="D20" s="20"/>
      <c r="E20" s="20"/>
      <c r="F20" s="20"/>
      <c r="G20" s="20"/>
      <c r="H20" s="20"/>
      <c r="I20" s="20"/>
      <c r="J20" s="19"/>
      <c r="M20" s="179"/>
      <c r="N20" s="1"/>
    </row>
    <row r="21" spans="1:14" ht="19.5" customHeight="1">
      <c r="A21" s="18">
        <v>11</v>
      </c>
      <c r="B21" s="22" t="s">
        <v>215</v>
      </c>
      <c r="C21" s="20">
        <v>18980000</v>
      </c>
      <c r="D21" s="20"/>
      <c r="E21" s="20"/>
      <c r="F21" s="20"/>
      <c r="G21" s="25">
        <v>-8286926</v>
      </c>
      <c r="H21" s="25"/>
      <c r="I21" s="265">
        <v>-10693074</v>
      </c>
      <c r="J21" s="265">
        <f>SUM(C21:I21)</f>
        <v>0</v>
      </c>
      <c r="K21" s="23"/>
      <c r="M21" s="180"/>
      <c r="N21" s="1"/>
    </row>
    <row r="22" spans="1:14" ht="19.5" customHeight="1">
      <c r="A22" s="18">
        <v>12</v>
      </c>
      <c r="B22" s="22" t="s">
        <v>204</v>
      </c>
      <c r="C22" s="20"/>
      <c r="D22" s="20"/>
      <c r="E22" s="20"/>
      <c r="F22" s="20"/>
      <c r="G22" s="20"/>
      <c r="H22" s="20"/>
      <c r="I22" s="19"/>
      <c r="J22" s="19"/>
      <c r="M22" s="1"/>
      <c r="N22" s="1"/>
    </row>
    <row r="23" spans="1:14" s="3" customFormat="1" ht="36" customHeight="1">
      <c r="A23" s="18" t="s">
        <v>231</v>
      </c>
      <c r="B23" s="11" t="s">
        <v>508</v>
      </c>
      <c r="C23" s="19">
        <f>SUM(C14:C22)</f>
        <v>347300000</v>
      </c>
      <c r="D23" s="19"/>
      <c r="E23" s="19"/>
      <c r="F23" s="19"/>
      <c r="G23" s="19">
        <f>SUM(G14:G22)</f>
        <v>51582</v>
      </c>
      <c r="H23" s="19"/>
      <c r="I23" s="19">
        <f>SUM(I14:I22)</f>
        <v>2763505</v>
      </c>
      <c r="J23" s="19">
        <f>SUM(C23:I23)</f>
        <v>350115087</v>
      </c>
      <c r="M23" s="30"/>
      <c r="N23" s="30"/>
    </row>
    <row r="24" spans="1:14">
      <c r="C24" s="23"/>
      <c r="D24" s="23"/>
      <c r="E24" s="23"/>
      <c r="F24" s="23"/>
      <c r="G24" s="23"/>
      <c r="H24" s="23"/>
      <c r="I24" s="23"/>
      <c r="J24" s="23"/>
    </row>
    <row r="26" spans="1:14">
      <c r="B26" s="1"/>
      <c r="C26" s="1"/>
      <c r="D26" s="1"/>
      <c r="E26" s="1"/>
      <c r="F26" s="1"/>
      <c r="G26" s="1"/>
      <c r="H26" s="1"/>
    </row>
    <row r="27" spans="1:14">
      <c r="B27" s="1"/>
      <c r="C27" s="1"/>
      <c r="D27" s="1"/>
      <c r="E27" s="1"/>
      <c r="F27" s="1"/>
      <c r="G27" s="1"/>
      <c r="H27" s="1"/>
    </row>
    <row r="28" spans="1:14" ht="21">
      <c r="A28" s="66"/>
      <c r="B28" s="200"/>
      <c r="C28" s="201"/>
      <c r="D28" s="201"/>
      <c r="E28" s="201"/>
      <c r="F28" s="202"/>
      <c r="G28" s="203"/>
      <c r="H28" s="201"/>
      <c r="I28" s="202"/>
      <c r="J28" s="1"/>
    </row>
    <row r="29" spans="1:14" ht="21">
      <c r="A29" s="66"/>
      <c r="B29" s="201"/>
      <c r="C29" s="201"/>
      <c r="D29" s="201"/>
      <c r="E29" s="201"/>
      <c r="F29" s="201"/>
      <c r="G29" s="201"/>
      <c r="H29" s="202"/>
      <c r="I29" s="202"/>
      <c r="J29" s="1"/>
    </row>
    <row r="30" spans="1:14" ht="21">
      <c r="A30" s="66"/>
      <c r="B30" s="201"/>
      <c r="C30" s="201"/>
      <c r="D30" s="201"/>
      <c r="E30" s="201"/>
      <c r="F30" s="201"/>
      <c r="G30" s="201"/>
      <c r="H30" s="204"/>
      <c r="I30" s="201"/>
      <c r="J30" s="1"/>
    </row>
    <row r="31" spans="1:14" ht="21">
      <c r="A31" s="66"/>
      <c r="B31" s="201"/>
      <c r="C31" s="201"/>
      <c r="D31" s="201"/>
      <c r="E31" s="201"/>
      <c r="F31" s="201"/>
      <c r="G31" s="201"/>
      <c r="H31" s="201"/>
      <c r="I31" s="201"/>
      <c r="J31" s="1"/>
    </row>
    <row r="32" spans="1:14" ht="21">
      <c r="A32" s="66"/>
      <c r="B32" s="201"/>
      <c r="C32" s="201"/>
      <c r="D32" s="201"/>
      <c r="E32" s="203"/>
      <c r="F32" s="202"/>
      <c r="G32" s="201"/>
      <c r="H32" s="202"/>
      <c r="I32" s="201"/>
      <c r="J32" s="1"/>
    </row>
    <row r="33" spans="1:10" ht="21">
      <c r="A33" s="66"/>
      <c r="B33" s="205"/>
      <c r="C33" s="202"/>
      <c r="D33" s="201"/>
      <c r="E33" s="201"/>
      <c r="F33" s="202"/>
      <c r="G33" s="202"/>
      <c r="H33" s="206"/>
      <c r="I33" s="202"/>
      <c r="J33" s="1"/>
    </row>
    <row r="34" spans="1:10" ht="14.25">
      <c r="A34" s="66"/>
      <c r="B34" s="198"/>
      <c r="C34" s="68"/>
      <c r="D34" s="1"/>
      <c r="E34" s="1"/>
      <c r="F34" s="1"/>
      <c r="G34" s="1"/>
      <c r="H34" s="1"/>
      <c r="I34" s="1"/>
      <c r="J34" s="1"/>
    </row>
    <row r="35" spans="1:10" ht="14.25">
      <c r="A35" s="66"/>
      <c r="B35" s="198"/>
      <c r="C35" s="68"/>
      <c r="D35" s="1"/>
      <c r="E35" s="1"/>
      <c r="F35" s="1"/>
      <c r="G35" s="1"/>
      <c r="H35" s="1"/>
      <c r="I35" s="1"/>
      <c r="J35" s="1"/>
    </row>
    <row r="36" spans="1:10" ht="14.25">
      <c r="A36" s="66"/>
      <c r="B36" s="198"/>
      <c r="C36" s="68"/>
      <c r="D36" s="1"/>
      <c r="E36" s="1"/>
      <c r="F36" s="1"/>
      <c r="G36" s="1"/>
      <c r="H36" s="1"/>
      <c r="I36" s="1"/>
      <c r="J36" s="1"/>
    </row>
    <row r="37" spans="1:10" ht="14.25">
      <c r="A37" s="66"/>
      <c r="B37" s="198"/>
      <c r="C37" s="68"/>
      <c r="D37" s="1"/>
      <c r="E37" s="1"/>
      <c r="F37" s="1"/>
      <c r="G37" s="1"/>
      <c r="H37" s="1"/>
      <c r="I37" s="1"/>
      <c r="J37" s="1"/>
    </row>
    <row r="38" spans="1:10" ht="14.25">
      <c r="A38" s="66"/>
      <c r="B38" s="198"/>
      <c r="C38" s="68"/>
      <c r="D38" s="1"/>
      <c r="E38" s="1"/>
      <c r="F38" s="1"/>
      <c r="G38" s="1"/>
      <c r="H38" s="1"/>
      <c r="I38" s="1"/>
      <c r="J38" s="1"/>
    </row>
    <row r="39" spans="1:10" ht="14.25">
      <c r="A39" s="66"/>
      <c r="B39" s="65"/>
      <c r="C39" s="68"/>
      <c r="D39" s="1"/>
      <c r="E39" s="1"/>
      <c r="F39" s="1"/>
    </row>
    <row r="40" spans="1:10" ht="14.25">
      <c r="A40" s="66"/>
      <c r="B40" s="65"/>
      <c r="C40" s="68"/>
      <c r="D40" s="1"/>
      <c r="E40" s="1"/>
      <c r="F40" s="1"/>
    </row>
    <row r="41" spans="1:10" ht="14.25">
      <c r="A41" s="66"/>
      <c r="B41" s="65"/>
      <c r="C41" s="68"/>
      <c r="D41" s="1"/>
      <c r="E41" s="1"/>
      <c r="F41" s="1"/>
    </row>
    <row r="42" spans="1:10" ht="15">
      <c r="A42" s="66"/>
      <c r="B42" s="65"/>
      <c r="C42" s="67"/>
      <c r="D42" s="1"/>
      <c r="E42" s="1"/>
      <c r="F42" s="1"/>
    </row>
    <row r="43" spans="1:10" ht="14.25">
      <c r="A43" s="66"/>
      <c r="B43" s="65"/>
      <c r="C43" s="68"/>
      <c r="D43" s="1"/>
      <c r="E43" s="1"/>
      <c r="F43" s="1"/>
    </row>
    <row r="44" spans="1:10" ht="14.25">
      <c r="A44" s="66"/>
      <c r="B44" s="65"/>
      <c r="C44" s="68"/>
      <c r="D44" s="1"/>
      <c r="E44" s="1"/>
      <c r="F44" s="1"/>
    </row>
    <row r="45" spans="1:10" ht="14.25">
      <c r="A45" s="66"/>
      <c r="B45" s="65"/>
      <c r="C45" s="68"/>
      <c r="D45" s="1"/>
      <c r="E45" s="1"/>
      <c r="F45" s="1"/>
    </row>
    <row r="46" spans="1:10" ht="14.25">
      <c r="A46" s="66"/>
      <c r="B46" s="65"/>
      <c r="C46" s="68"/>
      <c r="D46" s="1"/>
      <c r="E46" s="1"/>
      <c r="F46" s="1"/>
    </row>
    <row r="47" spans="1:10" ht="14.25">
      <c r="A47" s="66"/>
      <c r="B47" s="65"/>
      <c r="C47" s="68"/>
      <c r="D47" s="1"/>
      <c r="E47" s="1"/>
      <c r="F47" s="1"/>
    </row>
    <row r="48" spans="1:10" ht="14.25">
      <c r="A48" s="66"/>
      <c r="B48" s="65"/>
      <c r="C48" s="68"/>
      <c r="D48" s="1"/>
      <c r="E48" s="1"/>
      <c r="F48" s="1"/>
    </row>
    <row r="49" spans="1:6" ht="14.25">
      <c r="A49" s="66"/>
      <c r="B49" s="65"/>
      <c r="C49" s="68"/>
      <c r="D49" s="1"/>
      <c r="E49" s="1"/>
      <c r="F49" s="1"/>
    </row>
    <row r="50" spans="1:6" ht="14.25">
      <c r="A50" s="66"/>
      <c r="B50" s="65"/>
      <c r="C50" s="68"/>
      <c r="D50" s="1"/>
      <c r="E50" s="1"/>
      <c r="F50" s="1"/>
    </row>
    <row r="51" spans="1:6" ht="14.25">
      <c r="A51" s="66"/>
      <c r="B51" s="65"/>
      <c r="C51" s="68"/>
      <c r="D51" s="1"/>
      <c r="E51" s="1"/>
      <c r="F51" s="1"/>
    </row>
    <row r="52" spans="1:6" ht="14.25">
      <c r="A52" s="66"/>
      <c r="B52" s="65"/>
      <c r="C52" s="68"/>
      <c r="D52" s="1"/>
      <c r="E52" s="1"/>
      <c r="F52" s="1"/>
    </row>
    <row r="53" spans="1:6" ht="15">
      <c r="A53" s="66"/>
      <c r="B53" s="65"/>
      <c r="C53" s="67"/>
      <c r="D53" s="1"/>
      <c r="E53" s="1"/>
      <c r="F53" s="1"/>
    </row>
    <row r="54" spans="1:6">
      <c r="A54" s="66"/>
      <c r="B54" s="1"/>
      <c r="C54" s="1"/>
      <c r="D54" s="1"/>
      <c r="E54" s="1"/>
      <c r="F54" s="1"/>
    </row>
    <row r="55" spans="1:6">
      <c r="A55" s="66"/>
      <c r="B55" s="1"/>
      <c r="C55" s="1"/>
      <c r="D55" s="1"/>
      <c r="E55" s="1"/>
      <c r="F55" s="1"/>
    </row>
    <row r="56" spans="1:6">
      <c r="A56" s="66"/>
      <c r="B56" s="1"/>
      <c r="C56" s="1"/>
      <c r="D56" s="1"/>
      <c r="E56" s="1"/>
      <c r="F56" s="1"/>
    </row>
    <row r="57" spans="1:6">
      <c r="A57" s="66"/>
      <c r="B57" s="1"/>
      <c r="C57" s="1"/>
      <c r="D57" s="1"/>
      <c r="E57" s="1"/>
      <c r="F57" s="1"/>
    </row>
    <row r="58" spans="1:6">
      <c r="A58" s="66"/>
      <c r="B58" s="1"/>
      <c r="C58" s="1"/>
      <c r="D58" s="1"/>
      <c r="E58" s="1"/>
      <c r="F58" s="1"/>
    </row>
    <row r="59" spans="1:6">
      <c r="A59" s="66"/>
      <c r="B59" s="1"/>
      <c r="C59" s="1"/>
      <c r="D59" s="1"/>
      <c r="E59" s="1"/>
      <c r="F59" s="1"/>
    </row>
    <row r="60" spans="1:6">
      <c r="A60" s="66"/>
      <c r="B60" s="1"/>
      <c r="C60" s="1"/>
      <c r="D60" s="1"/>
      <c r="E60" s="1"/>
      <c r="F60" s="1"/>
    </row>
    <row r="61" spans="1:6">
      <c r="A61" s="66"/>
      <c r="B61" s="1"/>
      <c r="C61" s="1"/>
      <c r="D61" s="1"/>
      <c r="E61" s="1"/>
      <c r="F61" s="1"/>
    </row>
    <row r="62" spans="1:6">
      <c r="A62" s="66"/>
      <c r="B62" s="1"/>
      <c r="C62" s="1"/>
      <c r="D62" s="1"/>
      <c r="E62" s="1"/>
      <c r="F62" s="1"/>
    </row>
    <row r="63" spans="1:6">
      <c r="A63" s="66"/>
      <c r="B63" s="1"/>
      <c r="C63" s="1"/>
      <c r="D63" s="1"/>
      <c r="E63" s="1"/>
      <c r="F63" s="1"/>
    </row>
    <row r="64" spans="1:6">
      <c r="A64" s="66"/>
      <c r="B64" s="1"/>
      <c r="C64" s="1"/>
      <c r="D64" s="1"/>
      <c r="E64" s="1"/>
      <c r="F64" s="1"/>
    </row>
    <row r="65" spans="1:6">
      <c r="A65" s="66"/>
      <c r="B65" s="1"/>
      <c r="C65" s="1"/>
      <c r="D65" s="1"/>
      <c r="E65" s="1"/>
      <c r="F65" s="1"/>
    </row>
    <row r="66" spans="1:6">
      <c r="A66" s="66"/>
      <c r="B66" s="1"/>
      <c r="C66" s="1"/>
      <c r="D66" s="1"/>
      <c r="E66" s="1"/>
      <c r="F66" s="1"/>
    </row>
    <row r="67" spans="1:6">
      <c r="A67" s="66"/>
      <c r="B67" s="1"/>
      <c r="C67" s="1"/>
      <c r="D67" s="1"/>
      <c r="E67" s="1"/>
      <c r="F67" s="1"/>
    </row>
    <row r="68" spans="1:6">
      <c r="A68" s="66"/>
      <c r="B68" s="1"/>
      <c r="C68" s="1"/>
      <c r="D68" s="1"/>
      <c r="E68" s="1"/>
      <c r="F68" s="1"/>
    </row>
    <row r="69" spans="1:6">
      <c r="A69" s="66"/>
      <c r="B69" s="1"/>
      <c r="C69" s="1"/>
      <c r="D69" s="1"/>
      <c r="E69" s="1"/>
      <c r="F69" s="1"/>
    </row>
    <row r="70" spans="1:6">
      <c r="A70" s="66"/>
      <c r="B70" s="1"/>
      <c r="C70" s="1"/>
      <c r="D70" s="1"/>
      <c r="E70" s="1"/>
      <c r="F70" s="1"/>
    </row>
    <row r="71" spans="1:6">
      <c r="A71" s="66"/>
      <c r="B71" s="1"/>
      <c r="C71" s="1"/>
      <c r="D71" s="1"/>
      <c r="E71" s="1"/>
      <c r="F71" s="1"/>
    </row>
  </sheetData>
  <phoneticPr fontId="15" type="noConversion"/>
  <printOptions horizontalCentered="1"/>
  <pageMargins left="0.25" right="0.25" top="0.75" bottom="0.75" header="0.3" footer="0.3"/>
  <pageSetup paperSize="9"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67"/>
  <sheetViews>
    <sheetView topLeftCell="A16" workbookViewId="0">
      <selection activeCell="J31" sqref="J31"/>
    </sheetView>
  </sheetViews>
  <sheetFormatPr defaultRowHeight="12.75"/>
  <cols>
    <col min="1" max="1" width="3.85546875" customWidth="1"/>
    <col min="2" max="2" width="6" customWidth="1"/>
    <col min="3" max="3" width="33.7109375" customWidth="1"/>
    <col min="4" max="4" width="11.5703125" customWidth="1"/>
    <col min="5" max="5" width="7.85546875" customWidth="1"/>
    <col min="6" max="6" width="14" bestFit="1" customWidth="1"/>
    <col min="7" max="7" width="13.42578125" bestFit="1" customWidth="1"/>
    <col min="10" max="10" width="19" customWidth="1"/>
  </cols>
  <sheetData>
    <row r="1" spans="2:12" ht="15">
      <c r="B1" s="176" t="s">
        <v>497</v>
      </c>
      <c r="C1" s="177"/>
      <c r="D1" s="32"/>
      <c r="E1" s="33"/>
      <c r="F1" s="34"/>
      <c r="G1" s="34"/>
      <c r="J1" s="1"/>
      <c r="K1" s="1"/>
      <c r="L1" s="1"/>
    </row>
    <row r="2" spans="2:12" ht="13.5">
      <c r="B2" s="298" t="s">
        <v>511</v>
      </c>
      <c r="C2" s="298"/>
      <c r="D2" s="298"/>
      <c r="E2" s="298"/>
      <c r="F2" s="298"/>
      <c r="G2" s="298"/>
      <c r="J2" s="207"/>
      <c r="K2" s="1"/>
      <c r="L2" s="1"/>
    </row>
    <row r="3" spans="2:12">
      <c r="B3" s="298" t="s">
        <v>217</v>
      </c>
      <c r="C3" s="298"/>
      <c r="D3" s="298"/>
      <c r="E3" s="298"/>
      <c r="F3" s="298"/>
      <c r="G3" s="298"/>
      <c r="J3" s="208"/>
      <c r="K3" s="1"/>
      <c r="L3" s="1"/>
    </row>
    <row r="4" spans="2:12" ht="13.5">
      <c r="B4" s="35" t="s">
        <v>510</v>
      </c>
      <c r="C4" s="35"/>
      <c r="D4" s="35"/>
      <c r="E4" s="35"/>
      <c r="F4" s="36"/>
      <c r="G4" s="35" t="s">
        <v>222</v>
      </c>
      <c r="J4" s="191"/>
      <c r="K4" s="1"/>
      <c r="L4" s="1"/>
    </row>
    <row r="5" spans="2:12" ht="13.5">
      <c r="B5" s="35" t="s">
        <v>95</v>
      </c>
      <c r="C5" s="35"/>
      <c r="D5" s="35"/>
      <c r="E5" s="35"/>
      <c r="F5" s="36"/>
      <c r="G5" s="36"/>
      <c r="J5" s="207"/>
      <c r="K5" s="1"/>
      <c r="L5" s="1"/>
    </row>
    <row r="6" spans="2:12" ht="18.75">
      <c r="B6" s="299" t="s">
        <v>151</v>
      </c>
      <c r="C6" s="299"/>
      <c r="D6" s="299"/>
      <c r="E6" s="300" t="s">
        <v>5</v>
      </c>
      <c r="F6" s="301" t="s">
        <v>137</v>
      </c>
      <c r="G6" s="301"/>
      <c r="J6" s="209"/>
      <c r="K6" s="1"/>
      <c r="L6" s="1"/>
    </row>
    <row r="7" spans="2:12" ht="18.75">
      <c r="B7" s="299"/>
      <c r="C7" s="299"/>
      <c r="D7" s="299"/>
      <c r="E7" s="300"/>
      <c r="F7" s="37" t="s">
        <v>153</v>
      </c>
      <c r="G7" s="37" t="s">
        <v>152</v>
      </c>
      <c r="J7" s="209"/>
      <c r="K7" s="1"/>
      <c r="L7" s="1"/>
    </row>
    <row r="8" spans="2:12" ht="18.75">
      <c r="B8" s="272">
        <v>1</v>
      </c>
      <c r="C8" s="274" t="s">
        <v>71</v>
      </c>
      <c r="D8" s="302"/>
      <c r="E8" s="276" t="s">
        <v>186</v>
      </c>
      <c r="F8" s="305">
        <v>182059540</v>
      </c>
      <c r="G8" s="305">
        <v>221330924</v>
      </c>
      <c r="J8" s="209"/>
      <c r="K8" s="1"/>
      <c r="L8" s="1"/>
    </row>
    <row r="9" spans="2:12" ht="13.5">
      <c r="B9" s="289"/>
      <c r="C9" s="290"/>
      <c r="D9" s="303"/>
      <c r="E9" s="291"/>
      <c r="F9" s="306"/>
      <c r="G9" s="306"/>
      <c r="J9" s="207"/>
      <c r="K9" s="1"/>
      <c r="L9" s="1"/>
    </row>
    <row r="10" spans="2:12" ht="19.5">
      <c r="B10" s="273"/>
      <c r="C10" s="275"/>
      <c r="D10" s="304"/>
      <c r="E10" s="277"/>
      <c r="F10" s="307"/>
      <c r="G10" s="307"/>
      <c r="J10" s="185"/>
      <c r="K10" s="1"/>
      <c r="L10" s="1"/>
    </row>
    <row r="11" spans="2:12" ht="19.5">
      <c r="B11" s="272">
        <v>2</v>
      </c>
      <c r="C11" s="274" t="s">
        <v>72</v>
      </c>
      <c r="D11" s="274"/>
      <c r="E11" s="276" t="s">
        <v>187</v>
      </c>
      <c r="F11" s="278"/>
      <c r="G11" s="278"/>
      <c r="J11" s="185"/>
      <c r="K11" s="1"/>
      <c r="L11" s="1"/>
    </row>
    <row r="12" spans="2:12" ht="19.5">
      <c r="B12" s="273"/>
      <c r="C12" s="275"/>
      <c r="D12" s="275"/>
      <c r="E12" s="277"/>
      <c r="F12" s="278"/>
      <c r="G12" s="278"/>
      <c r="J12" s="185"/>
      <c r="K12" s="1"/>
      <c r="L12" s="1"/>
    </row>
    <row r="13" spans="2:12" ht="13.5">
      <c r="B13" s="272">
        <v>3</v>
      </c>
      <c r="C13" s="274" t="s">
        <v>73</v>
      </c>
      <c r="D13" s="274"/>
      <c r="E13" s="276" t="s">
        <v>188</v>
      </c>
      <c r="F13" s="278"/>
      <c r="G13" s="278"/>
      <c r="J13" s="191"/>
      <c r="K13" s="1"/>
      <c r="L13" s="1"/>
    </row>
    <row r="14" spans="2:12" ht="13.5">
      <c r="B14" s="273"/>
      <c r="C14" s="275"/>
      <c r="D14" s="275"/>
      <c r="E14" s="277"/>
      <c r="F14" s="278"/>
      <c r="G14" s="278"/>
      <c r="J14" s="191"/>
      <c r="K14" s="1"/>
      <c r="L14" s="1"/>
    </row>
    <row r="15" spans="2:12" ht="13.5">
      <c r="B15" s="295"/>
      <c r="C15" s="296" t="s">
        <v>74</v>
      </c>
      <c r="D15" s="297"/>
      <c r="E15" s="286"/>
      <c r="F15" s="288"/>
      <c r="G15" s="288"/>
      <c r="J15" s="191"/>
      <c r="K15" s="1"/>
      <c r="L15" s="1"/>
    </row>
    <row r="16" spans="2:12" ht="4.5" customHeight="1">
      <c r="B16" s="295"/>
      <c r="C16" s="296"/>
      <c r="D16" s="297"/>
      <c r="E16" s="287"/>
      <c r="F16" s="288"/>
      <c r="G16" s="288"/>
      <c r="J16" s="191"/>
      <c r="K16" s="1"/>
      <c r="L16" s="1"/>
    </row>
    <row r="17" spans="2:12" ht="13.5">
      <c r="B17" s="295"/>
      <c r="C17" s="296" t="s">
        <v>75</v>
      </c>
      <c r="D17" s="297"/>
      <c r="E17" s="294"/>
      <c r="F17" s="288"/>
      <c r="G17" s="288"/>
      <c r="J17" s="191"/>
      <c r="K17" s="1"/>
      <c r="L17" s="1"/>
    </row>
    <row r="18" spans="2:12" ht="3" customHeight="1">
      <c r="B18" s="295"/>
      <c r="C18" s="296"/>
      <c r="D18" s="297"/>
      <c r="E18" s="294"/>
      <c r="F18" s="288"/>
      <c r="G18" s="288"/>
      <c r="J18" s="191"/>
      <c r="K18" s="1"/>
      <c r="L18" s="1"/>
    </row>
    <row r="19" spans="2:12" ht="13.5">
      <c r="B19" s="272">
        <v>4</v>
      </c>
      <c r="C19" s="274" t="s">
        <v>86</v>
      </c>
      <c r="D19" s="274"/>
      <c r="E19" s="276" t="s">
        <v>189</v>
      </c>
      <c r="F19" s="278">
        <v>-42976963</v>
      </c>
      <c r="G19" s="278">
        <v>-54119170</v>
      </c>
      <c r="J19" s="191"/>
      <c r="K19" s="1"/>
      <c r="L19" s="1"/>
    </row>
    <row r="20" spans="2:12" ht="13.5">
      <c r="B20" s="273"/>
      <c r="C20" s="275"/>
      <c r="D20" s="275"/>
      <c r="E20" s="277"/>
      <c r="F20" s="278"/>
      <c r="G20" s="278"/>
      <c r="J20" s="191"/>
      <c r="K20" s="1"/>
      <c r="L20" s="1"/>
    </row>
    <row r="21" spans="2:12" ht="13.5">
      <c r="B21" s="272">
        <v>5</v>
      </c>
      <c r="C21" s="274" t="s">
        <v>77</v>
      </c>
      <c r="D21" s="274"/>
      <c r="E21" s="276" t="s">
        <v>190</v>
      </c>
      <c r="F21" s="278">
        <f>F23+F25</f>
        <v>-82460275</v>
      </c>
      <c r="G21" s="278">
        <f>G23+G25</f>
        <v>-94323243</v>
      </c>
      <c r="J21" s="207"/>
      <c r="K21" s="1"/>
      <c r="L21" s="1"/>
    </row>
    <row r="22" spans="2:12" ht="13.5">
      <c r="B22" s="273"/>
      <c r="C22" s="275"/>
      <c r="D22" s="275"/>
      <c r="E22" s="277"/>
      <c r="F22" s="278"/>
      <c r="G22" s="278"/>
      <c r="J22" s="191"/>
      <c r="K22" s="1"/>
      <c r="L22" s="1"/>
    </row>
    <row r="23" spans="2:12" ht="13.5">
      <c r="B23" s="282"/>
      <c r="C23" s="284" t="s">
        <v>78</v>
      </c>
      <c r="D23" s="284"/>
      <c r="E23" s="294"/>
      <c r="F23" s="288">
        <v>-67744488</v>
      </c>
      <c r="G23" s="288">
        <v>-80825401</v>
      </c>
      <c r="J23" s="191"/>
      <c r="K23" s="1"/>
      <c r="L23" s="1"/>
    </row>
    <row r="24" spans="2:12" ht="3.75" customHeight="1">
      <c r="B24" s="283"/>
      <c r="C24" s="285"/>
      <c r="D24" s="285"/>
      <c r="E24" s="294"/>
      <c r="F24" s="288"/>
      <c r="G24" s="288"/>
      <c r="J24" s="191"/>
      <c r="K24" s="1"/>
      <c r="L24" s="1"/>
    </row>
    <row r="25" spans="2:12" ht="13.5">
      <c r="B25" s="282"/>
      <c r="C25" s="284" t="s">
        <v>79</v>
      </c>
      <c r="D25" s="284"/>
      <c r="E25" s="294"/>
      <c r="F25" s="288">
        <v>-14715787</v>
      </c>
      <c r="G25" s="288">
        <v>-13497842</v>
      </c>
      <c r="J25" s="191"/>
      <c r="K25" s="1"/>
      <c r="L25" s="1"/>
    </row>
    <row r="26" spans="2:12" ht="6.75" customHeight="1">
      <c r="B26" s="283"/>
      <c r="C26" s="285"/>
      <c r="D26" s="285"/>
      <c r="E26" s="294"/>
      <c r="F26" s="288"/>
      <c r="G26" s="288"/>
      <c r="J26" s="191"/>
      <c r="K26" s="1"/>
      <c r="L26" s="1"/>
    </row>
    <row r="27" spans="2:12">
      <c r="B27" s="282"/>
      <c r="C27" s="284" t="s">
        <v>80</v>
      </c>
      <c r="D27" s="284"/>
      <c r="E27" s="294"/>
      <c r="F27" s="288"/>
      <c r="G27" s="288"/>
      <c r="J27" s="208"/>
      <c r="K27" s="1"/>
      <c r="L27" s="1"/>
    </row>
    <row r="28" spans="2:12" ht="6" customHeight="1">
      <c r="B28" s="283"/>
      <c r="C28" s="285"/>
      <c r="D28" s="285"/>
      <c r="E28" s="294"/>
      <c r="F28" s="288"/>
      <c r="G28" s="288"/>
      <c r="J28" s="191"/>
      <c r="K28" s="1"/>
      <c r="L28" s="1"/>
    </row>
    <row r="29" spans="2:12" ht="13.5">
      <c r="B29" s="38"/>
      <c r="C29" s="39"/>
      <c r="D29" s="39"/>
      <c r="E29" s="40"/>
      <c r="F29" s="41"/>
      <c r="G29" s="242"/>
      <c r="J29" s="207"/>
      <c r="K29" s="1"/>
      <c r="L29" s="1"/>
    </row>
    <row r="30" spans="2:12" ht="13.5">
      <c r="B30" s="272">
        <v>6</v>
      </c>
      <c r="C30" s="274" t="s">
        <v>81</v>
      </c>
      <c r="D30" s="274"/>
      <c r="E30" s="276" t="s">
        <v>191</v>
      </c>
      <c r="F30" s="278">
        <v>-16257650</v>
      </c>
      <c r="G30" s="278">
        <v>-47856353</v>
      </c>
      <c r="J30" s="191"/>
      <c r="K30" s="1"/>
      <c r="L30" s="1"/>
    </row>
    <row r="31" spans="2:12" ht="19.5">
      <c r="B31" s="273"/>
      <c r="C31" s="275"/>
      <c r="D31" s="275"/>
      <c r="E31" s="277"/>
      <c r="F31" s="278"/>
      <c r="G31" s="278"/>
      <c r="J31" s="185"/>
      <c r="K31" s="1"/>
      <c r="L31" s="1"/>
    </row>
    <row r="32" spans="2:12" ht="13.5">
      <c r="B32" s="272">
        <v>7</v>
      </c>
      <c r="C32" s="274" t="s">
        <v>76</v>
      </c>
      <c r="D32" s="274"/>
      <c r="E32" s="276" t="s">
        <v>192</v>
      </c>
      <c r="F32" s="278">
        <f>F34-F30-F21-F19</f>
        <v>-32417730</v>
      </c>
      <c r="G32" s="278">
        <v>-9610676</v>
      </c>
      <c r="J32" s="191"/>
      <c r="K32" s="1"/>
      <c r="L32" s="1"/>
    </row>
    <row r="33" spans="2:12" ht="13.5">
      <c r="B33" s="273"/>
      <c r="C33" s="275"/>
      <c r="D33" s="275"/>
      <c r="E33" s="277"/>
      <c r="F33" s="278"/>
      <c r="G33" s="278"/>
      <c r="J33" s="207"/>
      <c r="K33" s="1"/>
      <c r="L33" s="1"/>
    </row>
    <row r="34" spans="2:12" ht="13.5">
      <c r="B34" s="272">
        <v>8</v>
      </c>
      <c r="C34" s="274" t="s">
        <v>210</v>
      </c>
      <c r="D34" s="274"/>
      <c r="E34" s="276" t="s">
        <v>193</v>
      </c>
      <c r="F34" s="278">
        <v>-174112618</v>
      </c>
      <c r="G34" s="278">
        <f>G19+G21+G30+G32</f>
        <v>-205909442</v>
      </c>
      <c r="J34" s="191"/>
      <c r="K34" s="1"/>
      <c r="L34" s="1"/>
    </row>
    <row r="35" spans="2:12">
      <c r="B35" s="273"/>
      <c r="C35" s="275"/>
      <c r="D35" s="275"/>
      <c r="E35" s="277"/>
      <c r="F35" s="278"/>
      <c r="G35" s="278"/>
      <c r="J35" s="186"/>
      <c r="K35" s="1"/>
      <c r="L35" s="1"/>
    </row>
    <row r="36" spans="2:12" ht="13.5">
      <c r="B36" s="272">
        <v>9</v>
      </c>
      <c r="C36" s="274" t="s">
        <v>87</v>
      </c>
      <c r="D36" s="274"/>
      <c r="E36" s="276" t="s">
        <v>194</v>
      </c>
      <c r="F36" s="278">
        <f>F8+F34</f>
        <v>7946922</v>
      </c>
      <c r="G36" s="278">
        <f>G8+G34</f>
        <v>15421482</v>
      </c>
      <c r="J36" s="191"/>
      <c r="K36" s="1"/>
      <c r="L36" s="1"/>
    </row>
    <row r="37" spans="2:12" ht="13.5">
      <c r="B37" s="273"/>
      <c r="C37" s="275"/>
      <c r="D37" s="275"/>
      <c r="E37" s="277"/>
      <c r="F37" s="278"/>
      <c r="G37" s="278"/>
      <c r="J37" s="191"/>
      <c r="K37" s="1"/>
      <c r="L37" s="1"/>
    </row>
    <row r="38" spans="2:12">
      <c r="B38" s="272">
        <v>10</v>
      </c>
      <c r="C38" s="274" t="s">
        <v>83</v>
      </c>
      <c r="D38" s="274"/>
      <c r="E38" s="276" t="s">
        <v>195</v>
      </c>
      <c r="F38" s="278"/>
      <c r="G38" s="278"/>
      <c r="J38" s="179"/>
      <c r="K38" s="1"/>
      <c r="L38" s="1"/>
    </row>
    <row r="39" spans="2:12" ht="3" customHeight="1">
      <c r="B39" s="273"/>
      <c r="C39" s="275"/>
      <c r="D39" s="275"/>
      <c r="E39" s="277"/>
      <c r="F39" s="278"/>
      <c r="G39" s="278"/>
      <c r="J39" s="179"/>
      <c r="K39" s="1"/>
      <c r="L39" s="1"/>
    </row>
    <row r="40" spans="2:12">
      <c r="B40" s="272">
        <v>11</v>
      </c>
      <c r="C40" s="274" t="s">
        <v>82</v>
      </c>
      <c r="D40" s="274"/>
      <c r="E40" s="276" t="s">
        <v>196</v>
      </c>
      <c r="F40" s="278"/>
      <c r="G40" s="278"/>
      <c r="J40" s="179"/>
      <c r="K40" s="1"/>
      <c r="L40" s="1"/>
    </row>
    <row r="41" spans="2:12" ht="5.25" customHeight="1">
      <c r="B41" s="273"/>
      <c r="C41" s="275"/>
      <c r="D41" s="275"/>
      <c r="E41" s="277"/>
      <c r="F41" s="278"/>
      <c r="G41" s="278"/>
      <c r="J41" s="179"/>
      <c r="K41" s="1"/>
      <c r="L41" s="1"/>
    </row>
    <row r="42" spans="2:12">
      <c r="B42" s="272">
        <v>12</v>
      </c>
      <c r="C42" s="274" t="s">
        <v>84</v>
      </c>
      <c r="D42" s="274"/>
      <c r="E42" s="276" t="s">
        <v>197</v>
      </c>
      <c r="F42" s="278">
        <f>F48+F46</f>
        <v>-4792726</v>
      </c>
      <c r="G42" s="278">
        <f>G48+G46</f>
        <v>-3540289</v>
      </c>
      <c r="J42" s="179"/>
      <c r="K42" s="1"/>
      <c r="L42" s="1"/>
    </row>
    <row r="43" spans="2:12" ht="4.5" customHeight="1">
      <c r="B43" s="273"/>
      <c r="C43" s="275"/>
      <c r="D43" s="275"/>
      <c r="E43" s="277"/>
      <c r="F43" s="278"/>
      <c r="G43" s="278"/>
      <c r="J43" s="179"/>
      <c r="K43" s="1"/>
      <c r="L43" s="1"/>
    </row>
    <row r="44" spans="2:12">
      <c r="B44" s="282"/>
      <c r="C44" s="284" t="s">
        <v>208</v>
      </c>
      <c r="D44" s="284"/>
      <c r="E44" s="286" t="s">
        <v>209</v>
      </c>
      <c r="F44" s="288"/>
      <c r="G44" s="288"/>
      <c r="J44" s="180"/>
      <c r="K44" s="1"/>
      <c r="L44" s="1"/>
    </row>
    <row r="45" spans="2:12" ht="2.25" customHeight="1">
      <c r="B45" s="283"/>
      <c r="C45" s="285"/>
      <c r="D45" s="285"/>
      <c r="E45" s="287"/>
      <c r="F45" s="288"/>
      <c r="G45" s="288"/>
      <c r="J45" s="179"/>
      <c r="K45" s="1"/>
      <c r="L45" s="1"/>
    </row>
    <row r="46" spans="2:12">
      <c r="B46" s="292"/>
      <c r="C46" s="284" t="s">
        <v>89</v>
      </c>
      <c r="D46" s="284"/>
      <c r="E46" s="286" t="s">
        <v>211</v>
      </c>
      <c r="F46" s="216">
        <v>-3895076</v>
      </c>
      <c r="G46" s="216">
        <v>-3441957</v>
      </c>
      <c r="J46" s="179"/>
      <c r="K46" s="1"/>
      <c r="L46" s="1"/>
    </row>
    <row r="47" spans="2:12" ht="5.25" customHeight="1">
      <c r="B47" s="293"/>
      <c r="C47" s="285"/>
      <c r="D47" s="285"/>
      <c r="E47" s="287"/>
      <c r="F47" s="217"/>
      <c r="G47" s="217"/>
      <c r="J47" s="179"/>
      <c r="K47" s="1"/>
      <c r="L47" s="1"/>
    </row>
    <row r="48" spans="2:12">
      <c r="B48" s="282"/>
      <c r="C48" s="284" t="s">
        <v>85</v>
      </c>
      <c r="D48" s="284"/>
      <c r="E48" s="286" t="s">
        <v>212</v>
      </c>
      <c r="F48" s="218">
        <v>-897650</v>
      </c>
      <c r="G48" s="218">
        <v>-98332</v>
      </c>
      <c r="J48" s="180"/>
      <c r="K48" s="1"/>
      <c r="L48" s="1"/>
    </row>
    <row r="49" spans="2:12" ht="4.5" customHeight="1">
      <c r="B49" s="283"/>
      <c r="C49" s="285"/>
      <c r="D49" s="285"/>
      <c r="E49" s="287"/>
      <c r="F49" s="219"/>
      <c r="G49" s="219"/>
      <c r="J49" s="179"/>
      <c r="K49" s="1"/>
      <c r="L49" s="1"/>
    </row>
    <row r="50" spans="2:12">
      <c r="B50" s="282"/>
      <c r="C50" s="284" t="s">
        <v>90</v>
      </c>
      <c r="D50" s="284"/>
      <c r="E50" s="286" t="s">
        <v>213</v>
      </c>
      <c r="F50" s="288"/>
      <c r="G50" s="288"/>
      <c r="J50" s="179"/>
      <c r="K50" s="1"/>
      <c r="L50" s="1"/>
    </row>
    <row r="51" spans="2:12" ht="3" customHeight="1">
      <c r="B51" s="283"/>
      <c r="C51" s="285"/>
      <c r="D51" s="285"/>
      <c r="E51" s="287"/>
      <c r="F51" s="288"/>
      <c r="G51" s="288"/>
      <c r="J51" s="179"/>
      <c r="K51" s="1"/>
      <c r="L51" s="1"/>
    </row>
    <row r="52" spans="2:12">
      <c r="B52" s="272">
        <v>13</v>
      </c>
      <c r="C52" s="274" t="s">
        <v>480</v>
      </c>
      <c r="D52" s="274"/>
      <c r="E52" s="276" t="s">
        <v>198</v>
      </c>
      <c r="F52" s="278">
        <v>752717</v>
      </c>
      <c r="G52" s="278"/>
      <c r="J52" s="180"/>
      <c r="K52" s="1"/>
      <c r="L52" s="1"/>
    </row>
    <row r="53" spans="2:12">
      <c r="B53" s="289"/>
      <c r="C53" s="290"/>
      <c r="D53" s="290"/>
      <c r="E53" s="291"/>
      <c r="F53" s="278"/>
      <c r="G53" s="278"/>
      <c r="J53" s="179"/>
      <c r="K53" s="1"/>
      <c r="L53" s="1"/>
    </row>
    <row r="54" spans="2:12">
      <c r="B54" s="273"/>
      <c r="C54" s="275"/>
      <c r="D54" s="275"/>
      <c r="E54" s="277"/>
      <c r="F54" s="278"/>
      <c r="G54" s="278"/>
      <c r="J54" s="179"/>
      <c r="K54" s="1"/>
    </row>
    <row r="55" spans="2:12">
      <c r="B55" s="272">
        <v>14</v>
      </c>
      <c r="C55" s="274" t="s">
        <v>91</v>
      </c>
      <c r="D55" s="274"/>
      <c r="E55" s="276" t="s">
        <v>199</v>
      </c>
      <c r="F55" s="278">
        <f>F36+F42+F52</f>
        <v>3906913</v>
      </c>
      <c r="G55" s="278">
        <f>G36+G42</f>
        <v>11881193</v>
      </c>
      <c r="J55" s="1"/>
      <c r="K55" s="1"/>
    </row>
    <row r="56" spans="2:12">
      <c r="B56" s="273"/>
      <c r="C56" s="275"/>
      <c r="D56" s="275"/>
      <c r="E56" s="277"/>
      <c r="F56" s="278"/>
      <c r="G56" s="278"/>
      <c r="J56" s="1"/>
      <c r="K56" s="1"/>
    </row>
    <row r="57" spans="2:12">
      <c r="B57" s="272">
        <v>15</v>
      </c>
      <c r="C57" s="274" t="s">
        <v>92</v>
      </c>
      <c r="D57" s="274"/>
      <c r="E57" s="276" t="s">
        <v>200</v>
      </c>
      <c r="F57" s="278">
        <v>-390691</v>
      </c>
      <c r="G57" s="278">
        <v>-1188119</v>
      </c>
      <c r="J57" s="1"/>
      <c r="K57" s="1"/>
    </row>
    <row r="58" spans="2:12">
      <c r="B58" s="273"/>
      <c r="C58" s="275"/>
      <c r="D58" s="275"/>
      <c r="E58" s="277"/>
      <c r="F58" s="278"/>
      <c r="G58" s="278"/>
      <c r="J58" s="1"/>
      <c r="K58" s="1"/>
    </row>
    <row r="59" spans="2:12">
      <c r="B59" s="272">
        <v>16</v>
      </c>
      <c r="C59" s="274" t="s">
        <v>93</v>
      </c>
      <c r="D59" s="274"/>
      <c r="E59" s="276" t="s">
        <v>201</v>
      </c>
      <c r="F59" s="278">
        <f>F36+F42+F57</f>
        <v>2763505</v>
      </c>
      <c r="G59" s="278">
        <f>G36+G42+G57</f>
        <v>10693074</v>
      </c>
      <c r="J59" s="1"/>
      <c r="K59" s="1"/>
    </row>
    <row r="60" spans="2:12">
      <c r="B60" s="273"/>
      <c r="C60" s="275"/>
      <c r="D60" s="275"/>
      <c r="E60" s="277"/>
      <c r="F60" s="278"/>
      <c r="G60" s="278"/>
      <c r="J60" s="1"/>
      <c r="K60" s="1"/>
    </row>
    <row r="61" spans="2:12">
      <c r="B61" s="279">
        <v>17</v>
      </c>
      <c r="C61" s="280" t="s">
        <v>94</v>
      </c>
      <c r="D61" s="280"/>
      <c r="E61" s="281" t="s">
        <v>202</v>
      </c>
      <c r="F61" s="278"/>
      <c r="G61" s="278"/>
    </row>
    <row r="62" spans="2:12">
      <c r="B62" s="279"/>
      <c r="C62" s="280"/>
      <c r="D62" s="280"/>
      <c r="E62" s="281"/>
      <c r="F62" s="278"/>
      <c r="G62" s="278"/>
    </row>
    <row r="63" spans="2:12" ht="11.25" customHeight="1">
      <c r="B63" s="269"/>
      <c r="C63" s="269"/>
      <c r="D63" s="269"/>
      <c r="E63" s="270"/>
      <c r="F63" s="271"/>
      <c r="G63" s="271"/>
    </row>
    <row r="64" spans="2:12" hidden="1">
      <c r="B64" s="269"/>
      <c r="C64" s="269"/>
      <c r="D64" s="269"/>
      <c r="E64" s="270"/>
      <c r="F64" s="271"/>
      <c r="G64" s="271"/>
    </row>
    <row r="65" spans="2:7" hidden="1">
      <c r="B65" s="269"/>
      <c r="C65" s="269"/>
      <c r="D65" s="269"/>
      <c r="E65" s="270"/>
      <c r="F65" s="271"/>
      <c r="G65" s="27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</sheetData>
  <mergeCells count="136">
    <mergeCell ref="B2:G2"/>
    <mergeCell ref="B3:G3"/>
    <mergeCell ref="B6:D7"/>
    <mergeCell ref="E6:E7"/>
    <mergeCell ref="F6:G6"/>
    <mergeCell ref="B8:B10"/>
    <mergeCell ref="C8:D10"/>
    <mergeCell ref="E8:E10"/>
    <mergeCell ref="F8:F10"/>
    <mergeCell ref="G8:G10"/>
    <mergeCell ref="B11:B12"/>
    <mergeCell ref="C11:D12"/>
    <mergeCell ref="E11:E12"/>
    <mergeCell ref="F11:F12"/>
    <mergeCell ref="G11:G12"/>
    <mergeCell ref="B13:B14"/>
    <mergeCell ref="C13:D14"/>
    <mergeCell ref="E13:E14"/>
    <mergeCell ref="F13:F14"/>
    <mergeCell ref="G13:G14"/>
    <mergeCell ref="B15:B16"/>
    <mergeCell ref="C15:D16"/>
    <mergeCell ref="E15:E16"/>
    <mergeCell ref="F15:F16"/>
    <mergeCell ref="G15:G16"/>
    <mergeCell ref="B17:B18"/>
    <mergeCell ref="C17:D18"/>
    <mergeCell ref="E17:E18"/>
    <mergeCell ref="F17:F18"/>
    <mergeCell ref="G17:G18"/>
    <mergeCell ref="B19:B20"/>
    <mergeCell ref="C19:D20"/>
    <mergeCell ref="E19:E20"/>
    <mergeCell ref="F19:F20"/>
    <mergeCell ref="G19:G20"/>
    <mergeCell ref="B21:B22"/>
    <mergeCell ref="C21:D22"/>
    <mergeCell ref="E21:E22"/>
    <mergeCell ref="F21:F22"/>
    <mergeCell ref="G21:G22"/>
    <mergeCell ref="B23:B24"/>
    <mergeCell ref="C23:D24"/>
    <mergeCell ref="E23:E24"/>
    <mergeCell ref="F23:F24"/>
    <mergeCell ref="G23:G24"/>
    <mergeCell ref="B25:B26"/>
    <mergeCell ref="C25:D26"/>
    <mergeCell ref="E25:E26"/>
    <mergeCell ref="F25:F26"/>
    <mergeCell ref="G25:G26"/>
    <mergeCell ref="B27:B28"/>
    <mergeCell ref="C27:D28"/>
    <mergeCell ref="E27:E28"/>
    <mergeCell ref="F27:F28"/>
    <mergeCell ref="G27:G28"/>
    <mergeCell ref="B30:B31"/>
    <mergeCell ref="C30:D31"/>
    <mergeCell ref="E30:E31"/>
    <mergeCell ref="F30:F31"/>
    <mergeCell ref="G30:G31"/>
    <mergeCell ref="B32:B33"/>
    <mergeCell ref="C32:D33"/>
    <mergeCell ref="E32:E33"/>
    <mergeCell ref="F32:F33"/>
    <mergeCell ref="G32:G33"/>
    <mergeCell ref="B34:B35"/>
    <mergeCell ref="C34:D35"/>
    <mergeCell ref="E34:E35"/>
    <mergeCell ref="F34:F35"/>
    <mergeCell ref="G34:G35"/>
    <mergeCell ref="B36:B37"/>
    <mergeCell ref="C36:D37"/>
    <mergeCell ref="E36:E37"/>
    <mergeCell ref="F36:F37"/>
    <mergeCell ref="G36:G37"/>
    <mergeCell ref="B38:B39"/>
    <mergeCell ref="C38:D39"/>
    <mergeCell ref="E38:E39"/>
    <mergeCell ref="F38:F39"/>
    <mergeCell ref="G38:G39"/>
    <mergeCell ref="B48:B49"/>
    <mergeCell ref="C48:D49"/>
    <mergeCell ref="E48:E49"/>
    <mergeCell ref="B40:B41"/>
    <mergeCell ref="C40:D41"/>
    <mergeCell ref="E40:E41"/>
    <mergeCell ref="F40:F41"/>
    <mergeCell ref="G40:G41"/>
    <mergeCell ref="B42:B43"/>
    <mergeCell ref="C42:D43"/>
    <mergeCell ref="E42:E43"/>
    <mergeCell ref="F42:F43"/>
    <mergeCell ref="G42:G43"/>
    <mergeCell ref="B44:B45"/>
    <mergeCell ref="C44:D45"/>
    <mergeCell ref="E44:E45"/>
    <mergeCell ref="F44:F45"/>
    <mergeCell ref="G44:G45"/>
    <mergeCell ref="B46:B47"/>
    <mergeCell ref="C46:D47"/>
    <mergeCell ref="E46:E47"/>
    <mergeCell ref="B50:B51"/>
    <mergeCell ref="C50:D51"/>
    <mergeCell ref="E50:E51"/>
    <mergeCell ref="F50:F51"/>
    <mergeCell ref="G50:G51"/>
    <mergeCell ref="B52:B54"/>
    <mergeCell ref="C52:D54"/>
    <mergeCell ref="E52:E54"/>
    <mergeCell ref="F52:F54"/>
    <mergeCell ref="G52:G5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B63:B65"/>
    <mergeCell ref="C63:D65"/>
    <mergeCell ref="E63:E65"/>
    <mergeCell ref="F63:F65"/>
    <mergeCell ref="G63:G65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7"/>
  <sheetViews>
    <sheetView topLeftCell="A16" workbookViewId="0">
      <selection activeCell="D20" sqref="D20:F21"/>
    </sheetView>
  </sheetViews>
  <sheetFormatPr defaultRowHeight="12.75"/>
  <cols>
    <col min="1" max="1" width="3.140625" customWidth="1"/>
    <col min="2" max="2" width="3.85546875" customWidth="1"/>
    <col min="3" max="3" width="3.28515625" customWidth="1"/>
    <col min="4" max="4" width="32.42578125" customWidth="1"/>
    <col min="5" max="5" width="6.42578125" customWidth="1"/>
    <col min="6" max="6" width="12.7109375" customWidth="1"/>
    <col min="7" max="7" width="17.42578125" customWidth="1"/>
    <col min="8" max="8" width="10.140625" bestFit="1" customWidth="1"/>
    <col min="9" max="9" width="12" customWidth="1"/>
    <col min="10" max="10" width="9.140625" customWidth="1"/>
    <col min="11" max="11" width="0.140625" customWidth="1"/>
    <col min="13" max="14" width="13.42578125" customWidth="1"/>
    <col min="15" max="15" width="14" customWidth="1"/>
    <col min="16" max="16" width="14.28515625" customWidth="1"/>
  </cols>
  <sheetData>
    <row r="1" spans="1:15">
      <c r="A1" s="146"/>
      <c r="B1" s="145"/>
      <c r="C1" s="257" t="s">
        <v>497</v>
      </c>
      <c r="D1" s="258"/>
      <c r="E1" s="259"/>
      <c r="F1" s="146"/>
      <c r="G1" s="146"/>
      <c r="J1" s="1"/>
      <c r="K1" s="1"/>
      <c r="L1" s="1"/>
      <c r="M1" s="1"/>
      <c r="N1" s="1"/>
      <c r="O1" s="1"/>
    </row>
    <row r="2" spans="1:15" ht="15.75">
      <c r="A2" s="310" t="s">
        <v>512</v>
      </c>
      <c r="B2" s="310"/>
      <c r="C2" s="310"/>
      <c r="D2" s="310"/>
      <c r="E2" s="310"/>
      <c r="F2" s="310"/>
      <c r="G2" s="310"/>
      <c r="J2" s="308"/>
      <c r="K2" s="308"/>
      <c r="L2" s="220"/>
      <c r="M2" s="195"/>
      <c r="N2" s="221"/>
      <c r="O2" s="1"/>
    </row>
    <row r="3" spans="1:15" ht="15.75">
      <c r="A3" s="243"/>
      <c r="B3" s="35" t="s">
        <v>510</v>
      </c>
      <c r="C3" s="35"/>
      <c r="D3" s="244"/>
      <c r="E3" s="244"/>
      <c r="F3" s="244"/>
      <c r="G3" s="244"/>
      <c r="J3" s="308"/>
      <c r="K3" s="308"/>
      <c r="L3" s="220"/>
      <c r="M3" s="195"/>
      <c r="N3" s="190"/>
      <c r="O3" s="1"/>
    </row>
    <row r="4" spans="1:15" ht="14.25">
      <c r="A4" s="146"/>
      <c r="B4" s="244" t="s">
        <v>95</v>
      </c>
      <c r="C4" s="244"/>
      <c r="D4" s="244"/>
      <c r="E4" s="244"/>
      <c r="F4" s="244"/>
      <c r="G4" s="244" t="s">
        <v>221</v>
      </c>
      <c r="J4" s="309"/>
      <c r="K4" s="309"/>
      <c r="L4" s="223"/>
      <c r="M4" s="195"/>
      <c r="N4" s="224"/>
      <c r="O4" s="1"/>
    </row>
    <row r="5" spans="1:15" ht="15.75">
      <c r="A5" s="311" t="s">
        <v>149</v>
      </c>
      <c r="B5" s="311"/>
      <c r="C5" s="311"/>
      <c r="D5" s="311"/>
      <c r="E5" s="312" t="s">
        <v>5</v>
      </c>
      <c r="F5" s="313" t="s">
        <v>137</v>
      </c>
      <c r="G5" s="313"/>
      <c r="J5" s="308"/>
      <c r="K5" s="308"/>
      <c r="L5" s="223"/>
      <c r="M5" s="195"/>
      <c r="N5" s="221"/>
      <c r="O5" s="1"/>
    </row>
    <row r="6" spans="1:15" ht="7.5" customHeight="1">
      <c r="A6" s="311"/>
      <c r="B6" s="311"/>
      <c r="C6" s="311"/>
      <c r="D6" s="311"/>
      <c r="E6" s="312"/>
      <c r="F6" s="245" t="s">
        <v>153</v>
      </c>
      <c r="G6" s="245" t="s">
        <v>152</v>
      </c>
      <c r="J6" s="308"/>
      <c r="K6" s="308"/>
      <c r="L6" s="194"/>
      <c r="M6" s="195"/>
      <c r="N6" s="224"/>
      <c r="O6" s="1"/>
    </row>
    <row r="7" spans="1:15" ht="15.75">
      <c r="A7" s="246" t="s">
        <v>3</v>
      </c>
      <c r="B7" s="247" t="s">
        <v>6</v>
      </c>
      <c r="C7" s="248"/>
      <c r="D7" s="248"/>
      <c r="E7" s="249"/>
      <c r="F7" s="75"/>
      <c r="G7" s="75"/>
      <c r="J7" s="308"/>
      <c r="K7" s="308"/>
      <c r="L7" s="194"/>
      <c r="M7" s="195"/>
      <c r="N7" s="190"/>
      <c r="O7" s="1"/>
    </row>
    <row r="8" spans="1:15" ht="12.75" customHeight="1">
      <c r="A8" s="250"/>
      <c r="B8" s="251">
        <v>1</v>
      </c>
      <c r="C8" s="247" t="s">
        <v>11</v>
      </c>
      <c r="D8" s="247"/>
      <c r="E8" s="252" t="s">
        <v>154</v>
      </c>
      <c r="F8" s="253">
        <f>F9+F10</f>
        <v>-35462273</v>
      </c>
      <c r="G8" s="253">
        <f>G9+G10</f>
        <v>-35054114</v>
      </c>
      <c r="I8" s="182"/>
      <c r="J8" s="309"/>
      <c r="K8" s="309"/>
      <c r="L8" s="220"/>
      <c r="M8" s="195"/>
      <c r="N8" s="190"/>
      <c r="O8" s="1"/>
    </row>
    <row r="9" spans="1:15" ht="14.25" customHeight="1">
      <c r="A9" s="254"/>
      <c r="B9" s="251"/>
      <c r="C9" s="251" t="s">
        <v>138</v>
      </c>
      <c r="D9" s="248" t="s">
        <v>140</v>
      </c>
      <c r="E9" s="249"/>
      <c r="F9" s="175">
        <v>-35871421</v>
      </c>
      <c r="G9" s="175">
        <v>-35230054</v>
      </c>
      <c r="J9" s="220"/>
      <c r="K9" s="220"/>
      <c r="L9" s="220"/>
      <c r="M9" s="222"/>
      <c r="N9" s="221"/>
      <c r="O9" s="1"/>
    </row>
    <row r="10" spans="1:15" ht="11.25" customHeight="1">
      <c r="A10" s="254"/>
      <c r="B10" s="251"/>
      <c r="C10" s="251" t="s">
        <v>138</v>
      </c>
      <c r="D10" s="248" t="s">
        <v>139</v>
      </c>
      <c r="E10" s="249"/>
      <c r="F10" s="175">
        <v>409148</v>
      </c>
      <c r="G10" s="175">
        <v>175940</v>
      </c>
      <c r="J10" s="220"/>
      <c r="K10" s="220"/>
      <c r="L10" s="226"/>
      <c r="M10" s="222"/>
      <c r="N10" s="221"/>
      <c r="O10" s="1"/>
    </row>
    <row r="11" spans="1:15" ht="12.75" customHeight="1">
      <c r="A11" s="250"/>
      <c r="B11" s="251">
        <v>2</v>
      </c>
      <c r="C11" s="247" t="s">
        <v>7</v>
      </c>
      <c r="D11" s="247"/>
      <c r="E11" s="252" t="s">
        <v>155</v>
      </c>
      <c r="F11" s="253"/>
      <c r="G11" s="253"/>
      <c r="J11" s="220"/>
      <c r="K11" s="220"/>
      <c r="L11" s="226"/>
      <c r="M11" s="222"/>
      <c r="N11" s="221"/>
      <c r="O11" s="1"/>
    </row>
    <row r="12" spans="1:15" ht="12" customHeight="1">
      <c r="A12" s="246"/>
      <c r="B12" s="247"/>
      <c r="C12" s="248" t="s">
        <v>9</v>
      </c>
      <c r="D12" s="248"/>
      <c r="E12" s="249"/>
      <c r="F12" s="75"/>
      <c r="G12" s="75"/>
      <c r="I12" s="193"/>
      <c r="J12" s="220"/>
      <c r="K12" s="220"/>
      <c r="L12" s="226"/>
      <c r="M12" s="222"/>
      <c r="N12" s="221"/>
      <c r="O12" s="1"/>
    </row>
    <row r="13" spans="1:15" ht="15.75">
      <c r="A13" s="250"/>
      <c r="B13" s="251">
        <v>3</v>
      </c>
      <c r="C13" s="247" t="s">
        <v>10</v>
      </c>
      <c r="D13" s="247"/>
      <c r="E13" s="252" t="s">
        <v>156</v>
      </c>
      <c r="F13" s="253">
        <f>F14+F17+F20+F21</f>
        <v>124426142</v>
      </c>
      <c r="G13" s="253">
        <f>G14+G16+G17+G18</f>
        <v>112535035</v>
      </c>
      <c r="H13" s="23"/>
      <c r="I13" s="196"/>
      <c r="J13" s="220"/>
      <c r="K13" s="220"/>
      <c r="L13" s="226"/>
      <c r="M13" s="222"/>
      <c r="N13" s="221"/>
      <c r="O13" s="1"/>
    </row>
    <row r="14" spans="1:15" ht="15.75">
      <c r="A14" s="254"/>
      <c r="B14" s="251"/>
      <c r="C14" s="251" t="s">
        <v>138</v>
      </c>
      <c r="D14" s="248" t="s">
        <v>207</v>
      </c>
      <c r="E14" s="249"/>
      <c r="F14" s="175">
        <v>121390338</v>
      </c>
      <c r="G14" s="175">
        <v>110817266</v>
      </c>
      <c r="I14" s="182"/>
      <c r="J14" s="220"/>
      <c r="K14" s="220"/>
      <c r="L14" s="226"/>
      <c r="M14" s="222"/>
      <c r="N14" s="190"/>
      <c r="O14" s="1"/>
    </row>
    <row r="15" spans="1:15" ht="12.75" customHeight="1">
      <c r="A15" s="254"/>
      <c r="B15" s="251"/>
      <c r="C15" s="251" t="s">
        <v>138</v>
      </c>
      <c r="D15" s="248" t="s">
        <v>141</v>
      </c>
      <c r="E15" s="249"/>
      <c r="F15" s="175"/>
      <c r="G15" s="175"/>
      <c r="I15" s="183"/>
      <c r="J15" s="222"/>
      <c r="K15" s="222"/>
      <c r="L15" s="220"/>
      <c r="M15" s="222"/>
      <c r="N15" s="224"/>
      <c r="O15" s="1"/>
    </row>
    <row r="16" spans="1:15" ht="11.25" customHeight="1">
      <c r="A16" s="254"/>
      <c r="B16" s="251"/>
      <c r="C16" s="251" t="s">
        <v>138</v>
      </c>
      <c r="D16" s="248" t="s">
        <v>142</v>
      </c>
      <c r="E16" s="249"/>
      <c r="F16" s="175"/>
      <c r="G16" s="175"/>
      <c r="J16" s="220"/>
      <c r="K16" s="220"/>
      <c r="L16" s="220"/>
      <c r="M16" s="222"/>
      <c r="N16" s="221"/>
      <c r="O16" s="1"/>
    </row>
    <row r="17" spans="1:15" ht="12" customHeight="1">
      <c r="A17" s="254"/>
      <c r="B17" s="251"/>
      <c r="C17" s="251" t="s">
        <v>138</v>
      </c>
      <c r="D17" s="248" t="s">
        <v>143</v>
      </c>
      <c r="E17" s="249"/>
      <c r="F17" s="175">
        <v>1983313</v>
      </c>
      <c r="G17" s="175">
        <v>1717769</v>
      </c>
      <c r="J17" s="220"/>
      <c r="K17" s="220"/>
      <c r="L17" s="220"/>
      <c r="M17" s="222"/>
      <c r="N17" s="221"/>
      <c r="O17" s="1"/>
    </row>
    <row r="18" spans="1:15" ht="13.5" customHeight="1">
      <c r="A18" s="254"/>
      <c r="B18" s="251"/>
      <c r="C18" s="251" t="s">
        <v>138</v>
      </c>
      <c r="D18" s="248" t="s">
        <v>144</v>
      </c>
      <c r="E18" s="249"/>
      <c r="F18" s="175"/>
      <c r="G18" s="175"/>
      <c r="I18" s="192"/>
      <c r="J18" s="220"/>
      <c r="K18" s="220"/>
      <c r="L18" s="220"/>
      <c r="M18" s="222"/>
      <c r="N18" s="225"/>
      <c r="O18" s="1"/>
    </row>
    <row r="19" spans="1:15" ht="14.25" customHeight="1">
      <c r="A19" s="254"/>
      <c r="B19" s="251"/>
      <c r="C19" s="251" t="s">
        <v>138</v>
      </c>
      <c r="D19" s="248" t="s">
        <v>227</v>
      </c>
      <c r="E19" s="249"/>
      <c r="F19" s="175"/>
      <c r="G19" s="175"/>
      <c r="J19" s="260"/>
      <c r="K19" s="260"/>
      <c r="L19" s="260"/>
      <c r="M19" s="222"/>
      <c r="N19" s="190"/>
      <c r="O19" s="1"/>
    </row>
    <row r="20" spans="1:15" ht="12.75" customHeight="1">
      <c r="A20" s="254"/>
      <c r="B20" s="251"/>
      <c r="C20" s="251" t="s">
        <v>138</v>
      </c>
      <c r="D20" s="248" t="s">
        <v>226</v>
      </c>
      <c r="E20" s="249"/>
      <c r="F20" s="175">
        <v>660892</v>
      </c>
      <c r="G20" s="175"/>
      <c r="J20" s="220"/>
      <c r="K20" s="220"/>
      <c r="L20" s="220"/>
      <c r="M20" s="222"/>
      <c r="N20" s="221"/>
      <c r="O20" s="1"/>
    </row>
    <row r="21" spans="1:15" ht="12.75" customHeight="1">
      <c r="A21" s="254"/>
      <c r="B21" s="251"/>
      <c r="C21" s="251" t="s">
        <v>138</v>
      </c>
      <c r="D21" s="248" t="s">
        <v>225</v>
      </c>
      <c r="E21" s="249"/>
      <c r="F21" s="175">
        <v>391599</v>
      </c>
      <c r="G21" s="175"/>
      <c r="J21" s="220"/>
      <c r="K21" s="226"/>
      <c r="L21" s="226"/>
      <c r="M21" s="222"/>
      <c r="N21" s="221"/>
      <c r="O21" s="1"/>
    </row>
    <row r="22" spans="1:15" ht="13.5" customHeight="1">
      <c r="A22" s="246"/>
      <c r="B22" s="247"/>
      <c r="C22" s="248" t="s">
        <v>12</v>
      </c>
      <c r="D22" s="248"/>
      <c r="E22" s="249"/>
      <c r="F22" s="175"/>
      <c r="G22" s="175"/>
      <c r="J22" s="220"/>
      <c r="K22" s="226"/>
      <c r="L22" s="226"/>
      <c r="M22" s="222"/>
      <c r="N22" s="221"/>
      <c r="O22" s="1"/>
    </row>
    <row r="23" spans="1:15" ht="12.75" customHeight="1">
      <c r="A23" s="250"/>
      <c r="B23" s="251">
        <v>4</v>
      </c>
      <c r="C23" s="247" t="s">
        <v>13</v>
      </c>
      <c r="D23" s="247"/>
      <c r="E23" s="252" t="s">
        <v>157</v>
      </c>
      <c r="F23" s="253"/>
      <c r="G23" s="253"/>
      <c r="I23" s="23"/>
      <c r="J23" s="220"/>
      <c r="K23" s="226"/>
      <c r="L23" s="226"/>
      <c r="M23" s="222"/>
      <c r="N23" s="191"/>
      <c r="O23" s="1"/>
    </row>
    <row r="24" spans="1:15" ht="12" customHeight="1">
      <c r="A24" s="254"/>
      <c r="B24" s="251"/>
      <c r="C24" s="251" t="s">
        <v>138</v>
      </c>
      <c r="D24" s="248" t="s">
        <v>14</v>
      </c>
      <c r="E24" s="249"/>
      <c r="F24" s="175"/>
      <c r="G24" s="175"/>
      <c r="J24" s="222"/>
      <c r="K24" s="220"/>
      <c r="L24" s="220"/>
      <c r="M24" s="222"/>
      <c r="N24" s="191"/>
      <c r="O24" s="1"/>
    </row>
    <row r="25" spans="1:15" ht="14.25" customHeight="1">
      <c r="A25" s="254"/>
      <c r="B25" s="251"/>
      <c r="C25" s="251" t="s">
        <v>138</v>
      </c>
      <c r="D25" s="248" t="s">
        <v>229</v>
      </c>
      <c r="E25" s="249"/>
      <c r="F25" s="175"/>
      <c r="G25" s="175"/>
      <c r="J25" s="220"/>
      <c r="K25" s="220"/>
      <c r="L25" s="220"/>
      <c r="M25" s="222"/>
      <c r="N25" s="191"/>
      <c r="O25" s="1"/>
    </row>
    <row r="26" spans="1:15" ht="12.75" customHeight="1">
      <c r="A26" s="254"/>
      <c r="B26" s="251"/>
      <c r="C26" s="251" t="s">
        <v>138</v>
      </c>
      <c r="D26" s="248" t="s">
        <v>145</v>
      </c>
      <c r="E26" s="249"/>
      <c r="F26" s="175"/>
      <c r="G26" s="175"/>
      <c r="J26" s="220"/>
      <c r="K26" s="226"/>
      <c r="L26" s="226"/>
      <c r="M26" s="222"/>
      <c r="N26" s="207"/>
      <c r="O26" s="1"/>
    </row>
    <row r="27" spans="1:15" ht="13.5" customHeight="1">
      <c r="A27" s="254"/>
      <c r="B27" s="251"/>
      <c r="C27" s="251" t="s">
        <v>138</v>
      </c>
      <c r="D27" s="248" t="s">
        <v>15</v>
      </c>
      <c r="E27" s="249"/>
      <c r="F27" s="175"/>
      <c r="G27" s="175"/>
      <c r="J27" s="220"/>
      <c r="K27" s="226"/>
      <c r="L27" s="226"/>
      <c r="M27" s="222"/>
      <c r="N27" s="207"/>
      <c r="O27" s="1"/>
    </row>
    <row r="28" spans="1:15" ht="12" customHeight="1">
      <c r="A28" s="254"/>
      <c r="B28" s="251"/>
      <c r="C28" s="251" t="s">
        <v>138</v>
      </c>
      <c r="D28" s="248" t="s">
        <v>16</v>
      </c>
      <c r="E28" s="249"/>
      <c r="F28" s="175"/>
      <c r="G28" s="175"/>
      <c r="J28" s="220"/>
      <c r="K28" s="226"/>
      <c r="L28" s="226"/>
      <c r="M28" s="222"/>
      <c r="N28" s="207"/>
      <c r="O28" s="1"/>
    </row>
    <row r="29" spans="1:15" ht="12" customHeight="1">
      <c r="A29" s="254"/>
      <c r="B29" s="251"/>
      <c r="C29" s="251" t="s">
        <v>138</v>
      </c>
      <c r="D29" s="248" t="s">
        <v>17</v>
      </c>
      <c r="E29" s="249"/>
      <c r="F29" s="175"/>
      <c r="G29" s="175"/>
      <c r="J29" s="220"/>
      <c r="K29" s="226"/>
      <c r="L29" s="226"/>
      <c r="M29" s="222"/>
      <c r="N29" s="221"/>
      <c r="O29" s="1"/>
    </row>
    <row r="30" spans="1:15" ht="12" customHeight="1">
      <c r="A30" s="246"/>
      <c r="B30" s="247"/>
      <c r="C30" s="248" t="s">
        <v>18</v>
      </c>
      <c r="D30" s="248"/>
      <c r="E30" s="249"/>
      <c r="F30" s="75"/>
      <c r="G30" s="75"/>
      <c r="J30" s="222"/>
      <c r="K30" s="220"/>
      <c r="L30" s="220"/>
      <c r="M30" s="222"/>
      <c r="N30" s="224"/>
      <c r="O30" s="1"/>
    </row>
    <row r="31" spans="1:15" ht="13.5" customHeight="1">
      <c r="A31" s="250"/>
      <c r="B31" s="251">
        <v>5</v>
      </c>
      <c r="C31" s="247" t="s">
        <v>19</v>
      </c>
      <c r="D31" s="247"/>
      <c r="E31" s="252" t="s">
        <v>158</v>
      </c>
      <c r="F31" s="253"/>
      <c r="G31" s="253"/>
      <c r="J31" s="220"/>
      <c r="K31" s="220"/>
      <c r="L31" s="220"/>
      <c r="M31" s="222"/>
      <c r="N31" s="191"/>
      <c r="O31" s="1"/>
    </row>
    <row r="32" spans="1:15" ht="12" customHeight="1">
      <c r="A32" s="250"/>
      <c r="B32" s="251">
        <v>6</v>
      </c>
      <c r="C32" s="247" t="s">
        <v>20</v>
      </c>
      <c r="D32" s="247"/>
      <c r="E32" s="252" t="s">
        <v>159</v>
      </c>
      <c r="F32" s="253"/>
      <c r="G32" s="253"/>
      <c r="J32" s="220"/>
      <c r="K32" s="220"/>
      <c r="L32" s="220"/>
      <c r="M32" s="222"/>
      <c r="N32" s="191"/>
      <c r="O32" s="1"/>
    </row>
    <row r="33" spans="1:17" ht="12.75" customHeight="1">
      <c r="A33" s="250"/>
      <c r="B33" s="251">
        <v>7</v>
      </c>
      <c r="C33" s="247" t="s">
        <v>21</v>
      </c>
      <c r="D33" s="247"/>
      <c r="E33" s="252" t="s">
        <v>160</v>
      </c>
      <c r="F33" s="253"/>
      <c r="G33" s="253"/>
      <c r="J33" s="220"/>
      <c r="K33" s="226"/>
      <c r="L33" s="226"/>
      <c r="M33" s="222"/>
      <c r="N33" s="191"/>
      <c r="O33" s="1"/>
    </row>
    <row r="34" spans="1:17" ht="12" customHeight="1">
      <c r="A34" s="250"/>
      <c r="B34" s="251"/>
      <c r="C34" s="251" t="s">
        <v>138</v>
      </c>
      <c r="D34" s="248" t="s">
        <v>146</v>
      </c>
      <c r="E34" s="252"/>
      <c r="F34" s="253"/>
      <c r="G34" s="253"/>
      <c r="J34" s="220"/>
      <c r="K34" s="226"/>
      <c r="L34" s="226"/>
      <c r="M34" s="222"/>
      <c r="N34" s="191"/>
      <c r="O34" s="1"/>
      <c r="P34" s="1"/>
      <c r="Q34" s="1"/>
    </row>
    <row r="35" spans="1:17" ht="11.25" customHeight="1">
      <c r="A35" s="250"/>
      <c r="B35" s="251"/>
      <c r="C35" s="247" t="s">
        <v>22</v>
      </c>
      <c r="D35" s="247"/>
      <c r="E35" s="252"/>
      <c r="F35" s="253"/>
      <c r="G35" s="253"/>
      <c r="J35" s="220"/>
      <c r="K35" s="226"/>
      <c r="L35" s="226"/>
      <c r="M35" s="222"/>
      <c r="N35" s="191"/>
      <c r="O35" s="1"/>
      <c r="P35" s="1"/>
      <c r="Q35" s="1"/>
    </row>
    <row r="36" spans="1:17" ht="12.75" customHeight="1">
      <c r="A36" s="246" t="s">
        <v>4</v>
      </c>
      <c r="B36" s="247" t="s">
        <v>23</v>
      </c>
      <c r="C36" s="248"/>
      <c r="D36" s="248"/>
      <c r="E36" s="249"/>
      <c r="F36" s="75"/>
      <c r="G36" s="75"/>
      <c r="J36" s="222"/>
      <c r="K36" s="220"/>
      <c r="L36" s="220"/>
      <c r="M36" s="222"/>
      <c r="N36" s="191"/>
      <c r="O36" s="1"/>
      <c r="P36" s="1"/>
      <c r="Q36" s="1"/>
    </row>
    <row r="37" spans="1:17" ht="12.75" customHeight="1">
      <c r="A37" s="250"/>
      <c r="B37" s="251">
        <v>1</v>
      </c>
      <c r="C37" s="247" t="s">
        <v>24</v>
      </c>
      <c r="D37" s="247"/>
      <c r="E37" s="252" t="s">
        <v>161</v>
      </c>
      <c r="F37" s="253"/>
      <c r="G37" s="253"/>
      <c r="I37" s="1"/>
      <c r="J37" s="237"/>
      <c r="K37" s="261"/>
      <c r="L37" s="237"/>
      <c r="M37" s="233"/>
      <c r="N37" s="237"/>
      <c r="O37" s="237"/>
      <c r="P37" s="233"/>
      <c r="Q37" s="1"/>
    </row>
    <row r="38" spans="1:17" ht="9.75" customHeight="1">
      <c r="A38" s="254"/>
      <c r="B38" s="255"/>
      <c r="C38" s="248"/>
      <c r="D38" s="248" t="s">
        <v>25</v>
      </c>
      <c r="E38" s="249"/>
      <c r="F38" s="175"/>
      <c r="G38" s="175"/>
      <c r="I38" s="1"/>
      <c r="J38" s="237"/>
      <c r="K38" s="261"/>
      <c r="L38" s="237"/>
      <c r="M38" s="234"/>
      <c r="N38" s="237"/>
      <c r="O38" s="237"/>
      <c r="P38" s="234"/>
      <c r="Q38" s="1"/>
    </row>
    <row r="39" spans="1:17">
      <c r="A39" s="246"/>
      <c r="B39" s="247"/>
      <c r="C39" s="248" t="s">
        <v>26</v>
      </c>
      <c r="D39" s="248"/>
      <c r="E39" s="249"/>
      <c r="F39" s="75"/>
      <c r="G39" s="75"/>
      <c r="I39" s="1"/>
      <c r="J39" s="235"/>
      <c r="K39" s="146"/>
      <c r="L39" s="235"/>
      <c r="M39" s="236"/>
      <c r="N39" s="236"/>
      <c r="O39" s="236"/>
      <c r="P39" s="236"/>
      <c r="Q39" s="1"/>
    </row>
    <row r="40" spans="1:17">
      <c r="A40" s="250"/>
      <c r="B40" s="251">
        <v>2</v>
      </c>
      <c r="C40" s="247" t="s">
        <v>27</v>
      </c>
      <c r="D40" s="247"/>
      <c r="E40" s="252" t="s">
        <v>162</v>
      </c>
      <c r="F40" s="253">
        <f>F41+F42+F43+F45</f>
        <v>605237108</v>
      </c>
      <c r="G40" s="253">
        <f>G41+G42+G43+G44</f>
        <v>620452083</v>
      </c>
      <c r="I40" s="236"/>
      <c r="J40" s="235"/>
      <c r="K40" s="146"/>
      <c r="L40" s="235"/>
      <c r="M40" s="236"/>
      <c r="N40" s="236"/>
      <c r="O40" s="236"/>
      <c r="P40" s="236"/>
      <c r="Q40" s="1"/>
    </row>
    <row r="41" spans="1:17">
      <c r="A41" s="254"/>
      <c r="B41" s="251"/>
      <c r="C41" s="251" t="s">
        <v>138</v>
      </c>
      <c r="D41" s="248" t="s">
        <v>28</v>
      </c>
      <c r="E41" s="249"/>
      <c r="F41" s="175">
        <v>209050000</v>
      </c>
      <c r="G41" s="175">
        <v>209050000</v>
      </c>
      <c r="I41" s="236"/>
      <c r="J41" s="235"/>
      <c r="K41" s="146"/>
      <c r="L41" s="235"/>
      <c r="M41" s="236"/>
      <c r="N41" s="236"/>
      <c r="O41" s="236"/>
      <c r="P41" s="236"/>
      <c r="Q41" s="1"/>
    </row>
    <row r="42" spans="1:17">
      <c r="A42" s="254"/>
      <c r="B42" s="251"/>
      <c r="C42" s="251" t="s">
        <v>138</v>
      </c>
      <c r="D42" s="248" t="s">
        <v>29</v>
      </c>
      <c r="E42" s="252"/>
      <c r="F42" s="175">
        <v>387611504</v>
      </c>
      <c r="G42" s="175">
        <v>401725254</v>
      </c>
      <c r="I42" s="236"/>
      <c r="J42" s="235"/>
      <c r="K42" s="146"/>
      <c r="L42" s="235"/>
      <c r="M42" s="236"/>
      <c r="N42" s="236"/>
      <c r="O42" s="236"/>
      <c r="P42" s="236"/>
      <c r="Q42" s="1"/>
    </row>
    <row r="43" spans="1:17">
      <c r="A43" s="254"/>
      <c r="B43" s="251"/>
      <c r="C43" s="251" t="s">
        <v>138</v>
      </c>
      <c r="D43" s="248" t="s">
        <v>30</v>
      </c>
      <c r="E43" s="249"/>
      <c r="F43" s="175">
        <v>6842507</v>
      </c>
      <c r="G43" s="175">
        <v>9676829</v>
      </c>
      <c r="I43" s="236"/>
      <c r="J43" s="235"/>
      <c r="K43" s="146"/>
      <c r="L43" s="235"/>
      <c r="M43" s="236"/>
      <c r="N43" s="236"/>
      <c r="O43" s="236"/>
      <c r="P43" s="236"/>
      <c r="Q43" s="1"/>
    </row>
    <row r="44" spans="1:17">
      <c r="A44" s="254"/>
      <c r="B44" s="251"/>
      <c r="C44" s="251" t="s">
        <v>138</v>
      </c>
      <c r="D44" s="248" t="s">
        <v>228</v>
      </c>
      <c r="E44" s="249"/>
      <c r="F44" s="175"/>
      <c r="G44" s="175"/>
      <c r="I44" s="236"/>
      <c r="J44" s="235"/>
      <c r="K44" s="146"/>
      <c r="L44" s="235"/>
      <c r="M44" s="236"/>
      <c r="N44" s="236"/>
      <c r="O44" s="236"/>
      <c r="P44" s="236"/>
      <c r="Q44" s="1"/>
    </row>
    <row r="45" spans="1:17">
      <c r="A45" s="254"/>
      <c r="B45" s="251"/>
      <c r="C45" s="251" t="s">
        <v>138</v>
      </c>
      <c r="D45" s="248" t="s">
        <v>219</v>
      </c>
      <c r="E45" s="249"/>
      <c r="F45" s="175">
        <v>1733097</v>
      </c>
      <c r="G45" s="175"/>
      <c r="I45" s="236"/>
      <c r="J45" s="235"/>
      <c r="K45" s="146"/>
      <c r="L45" s="235"/>
      <c r="M45" s="236"/>
      <c r="N45" s="236"/>
      <c r="O45" s="236"/>
      <c r="P45" s="236"/>
      <c r="Q45" s="1"/>
    </row>
    <row r="46" spans="1:17" ht="10.5" customHeight="1">
      <c r="A46" s="246"/>
      <c r="B46" s="247"/>
      <c r="C46" s="248" t="s">
        <v>9</v>
      </c>
      <c r="D46" s="248"/>
      <c r="E46" s="249"/>
      <c r="F46" s="256"/>
      <c r="G46" s="256"/>
      <c r="I46" s="236"/>
      <c r="J46" s="235"/>
      <c r="K46" s="1"/>
      <c r="L46" s="235"/>
      <c r="M46" s="236"/>
      <c r="N46" s="236"/>
      <c r="O46" s="236"/>
      <c r="P46" s="236"/>
      <c r="Q46" s="1"/>
    </row>
    <row r="47" spans="1:17">
      <c r="A47" s="250"/>
      <c r="B47" s="251">
        <v>3</v>
      </c>
      <c r="C47" s="247" t="s">
        <v>31</v>
      </c>
      <c r="D47" s="247"/>
      <c r="E47" s="252" t="s">
        <v>163</v>
      </c>
      <c r="F47" s="253"/>
      <c r="G47" s="253"/>
      <c r="I47" s="236"/>
      <c r="J47" s="235"/>
      <c r="K47" s="1"/>
      <c r="L47" s="235"/>
      <c r="M47" s="236"/>
      <c r="N47" s="236"/>
      <c r="O47" s="236"/>
      <c r="P47" s="236"/>
      <c r="Q47" s="1"/>
    </row>
    <row r="48" spans="1:17">
      <c r="A48" s="250"/>
      <c r="B48" s="251">
        <v>4</v>
      </c>
      <c r="C48" s="247" t="s">
        <v>32</v>
      </c>
      <c r="D48" s="247"/>
      <c r="E48" s="252" t="s">
        <v>164</v>
      </c>
      <c r="F48" s="253"/>
      <c r="G48" s="253"/>
      <c r="I48" s="236"/>
      <c r="J48" s="237"/>
      <c r="K48" s="238"/>
      <c r="L48" s="239"/>
      <c r="M48" s="236"/>
      <c r="N48" s="236"/>
      <c r="O48" s="236"/>
      <c r="P48" s="236"/>
      <c r="Q48" s="1"/>
    </row>
    <row r="49" spans="1:17" ht="10.5" customHeight="1">
      <c r="A49" s="254"/>
      <c r="B49" s="251"/>
      <c r="C49" s="251" t="s">
        <v>138</v>
      </c>
      <c r="D49" s="248" t="s">
        <v>33</v>
      </c>
      <c r="E49" s="249"/>
      <c r="F49" s="175"/>
      <c r="G49" s="175"/>
      <c r="I49" s="236"/>
      <c r="J49" s="1"/>
      <c r="K49" s="1"/>
      <c r="L49" s="1"/>
      <c r="M49" s="1"/>
      <c r="N49" s="1"/>
      <c r="O49" s="1"/>
      <c r="P49" s="1"/>
      <c r="Q49" s="1"/>
    </row>
    <row r="50" spans="1:17">
      <c r="A50" s="254"/>
      <c r="B50" s="255"/>
      <c r="C50" s="251" t="s">
        <v>138</v>
      </c>
      <c r="D50" s="248" t="s">
        <v>34</v>
      </c>
      <c r="E50" s="249"/>
      <c r="F50" s="175"/>
      <c r="G50" s="175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246"/>
      <c r="B51" s="247"/>
      <c r="C51" s="248" t="s">
        <v>18</v>
      </c>
      <c r="D51" s="248"/>
      <c r="E51" s="249"/>
      <c r="F51" s="175"/>
      <c r="G51" s="175"/>
      <c r="J51" s="1"/>
      <c r="K51" s="1"/>
      <c r="L51" s="1"/>
      <c r="M51" s="1"/>
      <c r="N51" s="1"/>
      <c r="O51" s="1"/>
      <c r="P51" s="1"/>
      <c r="Q51" s="1"/>
    </row>
    <row r="52" spans="1:17">
      <c r="A52" s="250"/>
      <c r="B52" s="251">
        <v>5</v>
      </c>
      <c r="C52" s="247" t="s">
        <v>35</v>
      </c>
      <c r="D52" s="247"/>
      <c r="E52" s="252" t="s">
        <v>165</v>
      </c>
      <c r="F52" s="253"/>
      <c r="G52" s="253"/>
      <c r="J52" s="1"/>
      <c r="K52" s="1"/>
      <c r="L52" s="1"/>
      <c r="M52" s="1"/>
      <c r="N52" s="1"/>
      <c r="O52" s="1"/>
      <c r="P52" s="1"/>
      <c r="Q52" s="1"/>
    </row>
    <row r="53" spans="1:17">
      <c r="A53" s="250"/>
      <c r="B53" s="251">
        <v>6</v>
      </c>
      <c r="C53" s="247" t="s">
        <v>36</v>
      </c>
      <c r="D53" s="247"/>
      <c r="E53" s="252" t="s">
        <v>166</v>
      </c>
      <c r="F53" s="253"/>
      <c r="G53" s="253"/>
    </row>
    <row r="54" spans="1:17">
      <c r="A54" s="250"/>
      <c r="B54" s="251"/>
      <c r="C54" s="247" t="s">
        <v>37</v>
      </c>
      <c r="D54" s="247"/>
      <c r="E54" s="252"/>
      <c r="F54" s="253"/>
      <c r="G54" s="253"/>
    </row>
    <row r="55" spans="1:17">
      <c r="A55" s="250"/>
      <c r="B55" s="251"/>
      <c r="C55" s="247" t="s">
        <v>38</v>
      </c>
      <c r="D55" s="247"/>
      <c r="E55" s="252"/>
      <c r="F55" s="253">
        <f>F8+F13+F40</f>
        <v>694200977</v>
      </c>
      <c r="G55" s="253">
        <f>G8+G13+G40</f>
        <v>697933004</v>
      </c>
    </row>
    <row r="56" spans="1:17">
      <c r="F56" s="23"/>
    </row>
    <row r="57" spans="1:17">
      <c r="F57" s="23"/>
    </row>
  </sheetData>
  <mergeCells count="11">
    <mergeCell ref="J7:K7"/>
    <mergeCell ref="J8:K8"/>
    <mergeCell ref="A2:G2"/>
    <mergeCell ref="A5:D6"/>
    <mergeCell ref="E5:E6"/>
    <mergeCell ref="F5:G5"/>
    <mergeCell ref="J2:K2"/>
    <mergeCell ref="J3:K3"/>
    <mergeCell ref="J4:K4"/>
    <mergeCell ref="J5:K5"/>
    <mergeCell ref="J6:K6"/>
  </mergeCells>
  <pageMargins left="0.25" right="0.2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8"/>
  <sheetViews>
    <sheetView topLeftCell="A34" workbookViewId="0">
      <selection activeCell="F52" sqref="F52:G53"/>
    </sheetView>
  </sheetViews>
  <sheetFormatPr defaultRowHeight="12.75"/>
  <cols>
    <col min="1" max="1" width="2.85546875" customWidth="1"/>
    <col min="2" max="2" width="3.140625" customWidth="1"/>
    <col min="3" max="3" width="3" customWidth="1"/>
    <col min="4" max="4" width="29.5703125" customWidth="1"/>
    <col min="6" max="6" width="13.85546875" customWidth="1"/>
    <col min="7" max="7" width="15.7109375" bestFit="1" customWidth="1"/>
    <col min="9" max="9" width="11.7109375" bestFit="1" customWidth="1"/>
    <col min="10" max="10" width="22.28515625" customWidth="1"/>
    <col min="12" max="12" width="12.5703125" customWidth="1"/>
    <col min="14" max="15" width="13.85546875" customWidth="1"/>
  </cols>
  <sheetData>
    <row r="1" spans="1:15" ht="14.25">
      <c r="A1" s="42"/>
      <c r="B1" s="43"/>
      <c r="C1" s="263" t="s">
        <v>497</v>
      </c>
      <c r="D1" s="264"/>
      <c r="E1" s="262"/>
      <c r="F1" s="42"/>
      <c r="G1" s="42"/>
      <c r="J1" s="1"/>
      <c r="K1" s="1"/>
      <c r="L1" s="1"/>
      <c r="M1" s="1"/>
      <c r="N1" s="1"/>
      <c r="O1" s="1"/>
    </row>
    <row r="2" spans="1:15" ht="18.75">
      <c r="A2" s="317" t="s">
        <v>512</v>
      </c>
      <c r="B2" s="317"/>
      <c r="C2" s="317"/>
      <c r="D2" s="317"/>
      <c r="E2" s="317"/>
      <c r="F2" s="317"/>
      <c r="G2" s="317"/>
      <c r="J2" s="309"/>
      <c r="K2" s="309"/>
      <c r="L2" s="195"/>
      <c r="M2" s="227"/>
      <c r="N2" s="228"/>
      <c r="O2" s="1"/>
    </row>
    <row r="3" spans="1:15" ht="15.75">
      <c r="A3" s="44"/>
      <c r="B3" s="35" t="s">
        <v>510</v>
      </c>
      <c r="C3" s="35"/>
      <c r="D3" s="45"/>
      <c r="E3" s="45"/>
      <c r="F3" s="45"/>
      <c r="G3" s="45" t="s">
        <v>223</v>
      </c>
      <c r="J3" s="308"/>
      <c r="K3" s="308"/>
      <c r="L3" s="220"/>
      <c r="M3" s="195"/>
      <c r="N3" s="187"/>
      <c r="O3" s="1"/>
    </row>
    <row r="4" spans="1:15" ht="15.75">
      <c r="A4" s="42"/>
      <c r="B4" s="318" t="s">
        <v>95</v>
      </c>
      <c r="C4" s="318"/>
      <c r="D4" s="318"/>
      <c r="E4" s="318"/>
      <c r="F4" s="318"/>
      <c r="G4" s="318"/>
      <c r="J4" s="308"/>
      <c r="K4" s="308"/>
      <c r="L4" s="220"/>
      <c r="M4" s="195"/>
      <c r="N4" s="187"/>
      <c r="O4" s="1"/>
    </row>
    <row r="5" spans="1:15" ht="15.75">
      <c r="A5" s="319" t="s">
        <v>150</v>
      </c>
      <c r="B5" s="319"/>
      <c r="C5" s="319"/>
      <c r="D5" s="319"/>
      <c r="E5" s="294" t="s">
        <v>5</v>
      </c>
      <c r="F5" s="320" t="s">
        <v>137</v>
      </c>
      <c r="G5" s="320"/>
      <c r="J5" s="309"/>
      <c r="K5" s="309"/>
      <c r="L5" s="220"/>
      <c r="M5" s="195"/>
      <c r="N5" s="229"/>
      <c r="O5" s="1"/>
    </row>
    <row r="6" spans="1:15" ht="10.5" customHeight="1">
      <c r="A6" s="319"/>
      <c r="B6" s="319"/>
      <c r="C6" s="319"/>
      <c r="D6" s="319"/>
      <c r="E6" s="294"/>
      <c r="F6" s="199" t="s">
        <v>153</v>
      </c>
      <c r="G6" s="199" t="s">
        <v>152</v>
      </c>
      <c r="J6" s="308"/>
      <c r="K6" s="308"/>
      <c r="L6" s="220"/>
      <c r="M6" s="195"/>
      <c r="N6" s="229"/>
      <c r="O6" s="1"/>
    </row>
    <row r="7" spans="1:15" ht="12.75" customHeight="1">
      <c r="A7" s="46" t="s">
        <v>3</v>
      </c>
      <c r="B7" s="47" t="s">
        <v>147</v>
      </c>
      <c r="C7" s="48"/>
      <c r="D7" s="49"/>
      <c r="E7" s="50"/>
      <c r="F7" s="51"/>
      <c r="G7" s="51"/>
      <c r="J7" s="308"/>
      <c r="K7" s="308"/>
      <c r="L7" s="194"/>
      <c r="M7" s="195"/>
      <c r="N7" s="230"/>
      <c r="O7" s="1"/>
    </row>
    <row r="8" spans="1:15" ht="12" customHeight="1">
      <c r="A8" s="52"/>
      <c r="B8" s="53">
        <v>1</v>
      </c>
      <c r="C8" s="47" t="s">
        <v>8</v>
      </c>
      <c r="D8" s="54"/>
      <c r="E8" s="55" t="s">
        <v>168</v>
      </c>
      <c r="F8" s="56"/>
      <c r="G8" s="56"/>
      <c r="J8" s="308"/>
      <c r="K8" s="308"/>
      <c r="L8" s="194"/>
      <c r="M8" s="195"/>
      <c r="N8" s="188"/>
      <c r="O8" s="1"/>
    </row>
    <row r="9" spans="1:15" ht="11.25" customHeight="1">
      <c r="A9" s="52"/>
      <c r="B9" s="53">
        <v>2</v>
      </c>
      <c r="C9" s="47" t="s">
        <v>39</v>
      </c>
      <c r="D9" s="54"/>
      <c r="E9" s="55" t="s">
        <v>167</v>
      </c>
      <c r="F9" s="56"/>
      <c r="G9" s="56"/>
      <c r="J9" s="308"/>
      <c r="K9" s="308"/>
      <c r="L9" s="194"/>
      <c r="M9" s="195"/>
      <c r="N9" s="188"/>
      <c r="O9" s="1"/>
    </row>
    <row r="10" spans="1:15" ht="14.25" customHeight="1">
      <c r="A10" s="57"/>
      <c r="B10" s="53"/>
      <c r="C10" s="53" t="s">
        <v>138</v>
      </c>
      <c r="D10" s="49" t="s">
        <v>40</v>
      </c>
      <c r="E10" s="50"/>
      <c r="F10" s="58"/>
      <c r="G10" s="59"/>
      <c r="J10" s="308"/>
      <c r="K10" s="308"/>
      <c r="L10" s="194"/>
      <c r="M10" s="195"/>
      <c r="N10" s="188"/>
      <c r="O10" s="1"/>
    </row>
    <row r="11" spans="1:15" ht="12" customHeight="1">
      <c r="A11" s="57"/>
      <c r="B11" s="53"/>
      <c r="C11" s="53" t="s">
        <v>138</v>
      </c>
      <c r="D11" s="49" t="s">
        <v>41</v>
      </c>
      <c r="E11" s="50"/>
      <c r="F11" s="58"/>
      <c r="G11" s="58"/>
      <c r="I11" s="1"/>
      <c r="J11" s="308"/>
      <c r="K11" s="308"/>
      <c r="L11" s="194"/>
      <c r="M11" s="195"/>
      <c r="N11" s="188"/>
      <c r="O11" s="1"/>
    </row>
    <row r="12" spans="1:15" ht="11.25" customHeight="1">
      <c r="A12" s="57"/>
      <c r="B12" s="53"/>
      <c r="C12" s="53" t="s">
        <v>138</v>
      </c>
      <c r="D12" s="49" t="s">
        <v>42</v>
      </c>
      <c r="E12" s="50"/>
      <c r="F12" s="58"/>
      <c r="G12" s="58"/>
      <c r="I12" s="1"/>
      <c r="J12" s="309"/>
      <c r="K12" s="309"/>
      <c r="L12" s="220"/>
      <c r="M12" s="195"/>
      <c r="N12" s="185"/>
      <c r="O12" s="1"/>
    </row>
    <row r="13" spans="1:15" ht="12" customHeight="1">
      <c r="A13" s="46"/>
      <c r="B13" s="47"/>
      <c r="C13" s="48" t="s">
        <v>9</v>
      </c>
      <c r="D13" s="49"/>
      <c r="E13" s="50"/>
      <c r="F13" s="59"/>
      <c r="G13" s="59"/>
      <c r="I13" s="1"/>
      <c r="J13" s="308"/>
      <c r="K13" s="308"/>
      <c r="L13" s="220"/>
      <c r="M13" s="195"/>
      <c r="N13" s="187"/>
      <c r="O13" s="1"/>
    </row>
    <row r="14" spans="1:15" ht="14.25" customHeight="1">
      <c r="A14" s="52"/>
      <c r="B14" s="53">
        <v>3</v>
      </c>
      <c r="C14" s="47" t="s">
        <v>43</v>
      </c>
      <c r="D14" s="54"/>
      <c r="E14" s="55" t="s">
        <v>169</v>
      </c>
      <c r="F14" s="56">
        <f>F15+F16+F17+F19+F21+F23+F26</f>
        <v>344085890</v>
      </c>
      <c r="G14" s="56">
        <f>G15+G16+G17+G19+G21+G23+G25+G26</f>
        <v>342920964</v>
      </c>
      <c r="H14" s="23">
        <f>F14-G14</f>
        <v>1164926</v>
      </c>
      <c r="I14" s="186"/>
      <c r="J14" s="308"/>
      <c r="K14" s="308"/>
      <c r="L14" s="220"/>
      <c r="M14" s="195"/>
      <c r="N14" s="187"/>
      <c r="O14" s="1"/>
    </row>
    <row r="15" spans="1:15" ht="13.5" customHeight="1">
      <c r="A15" s="57"/>
      <c r="B15" s="53"/>
      <c r="C15" s="53" t="s">
        <v>138</v>
      </c>
      <c r="D15" s="49" t="s">
        <v>113</v>
      </c>
      <c r="E15" s="50"/>
      <c r="F15" s="58">
        <v>41520047</v>
      </c>
      <c r="G15" s="58">
        <v>22170315</v>
      </c>
      <c r="I15" s="186"/>
      <c r="J15" s="314"/>
      <c r="K15" s="314"/>
      <c r="L15" s="314"/>
      <c r="M15" s="195"/>
      <c r="N15" s="190"/>
      <c r="O15" s="1"/>
    </row>
    <row r="16" spans="1:15" ht="14.25" customHeight="1">
      <c r="A16" s="57"/>
      <c r="B16" s="53"/>
      <c r="C16" s="53" t="s">
        <v>138</v>
      </c>
      <c r="D16" s="49" t="s">
        <v>44</v>
      </c>
      <c r="E16" s="50"/>
      <c r="F16" s="58">
        <v>1989689</v>
      </c>
      <c r="G16" s="58">
        <v>7589528</v>
      </c>
      <c r="I16" s="1"/>
      <c r="J16" s="220"/>
      <c r="K16" s="308"/>
      <c r="L16" s="308"/>
      <c r="M16" s="195"/>
      <c r="N16" s="230"/>
      <c r="O16" s="1"/>
    </row>
    <row r="17" spans="1:15" ht="14.25" customHeight="1">
      <c r="A17" s="57"/>
      <c r="B17" s="53"/>
      <c r="C17" s="53" t="s">
        <v>138</v>
      </c>
      <c r="D17" s="49" t="s">
        <v>114</v>
      </c>
      <c r="E17" s="50"/>
      <c r="F17" s="58">
        <v>23971051</v>
      </c>
      <c r="G17" s="58">
        <v>21875316</v>
      </c>
      <c r="I17" s="1"/>
      <c r="J17" s="195"/>
      <c r="K17" s="308"/>
      <c r="L17" s="308"/>
      <c r="M17" s="195"/>
      <c r="N17" s="184"/>
      <c r="O17" s="1"/>
    </row>
    <row r="18" spans="1:15" ht="12" customHeight="1">
      <c r="A18" s="57"/>
      <c r="B18" s="53"/>
      <c r="C18" s="53" t="s">
        <v>138</v>
      </c>
      <c r="D18" s="49" t="s">
        <v>45</v>
      </c>
      <c r="E18" s="50"/>
      <c r="F18" s="60"/>
      <c r="G18" s="60" t="s">
        <v>502</v>
      </c>
      <c r="J18" s="220"/>
      <c r="K18" s="308"/>
      <c r="L18" s="308"/>
      <c r="M18" s="195"/>
      <c r="N18" s="208"/>
      <c r="O18" s="1"/>
    </row>
    <row r="19" spans="1:15" ht="12.75" customHeight="1">
      <c r="A19" s="57"/>
      <c r="B19" s="53"/>
      <c r="C19" s="53" t="s">
        <v>138</v>
      </c>
      <c r="D19" s="61" t="s">
        <v>115</v>
      </c>
      <c r="E19" s="62"/>
      <c r="F19" s="58">
        <v>941324</v>
      </c>
      <c r="G19" s="58">
        <v>1088119</v>
      </c>
      <c r="J19" s="220"/>
      <c r="K19" s="308"/>
      <c r="L19" s="308"/>
      <c r="M19" s="195"/>
      <c r="N19" s="187"/>
      <c r="O19" s="1"/>
    </row>
    <row r="20" spans="1:15" ht="10.5" customHeight="1">
      <c r="A20" s="57"/>
      <c r="B20" s="53"/>
      <c r="C20" s="53" t="s">
        <v>138</v>
      </c>
      <c r="D20" s="61" t="s">
        <v>116</v>
      </c>
      <c r="E20" s="62"/>
      <c r="F20" s="60"/>
      <c r="G20" s="60"/>
      <c r="J20" s="220"/>
      <c r="K20" s="308"/>
      <c r="L20" s="308"/>
      <c r="M20" s="195"/>
      <c r="N20" s="187"/>
      <c r="O20" s="1"/>
    </row>
    <row r="21" spans="1:15" ht="11.25" customHeight="1">
      <c r="A21" s="57"/>
      <c r="B21" s="53"/>
      <c r="C21" s="53" t="s">
        <v>138</v>
      </c>
      <c r="D21" s="61" t="s">
        <v>118</v>
      </c>
      <c r="E21" s="62"/>
      <c r="F21" s="58">
        <v>3500449</v>
      </c>
      <c r="G21" s="58">
        <v>2350323</v>
      </c>
      <c r="J21" s="220"/>
      <c r="K21" s="308"/>
      <c r="L21" s="308"/>
      <c r="M21" s="195"/>
      <c r="N21" s="187"/>
      <c r="O21" s="1"/>
    </row>
    <row r="22" spans="1:15" ht="11.25" customHeight="1">
      <c r="A22" s="57"/>
      <c r="B22" s="53"/>
      <c r="C22" s="53" t="s">
        <v>138</v>
      </c>
      <c r="D22" s="61" t="s">
        <v>117</v>
      </c>
      <c r="E22" s="62"/>
      <c r="F22" s="60"/>
      <c r="G22" s="60"/>
      <c r="J22" s="314"/>
      <c r="K22" s="314"/>
      <c r="L22" s="314"/>
      <c r="M22" s="195"/>
      <c r="N22" s="190"/>
      <c r="O22" s="1"/>
    </row>
    <row r="23" spans="1:15" ht="15.75">
      <c r="A23" s="57"/>
      <c r="B23" s="53"/>
      <c r="C23" s="53" t="s">
        <v>138</v>
      </c>
      <c r="D23" s="49" t="s">
        <v>120</v>
      </c>
      <c r="E23" s="50"/>
      <c r="F23" s="58">
        <v>270477100</v>
      </c>
      <c r="G23" s="58">
        <v>199481467</v>
      </c>
      <c r="J23" s="220"/>
      <c r="K23" s="308"/>
      <c r="L23" s="308"/>
      <c r="M23" s="195"/>
      <c r="N23" s="187"/>
      <c r="O23" s="1"/>
    </row>
    <row r="24" spans="1:15" ht="9.75" customHeight="1">
      <c r="A24" s="57"/>
      <c r="B24" s="53"/>
      <c r="C24" s="53" t="s">
        <v>138</v>
      </c>
      <c r="D24" s="49" t="s">
        <v>119</v>
      </c>
      <c r="E24" s="50"/>
      <c r="F24" s="58"/>
      <c r="G24" s="58"/>
      <c r="J24" s="220"/>
      <c r="K24" s="308"/>
      <c r="L24" s="308"/>
      <c r="M24" s="195"/>
      <c r="N24" s="187"/>
      <c r="O24" s="1"/>
    </row>
    <row r="25" spans="1:15" ht="14.25" customHeight="1">
      <c r="A25" s="57"/>
      <c r="B25" s="53"/>
      <c r="C25" s="53" t="s">
        <v>138</v>
      </c>
      <c r="D25" s="49" t="s">
        <v>487</v>
      </c>
      <c r="E25" s="50"/>
      <c r="F25" s="58"/>
      <c r="G25" s="58">
        <v>87238281</v>
      </c>
      <c r="J25" s="220"/>
      <c r="K25" s="308"/>
      <c r="L25" s="308"/>
      <c r="M25" s="195"/>
      <c r="N25" s="185"/>
      <c r="O25" s="1"/>
    </row>
    <row r="26" spans="1:15" ht="12" customHeight="1">
      <c r="A26" s="57"/>
      <c r="B26" s="53"/>
      <c r="C26" s="53" t="s">
        <v>138</v>
      </c>
      <c r="D26" s="49" t="s">
        <v>486</v>
      </c>
      <c r="E26" s="50"/>
      <c r="F26" s="58">
        <v>1686230</v>
      </c>
      <c r="G26" s="58">
        <v>1127615</v>
      </c>
      <c r="J26" s="220"/>
      <c r="K26" s="308"/>
      <c r="L26" s="308"/>
      <c r="M26" s="195"/>
      <c r="N26" s="231"/>
      <c r="O26" s="1"/>
    </row>
    <row r="27" spans="1:15" ht="12" customHeight="1">
      <c r="A27" s="57"/>
      <c r="B27" s="53"/>
      <c r="C27" s="47" t="s">
        <v>12</v>
      </c>
      <c r="D27" s="49"/>
      <c r="E27" s="50"/>
      <c r="F27" s="56"/>
      <c r="G27" s="56"/>
      <c r="J27" s="220"/>
      <c r="K27" s="308"/>
      <c r="L27" s="308"/>
      <c r="M27" s="195"/>
      <c r="N27" s="231"/>
      <c r="O27" s="1"/>
    </row>
    <row r="28" spans="1:15" ht="13.5" customHeight="1">
      <c r="A28" s="52"/>
      <c r="B28" s="53">
        <v>4</v>
      </c>
      <c r="C28" s="47" t="s">
        <v>46</v>
      </c>
      <c r="D28" s="54"/>
      <c r="E28" s="55" t="s">
        <v>170</v>
      </c>
      <c r="F28" s="56"/>
      <c r="G28" s="56"/>
      <c r="J28" s="220"/>
      <c r="K28" s="308"/>
      <c r="L28" s="308"/>
      <c r="M28" s="195"/>
      <c r="N28" s="231"/>
      <c r="O28" s="1"/>
    </row>
    <row r="29" spans="1:15" ht="12" customHeight="1">
      <c r="A29" s="52"/>
      <c r="B29" s="53">
        <v>5</v>
      </c>
      <c r="C29" s="47" t="s">
        <v>47</v>
      </c>
      <c r="D29" s="54"/>
      <c r="E29" s="55" t="s">
        <v>171</v>
      </c>
      <c r="F29" s="56"/>
      <c r="G29" s="56"/>
      <c r="J29" s="220"/>
      <c r="K29" s="316"/>
      <c r="L29" s="316"/>
      <c r="M29" s="195"/>
      <c r="N29" s="231"/>
      <c r="O29" s="1"/>
    </row>
    <row r="30" spans="1:15" ht="10.5" customHeight="1">
      <c r="A30" s="57"/>
      <c r="B30" s="53"/>
      <c r="C30" s="63" t="s">
        <v>48</v>
      </c>
      <c r="D30" s="49"/>
      <c r="E30" s="50"/>
      <c r="F30" s="56">
        <f>F14</f>
        <v>344085890</v>
      </c>
      <c r="G30" s="56">
        <f>G14</f>
        <v>342920964</v>
      </c>
      <c r="I30" s="23"/>
      <c r="J30" s="220"/>
      <c r="K30" s="316"/>
      <c r="L30" s="316"/>
      <c r="M30" s="195"/>
      <c r="N30" s="232"/>
      <c r="O30" s="1"/>
    </row>
    <row r="31" spans="1:15" ht="13.5" customHeight="1">
      <c r="A31" s="46" t="s">
        <v>4</v>
      </c>
      <c r="B31" s="47" t="s">
        <v>68</v>
      </c>
      <c r="C31" s="48"/>
      <c r="D31" s="49"/>
      <c r="E31" s="50"/>
      <c r="F31" s="59"/>
      <c r="G31" s="59"/>
      <c r="J31" s="220"/>
      <c r="K31" s="316"/>
      <c r="L31" s="316"/>
      <c r="M31" s="195"/>
      <c r="N31" s="232"/>
      <c r="O31" s="1"/>
    </row>
    <row r="32" spans="1:15" ht="15" customHeight="1">
      <c r="A32" s="52"/>
      <c r="B32" s="53">
        <v>1</v>
      </c>
      <c r="C32" s="47" t="s">
        <v>49</v>
      </c>
      <c r="D32" s="54"/>
      <c r="E32" s="55" t="s">
        <v>173</v>
      </c>
      <c r="F32" s="56"/>
      <c r="G32" s="56"/>
      <c r="J32" s="195"/>
      <c r="K32" s="308"/>
      <c r="L32" s="308"/>
      <c r="M32" s="195"/>
      <c r="N32" s="232"/>
      <c r="O32" s="1"/>
    </row>
    <row r="33" spans="1:15" ht="11.25" customHeight="1">
      <c r="A33" s="57"/>
      <c r="B33" s="53"/>
      <c r="C33" s="53" t="s">
        <v>138</v>
      </c>
      <c r="D33" s="49" t="s">
        <v>50</v>
      </c>
      <c r="E33" s="50"/>
      <c r="F33" s="58"/>
      <c r="G33" s="58"/>
      <c r="J33" s="220"/>
      <c r="K33" s="308"/>
      <c r="L33" s="308"/>
      <c r="M33" s="195"/>
      <c r="N33" s="231"/>
      <c r="O33" s="1"/>
    </row>
    <row r="34" spans="1:15" ht="12" customHeight="1">
      <c r="A34" s="57"/>
      <c r="B34" s="53"/>
      <c r="C34" s="53" t="s">
        <v>138</v>
      </c>
      <c r="D34" s="49" t="s">
        <v>51</v>
      </c>
      <c r="E34" s="50"/>
      <c r="F34" s="58"/>
      <c r="G34" s="58"/>
      <c r="J34" s="220"/>
      <c r="K34" s="308"/>
      <c r="L34" s="308"/>
      <c r="M34" s="195"/>
      <c r="N34" s="185"/>
      <c r="O34" s="1"/>
    </row>
    <row r="35" spans="1:15" ht="13.5" customHeight="1">
      <c r="A35" s="57"/>
      <c r="B35" s="53"/>
      <c r="C35" s="47" t="s">
        <v>26</v>
      </c>
      <c r="D35" s="49"/>
      <c r="E35" s="50"/>
      <c r="F35" s="56"/>
      <c r="G35" s="56"/>
      <c r="J35" s="314"/>
      <c r="K35" s="314"/>
      <c r="L35" s="314"/>
      <c r="M35" s="195"/>
      <c r="N35" s="188"/>
      <c r="O35" s="1"/>
    </row>
    <row r="36" spans="1:15" ht="13.5" customHeight="1">
      <c r="A36" s="52"/>
      <c r="B36" s="53">
        <v>2</v>
      </c>
      <c r="C36" s="47" t="s">
        <v>52</v>
      </c>
      <c r="D36" s="54"/>
      <c r="E36" s="55" t="s">
        <v>174</v>
      </c>
      <c r="F36" s="56"/>
      <c r="G36" s="56">
        <v>7660458</v>
      </c>
      <c r="I36" s="23"/>
      <c r="J36" s="315"/>
      <c r="K36" s="315"/>
      <c r="L36" s="315"/>
      <c r="M36" s="195"/>
      <c r="N36" s="185"/>
      <c r="O36" s="1"/>
    </row>
    <row r="37" spans="1:15">
      <c r="A37" s="52"/>
      <c r="B37" s="53">
        <v>3</v>
      </c>
      <c r="C37" s="47" t="s">
        <v>53</v>
      </c>
      <c r="D37" s="54"/>
      <c r="E37" s="55" t="s">
        <v>175</v>
      </c>
      <c r="F37" s="56"/>
      <c r="G37" s="56"/>
      <c r="J37" s="1"/>
      <c r="K37" s="1"/>
      <c r="L37" s="1"/>
      <c r="M37" s="1"/>
      <c r="N37" s="1"/>
      <c r="O37" s="1"/>
    </row>
    <row r="38" spans="1:15">
      <c r="A38" s="52"/>
      <c r="B38" s="53">
        <v>4</v>
      </c>
      <c r="C38" s="47" t="s">
        <v>46</v>
      </c>
      <c r="D38" s="54"/>
      <c r="E38" s="55" t="s">
        <v>176</v>
      </c>
      <c r="F38" s="56"/>
      <c r="G38" s="56"/>
      <c r="J38" s="1"/>
      <c r="K38" s="1"/>
      <c r="L38" s="1"/>
      <c r="M38" s="1"/>
      <c r="N38" s="1"/>
      <c r="O38" s="1"/>
    </row>
    <row r="39" spans="1:15">
      <c r="A39" s="57"/>
      <c r="B39" s="53"/>
      <c r="C39" s="47" t="s">
        <v>54</v>
      </c>
      <c r="D39" s="49"/>
      <c r="E39" s="50"/>
      <c r="F39" s="56"/>
      <c r="G39" s="56"/>
      <c r="J39" s="1"/>
      <c r="K39" s="1"/>
      <c r="L39" s="1"/>
      <c r="M39" s="1"/>
      <c r="N39" s="1"/>
      <c r="O39" s="1"/>
    </row>
    <row r="40" spans="1:15">
      <c r="A40" s="57"/>
      <c r="B40" s="53"/>
      <c r="C40" s="47" t="s">
        <v>55</v>
      </c>
      <c r="D40" s="49"/>
      <c r="E40" s="50"/>
      <c r="F40" s="56"/>
      <c r="G40" s="56"/>
      <c r="J40" s="1"/>
      <c r="K40" s="1"/>
      <c r="L40" s="1"/>
      <c r="M40" s="1"/>
      <c r="N40" s="1"/>
      <c r="O40" s="1"/>
    </row>
    <row r="41" spans="1:15">
      <c r="A41" s="46" t="s">
        <v>2</v>
      </c>
      <c r="B41" s="47" t="s">
        <v>56</v>
      </c>
      <c r="C41" s="48"/>
      <c r="D41" s="49"/>
      <c r="E41" s="50"/>
      <c r="F41" s="58"/>
      <c r="G41" s="58"/>
      <c r="J41" s="1"/>
      <c r="K41" s="1"/>
      <c r="L41" s="1"/>
      <c r="M41" s="1"/>
      <c r="N41" s="1"/>
      <c r="O41" s="1"/>
    </row>
    <row r="42" spans="1:15">
      <c r="A42" s="52"/>
      <c r="B42" s="53">
        <v>1</v>
      </c>
      <c r="C42" s="47" t="s">
        <v>57</v>
      </c>
      <c r="D42" s="54"/>
      <c r="E42" s="55" t="s">
        <v>172</v>
      </c>
      <c r="F42" s="56"/>
      <c r="G42" s="56"/>
      <c r="J42" s="1"/>
      <c r="K42" s="1"/>
      <c r="L42" s="1"/>
      <c r="M42" s="1"/>
      <c r="N42" s="1"/>
      <c r="O42" s="1"/>
    </row>
    <row r="43" spans="1:15">
      <c r="A43" s="52"/>
      <c r="B43" s="53">
        <v>2</v>
      </c>
      <c r="C43" s="47" t="s">
        <v>69</v>
      </c>
      <c r="D43" s="54"/>
      <c r="E43" s="55" t="s">
        <v>177</v>
      </c>
      <c r="F43" s="56"/>
      <c r="G43" s="56"/>
      <c r="J43" s="1"/>
      <c r="K43" s="1"/>
      <c r="L43" s="1"/>
      <c r="M43" s="1"/>
      <c r="N43" s="1"/>
      <c r="O43" s="1"/>
    </row>
    <row r="44" spans="1:15">
      <c r="A44" s="57"/>
      <c r="B44" s="53"/>
      <c r="C44" s="53"/>
      <c r="D44" s="49" t="s">
        <v>70</v>
      </c>
      <c r="E44" s="50"/>
      <c r="F44" s="58"/>
      <c r="G44" s="58"/>
      <c r="J44" s="186"/>
      <c r="K44" s="1"/>
      <c r="L44" s="1"/>
      <c r="M44" s="1"/>
      <c r="N44" s="1"/>
      <c r="O44" s="1"/>
    </row>
    <row r="45" spans="1:15" ht="13.5">
      <c r="A45" s="52"/>
      <c r="B45" s="53">
        <v>3</v>
      </c>
      <c r="C45" s="47" t="s">
        <v>58</v>
      </c>
      <c r="D45" s="54"/>
      <c r="E45" s="55" t="s">
        <v>178</v>
      </c>
      <c r="F45" s="56">
        <v>347300000</v>
      </c>
      <c r="G45" s="56">
        <v>328320000</v>
      </c>
      <c r="H45" s="23"/>
      <c r="J45" s="187"/>
      <c r="K45" s="1"/>
      <c r="L45" s="1"/>
      <c r="M45" s="1"/>
      <c r="N45" s="1"/>
      <c r="O45" s="1"/>
    </row>
    <row r="46" spans="1:15" ht="13.5">
      <c r="A46" s="52"/>
      <c r="B46" s="53">
        <v>4</v>
      </c>
      <c r="C46" s="47" t="s">
        <v>59</v>
      </c>
      <c r="D46" s="54"/>
      <c r="E46" s="55" t="s">
        <v>179</v>
      </c>
      <c r="F46" s="56"/>
      <c r="G46" s="56"/>
      <c r="J46" s="187"/>
      <c r="K46" s="1"/>
      <c r="L46" s="1"/>
      <c r="M46" s="1"/>
      <c r="N46" s="1"/>
      <c r="O46" s="1"/>
    </row>
    <row r="47" spans="1:15" ht="13.5">
      <c r="A47" s="52"/>
      <c r="B47" s="53">
        <v>5</v>
      </c>
      <c r="C47" s="47" t="s">
        <v>60</v>
      </c>
      <c r="D47" s="54"/>
      <c r="E47" s="55" t="s">
        <v>180</v>
      </c>
      <c r="F47" s="56"/>
      <c r="G47" s="56"/>
      <c r="J47" s="187"/>
      <c r="K47" s="1"/>
    </row>
    <row r="48" spans="1:15" ht="13.5">
      <c r="A48" s="52"/>
      <c r="B48" s="53">
        <v>6</v>
      </c>
      <c r="C48" s="47" t="s">
        <v>61</v>
      </c>
      <c r="D48" s="54"/>
      <c r="E48" s="55" t="s">
        <v>181</v>
      </c>
      <c r="F48" s="56"/>
      <c r="G48" s="56"/>
      <c r="J48" s="187"/>
      <c r="K48" s="1"/>
    </row>
    <row r="49" spans="1:11" ht="13.5">
      <c r="A49" s="52"/>
      <c r="B49" s="53">
        <v>7</v>
      </c>
      <c r="C49" s="47" t="s">
        <v>62</v>
      </c>
      <c r="D49" s="54"/>
      <c r="E49" s="55" t="s">
        <v>182</v>
      </c>
      <c r="F49" s="56">
        <v>51582</v>
      </c>
      <c r="G49" s="56">
        <v>8338508</v>
      </c>
      <c r="J49" s="187"/>
      <c r="K49" s="1"/>
    </row>
    <row r="50" spans="1:11" ht="13.5">
      <c r="A50" s="52"/>
      <c r="B50" s="53">
        <v>8</v>
      </c>
      <c r="C50" s="47" t="s">
        <v>63</v>
      </c>
      <c r="D50" s="54"/>
      <c r="E50" s="55" t="s">
        <v>183</v>
      </c>
      <c r="F50" s="56"/>
      <c r="G50" s="56"/>
      <c r="J50" s="184"/>
      <c r="K50" s="1"/>
    </row>
    <row r="51" spans="1:11" ht="13.5">
      <c r="A51" s="52"/>
      <c r="B51" s="53">
        <v>9</v>
      </c>
      <c r="C51" s="47" t="s">
        <v>64</v>
      </c>
      <c r="D51" s="54"/>
      <c r="E51" s="55" t="s">
        <v>184</v>
      </c>
      <c r="F51" s="56"/>
      <c r="G51" s="56"/>
      <c r="J51" s="184"/>
      <c r="K51" s="1"/>
    </row>
    <row r="52" spans="1:11" ht="13.5">
      <c r="A52" s="52"/>
      <c r="B52" s="53">
        <v>10</v>
      </c>
      <c r="C52" s="47" t="s">
        <v>65</v>
      </c>
      <c r="D52" s="54"/>
      <c r="E52" s="55" t="s">
        <v>185</v>
      </c>
      <c r="F52" s="56">
        <v>2763505</v>
      </c>
      <c r="G52" s="56">
        <v>10693074</v>
      </c>
      <c r="J52" s="187"/>
      <c r="K52" s="1"/>
    </row>
    <row r="53" spans="1:11" ht="13.5" customHeight="1">
      <c r="A53" s="57"/>
      <c r="B53" s="53"/>
      <c r="C53" s="47" t="s">
        <v>66</v>
      </c>
      <c r="D53" s="49"/>
      <c r="E53" s="50"/>
      <c r="F53" s="56">
        <f>SUM(F45:F52)</f>
        <v>350115087</v>
      </c>
      <c r="G53" s="56">
        <f>SUM(G45:G52)</f>
        <v>347351582</v>
      </c>
      <c r="H53" s="23"/>
      <c r="I53" s="23"/>
      <c r="J53" s="185"/>
      <c r="K53" s="1"/>
    </row>
    <row r="54" spans="1:11" ht="12" customHeight="1">
      <c r="A54" s="57"/>
      <c r="B54" s="47"/>
      <c r="C54" s="47" t="s">
        <v>67</v>
      </c>
      <c r="D54" s="64"/>
      <c r="E54" s="50"/>
      <c r="F54" s="56">
        <f>F30+F36+F53</f>
        <v>694200977</v>
      </c>
      <c r="G54" s="56">
        <f>G30+G36+G53</f>
        <v>697933004</v>
      </c>
      <c r="J54" s="188"/>
      <c r="K54" s="1"/>
    </row>
    <row r="55" spans="1:11">
      <c r="F55" s="23"/>
      <c r="G55" s="23"/>
      <c r="J55" s="1"/>
      <c r="K55" s="1"/>
    </row>
    <row r="56" spans="1:11">
      <c r="F56" s="23"/>
      <c r="G56" s="23"/>
      <c r="J56" s="1"/>
      <c r="K56" s="1"/>
    </row>
    <row r="57" spans="1:11">
      <c r="J57" s="1"/>
      <c r="K57" s="1"/>
    </row>
    <row r="58" spans="1:11">
      <c r="G58" s="23"/>
    </row>
  </sheetData>
  <mergeCells count="40">
    <mergeCell ref="A2:G2"/>
    <mergeCell ref="B4:G4"/>
    <mergeCell ref="A5:D6"/>
    <mergeCell ref="E5:E6"/>
    <mergeCell ref="F5:G5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L15"/>
    <mergeCell ref="K16:L16"/>
    <mergeCell ref="K17:L17"/>
    <mergeCell ref="K18:L18"/>
    <mergeCell ref="K19:L19"/>
    <mergeCell ref="K20:L20"/>
    <mergeCell ref="K21:L21"/>
    <mergeCell ref="J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J35:L35"/>
    <mergeCell ref="J36:L36"/>
  </mergeCells>
  <pageMargins left="0.25" right="0.25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topLeftCell="A22" workbookViewId="0">
      <selection activeCell="C36" sqref="C36"/>
    </sheetView>
  </sheetViews>
  <sheetFormatPr defaultRowHeight="12.75"/>
  <cols>
    <col min="1" max="1" width="5.140625" customWidth="1"/>
    <col min="2" max="2" width="50.42578125" customWidth="1"/>
    <col min="3" max="3" width="14.7109375" customWidth="1"/>
    <col min="4" max="4" width="19.28515625" customWidth="1"/>
    <col min="6" max="6" width="15.5703125" customWidth="1"/>
  </cols>
  <sheetData>
    <row r="1" spans="1:8" ht="15">
      <c r="B1" s="176" t="s">
        <v>497</v>
      </c>
      <c r="C1" s="177"/>
      <c r="F1" s="1"/>
      <c r="G1" s="1"/>
      <c r="H1" s="1"/>
    </row>
    <row r="2" spans="1:8">
      <c r="F2" s="1"/>
      <c r="G2" s="1"/>
      <c r="H2" s="1"/>
    </row>
    <row r="3" spans="1:8" ht="20.25">
      <c r="B3" s="12" t="s">
        <v>254</v>
      </c>
      <c r="D3" s="28">
        <v>2012</v>
      </c>
      <c r="F3" s="210"/>
      <c r="G3" s="211"/>
      <c r="H3" s="1"/>
    </row>
    <row r="4" spans="1:8" ht="14.25">
      <c r="D4" s="29" t="s">
        <v>220</v>
      </c>
      <c r="F4" s="210"/>
      <c r="G4" s="212"/>
      <c r="H4" s="1"/>
    </row>
    <row r="5" spans="1:8" ht="14.25">
      <c r="A5" s="321" t="s">
        <v>96</v>
      </c>
      <c r="B5" s="322" t="s">
        <v>224</v>
      </c>
      <c r="C5" s="323" t="s">
        <v>137</v>
      </c>
      <c r="D5" s="323"/>
      <c r="F5" s="210"/>
      <c r="G5" s="211"/>
      <c r="H5" s="1"/>
    </row>
    <row r="6" spans="1:8" ht="14.25">
      <c r="A6" s="321"/>
      <c r="B6" s="322"/>
      <c r="C6" s="8" t="s">
        <v>153</v>
      </c>
      <c r="D6" s="8" t="s">
        <v>152</v>
      </c>
      <c r="F6" s="210"/>
      <c r="G6" s="212"/>
      <c r="H6" s="1"/>
    </row>
    <row r="7" spans="1:8" ht="14.25">
      <c r="A7" s="2"/>
      <c r="B7" s="11" t="s">
        <v>97</v>
      </c>
      <c r="C7" s="167"/>
      <c r="D7" s="75"/>
      <c r="F7" s="210"/>
      <c r="G7" s="212"/>
      <c r="H7" s="1"/>
    </row>
    <row r="8" spans="1:8" ht="14.25">
      <c r="A8" s="10"/>
      <c r="B8" s="25" t="s">
        <v>233</v>
      </c>
      <c r="C8" s="168">
        <v>3154196</v>
      </c>
      <c r="D8" s="168">
        <v>11881194</v>
      </c>
      <c r="F8" s="210"/>
      <c r="G8" s="212"/>
      <c r="H8" s="1"/>
    </row>
    <row r="9" spans="1:8" ht="14.25">
      <c r="A9" s="10"/>
      <c r="B9" s="25" t="s">
        <v>234</v>
      </c>
      <c r="C9" s="75"/>
      <c r="D9" s="75"/>
      <c r="F9" s="213"/>
      <c r="G9" s="211"/>
      <c r="H9" s="1"/>
    </row>
    <row r="10" spans="1:8" ht="14.25">
      <c r="A10" s="10"/>
      <c r="B10" s="25" t="s">
        <v>235</v>
      </c>
      <c r="C10" s="168">
        <v>16257650</v>
      </c>
      <c r="D10" s="168">
        <v>26667954</v>
      </c>
      <c r="F10" s="210"/>
      <c r="G10" s="212"/>
      <c r="H10" s="1"/>
    </row>
    <row r="11" spans="1:8" ht="14.25">
      <c r="A11" s="10"/>
      <c r="B11" s="25" t="s">
        <v>236</v>
      </c>
      <c r="C11" s="75"/>
      <c r="D11" s="75"/>
      <c r="F11" s="213"/>
      <c r="G11" s="211"/>
      <c r="H11" s="1"/>
    </row>
    <row r="12" spans="1:8" ht="14.25">
      <c r="A12" s="10"/>
      <c r="B12" s="25" t="s">
        <v>237</v>
      </c>
      <c r="C12" s="75"/>
      <c r="D12" s="75"/>
      <c r="F12" s="210"/>
      <c r="G12" s="212"/>
      <c r="H12" s="1"/>
    </row>
    <row r="13" spans="1:8" ht="14.25">
      <c r="A13" s="10"/>
      <c r="B13" s="25" t="s">
        <v>238</v>
      </c>
      <c r="C13" s="75"/>
      <c r="D13" s="75"/>
      <c r="F13" s="210"/>
      <c r="G13" s="212"/>
      <c r="H13" s="1"/>
    </row>
    <row r="14" spans="1:8" ht="14.25">
      <c r="A14" s="10"/>
      <c r="B14" s="25" t="s">
        <v>255</v>
      </c>
      <c r="C14" s="168">
        <v>-11891107</v>
      </c>
      <c r="D14" s="168">
        <v>-547066</v>
      </c>
      <c r="F14" s="210"/>
      <c r="G14" s="211"/>
      <c r="H14" s="1"/>
    </row>
    <row r="15" spans="1:8" ht="14.25">
      <c r="A15" s="10"/>
      <c r="B15" s="25" t="s">
        <v>239</v>
      </c>
      <c r="C15" s="168"/>
      <c r="D15" s="168"/>
      <c r="F15" s="210"/>
      <c r="G15" s="211"/>
      <c r="H15" s="1"/>
    </row>
    <row r="16" spans="1:8" ht="14.25">
      <c r="A16" s="10"/>
      <c r="B16" s="25" t="s">
        <v>240</v>
      </c>
      <c r="C16" s="168">
        <v>1164926</v>
      </c>
      <c r="D16" s="168">
        <v>-220312742</v>
      </c>
      <c r="F16" s="210"/>
      <c r="G16" s="212"/>
      <c r="H16" s="1"/>
    </row>
    <row r="17" spans="1:8" ht="14.25">
      <c r="A17" s="10"/>
      <c r="B17" s="25" t="s">
        <v>241</v>
      </c>
      <c r="C17" s="75"/>
      <c r="D17" s="75"/>
      <c r="F17" s="210"/>
      <c r="G17" s="212"/>
      <c r="H17" s="1"/>
    </row>
    <row r="18" spans="1:8" ht="14.25">
      <c r="A18" s="10"/>
      <c r="B18" s="25" t="s">
        <v>242</v>
      </c>
      <c r="C18" s="75"/>
      <c r="D18" s="75"/>
      <c r="F18" s="214"/>
      <c r="G18" s="212"/>
      <c r="H18" s="1"/>
    </row>
    <row r="19" spans="1:8" ht="14.25">
      <c r="A19" s="10"/>
      <c r="B19" s="25" t="s">
        <v>243</v>
      </c>
      <c r="C19" s="168">
        <v>-390691</v>
      </c>
      <c r="D19" s="168">
        <v>-1188119</v>
      </c>
      <c r="F19" s="213"/>
      <c r="G19" s="212"/>
      <c r="H19" s="1"/>
    </row>
    <row r="20" spans="1:8" ht="14.25">
      <c r="A20" s="10"/>
      <c r="B20" s="25" t="s">
        <v>244</v>
      </c>
      <c r="C20" s="75"/>
      <c r="D20" s="75"/>
      <c r="F20" s="210"/>
      <c r="G20" s="211"/>
      <c r="H20" s="1"/>
    </row>
    <row r="21" spans="1:8" ht="14.25">
      <c r="A21" s="10"/>
      <c r="B21" s="25" t="s">
        <v>245</v>
      </c>
      <c r="C21" s="75"/>
      <c r="D21" s="75"/>
      <c r="F21" s="210"/>
      <c r="G21" s="212"/>
      <c r="H21" s="1"/>
    </row>
    <row r="22" spans="1:8" ht="14.25">
      <c r="A22" s="10"/>
      <c r="B22" s="25" t="s">
        <v>246</v>
      </c>
      <c r="C22" s="75"/>
      <c r="D22" s="75"/>
      <c r="F22" s="210"/>
      <c r="G22" s="212"/>
      <c r="H22" s="1"/>
    </row>
    <row r="23" spans="1:8" ht="14.25">
      <c r="A23" s="10"/>
      <c r="B23" s="25" t="s">
        <v>481</v>
      </c>
      <c r="C23" s="168">
        <v>-1042675</v>
      </c>
      <c r="D23" s="168">
        <v>-332690</v>
      </c>
      <c r="F23" s="210"/>
      <c r="G23" s="212"/>
      <c r="H23" s="1"/>
    </row>
    <row r="24" spans="1:8" ht="14.25">
      <c r="A24" s="10"/>
      <c r="B24" s="25" t="s">
        <v>489</v>
      </c>
      <c r="C24" s="175"/>
      <c r="D24" s="175">
        <v>243405000</v>
      </c>
      <c r="F24" s="210"/>
      <c r="G24" s="212"/>
      <c r="H24" s="1"/>
    </row>
    <row r="25" spans="1:8" ht="14.25">
      <c r="A25" s="10"/>
      <c r="B25" s="154" t="s">
        <v>501</v>
      </c>
      <c r="C25" s="175"/>
      <c r="D25" s="175">
        <v>73249</v>
      </c>
      <c r="F25" s="212"/>
      <c r="G25" s="212"/>
      <c r="H25" s="1"/>
    </row>
    <row r="26" spans="1:8" ht="14.25">
      <c r="A26" s="10"/>
      <c r="B26" s="25" t="s">
        <v>247</v>
      </c>
      <c r="C26" s="75"/>
      <c r="D26" s="75"/>
      <c r="F26" s="210"/>
      <c r="G26" s="212"/>
      <c r="H26" s="1"/>
    </row>
    <row r="27" spans="1:8" ht="14.25">
      <c r="A27" s="10"/>
      <c r="B27" s="25" t="s">
        <v>248</v>
      </c>
      <c r="C27" s="168"/>
      <c r="D27" s="168">
        <v>-929605</v>
      </c>
      <c r="F27" s="214"/>
      <c r="G27" s="212"/>
      <c r="H27" s="1"/>
    </row>
    <row r="28" spans="1:8" ht="14.25">
      <c r="A28" s="10"/>
      <c r="B28" s="25" t="s">
        <v>249</v>
      </c>
      <c r="C28" s="75"/>
      <c r="D28" s="75"/>
      <c r="F28" s="210"/>
      <c r="G28" s="212"/>
      <c r="H28" s="1"/>
    </row>
    <row r="29" spans="1:8" ht="14.25">
      <c r="A29" s="10"/>
      <c r="B29" s="25" t="s">
        <v>490</v>
      </c>
      <c r="C29" s="168"/>
      <c r="D29" s="168">
        <v>-61978376</v>
      </c>
      <c r="F29" s="210"/>
      <c r="G29" s="211"/>
      <c r="H29" s="1"/>
    </row>
    <row r="30" spans="1:8" ht="14.25">
      <c r="A30" s="10"/>
      <c r="B30" s="154" t="s">
        <v>488</v>
      </c>
      <c r="C30" s="75"/>
      <c r="D30" s="75"/>
      <c r="F30" s="210"/>
      <c r="G30" s="210"/>
      <c r="H30" s="1"/>
    </row>
    <row r="31" spans="1:8" ht="14.25">
      <c r="A31" s="10"/>
      <c r="B31" s="25" t="s">
        <v>250</v>
      </c>
      <c r="C31" s="175"/>
      <c r="D31" s="175"/>
      <c r="F31" s="210"/>
      <c r="G31" s="210"/>
      <c r="H31" s="1"/>
    </row>
    <row r="32" spans="1:8" ht="14.25">
      <c r="A32" s="10"/>
      <c r="B32" s="25" t="s">
        <v>251</v>
      </c>
      <c r="C32" s="168">
        <v>-7660458</v>
      </c>
      <c r="D32" s="168">
        <v>-12920402</v>
      </c>
      <c r="F32" s="210"/>
      <c r="G32" s="215"/>
      <c r="H32" s="1"/>
    </row>
    <row r="33" spans="1:10" ht="14.25">
      <c r="A33" s="25"/>
      <c r="B33" s="25" t="s">
        <v>252</v>
      </c>
      <c r="C33" s="175"/>
      <c r="D33" s="175"/>
      <c r="F33" s="210"/>
      <c r="G33" s="210"/>
      <c r="H33" s="1"/>
    </row>
    <row r="34" spans="1:10" ht="14.25">
      <c r="A34" s="25"/>
      <c r="B34" s="25" t="s">
        <v>230</v>
      </c>
      <c r="C34" s="168"/>
      <c r="D34" s="168"/>
      <c r="F34" s="266"/>
      <c r="G34" s="215"/>
      <c r="H34" s="1"/>
    </row>
    <row r="35" spans="1:10" ht="14.25">
      <c r="A35" s="25"/>
      <c r="B35" s="25" t="s">
        <v>253</v>
      </c>
      <c r="C35" s="175"/>
      <c r="D35" s="175"/>
      <c r="F35" s="214"/>
      <c r="G35" s="215"/>
      <c r="H35" s="1"/>
    </row>
    <row r="36" spans="1:10" ht="14.25">
      <c r="A36" s="10"/>
      <c r="B36" s="11" t="s">
        <v>98</v>
      </c>
      <c r="C36" s="169">
        <f>C38-C37</f>
        <v>-408159</v>
      </c>
      <c r="D36" s="169">
        <f>D38-D37</f>
        <v>-35054114</v>
      </c>
      <c r="F36" s="214"/>
      <c r="G36" s="215"/>
      <c r="H36" s="1"/>
    </row>
    <row r="37" spans="1:10">
      <c r="A37" s="10"/>
      <c r="B37" s="11" t="s">
        <v>99</v>
      </c>
      <c r="C37" s="169">
        <f>D38</f>
        <v>-35054114</v>
      </c>
      <c r="D37" s="169">
        <f>E38</f>
        <v>0</v>
      </c>
      <c r="F37" s="181"/>
      <c r="G37" s="1"/>
      <c r="H37" s="1"/>
    </row>
    <row r="38" spans="1:10">
      <c r="A38" s="10"/>
      <c r="B38" s="11" t="s">
        <v>100</v>
      </c>
      <c r="C38" s="169">
        <f>aktivi!F8</f>
        <v>-35462273</v>
      </c>
      <c r="D38" s="169">
        <f>aktivi!G8</f>
        <v>-35054114</v>
      </c>
      <c r="F38" s="181"/>
      <c r="G38" s="1"/>
      <c r="H38" s="1"/>
    </row>
    <row r="39" spans="1:10">
      <c r="F39" s="181"/>
      <c r="G39" s="1"/>
      <c r="H39" s="1"/>
    </row>
    <row r="40" spans="1:10">
      <c r="F40" s="181"/>
      <c r="G40" s="1"/>
      <c r="H40" s="1"/>
      <c r="I40" s="69"/>
      <c r="J40" s="69"/>
    </row>
    <row r="41" spans="1:10">
      <c r="F41" s="1"/>
      <c r="G41" s="1"/>
      <c r="H41" s="1"/>
      <c r="I41" s="69"/>
      <c r="J41" s="69"/>
    </row>
    <row r="42" spans="1:10">
      <c r="F42" s="1"/>
      <c r="G42" s="1"/>
      <c r="H42" s="1"/>
      <c r="I42" s="69"/>
      <c r="J42" s="69"/>
    </row>
    <row r="43" spans="1:10">
      <c r="F43" s="1"/>
      <c r="G43" s="1"/>
      <c r="H43" s="1"/>
    </row>
  </sheetData>
  <mergeCells count="3">
    <mergeCell ref="A5:A6"/>
    <mergeCell ref="B5:B6"/>
    <mergeCell ref="C5:D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53"/>
  <sheetViews>
    <sheetView topLeftCell="A26" workbookViewId="0">
      <selection activeCell="G44" sqref="G44"/>
    </sheetView>
  </sheetViews>
  <sheetFormatPr defaultRowHeight="12.75"/>
  <cols>
    <col min="4" max="4" width="11.28515625" customWidth="1"/>
    <col min="5" max="5" width="10.140625" bestFit="1" customWidth="1"/>
    <col min="6" max="6" width="12.85546875" customWidth="1"/>
    <col min="7" max="7" width="12.7109375" customWidth="1"/>
    <col min="8" max="8" width="11.140625" bestFit="1" customWidth="1"/>
  </cols>
  <sheetData>
    <row r="2" spans="1:7" ht="15">
      <c r="B2" s="70" t="s">
        <v>498</v>
      </c>
    </row>
    <row r="3" spans="1:7">
      <c r="B3" s="71" t="s">
        <v>499</v>
      </c>
    </row>
    <row r="4" spans="1:7">
      <c r="B4" s="71"/>
    </row>
    <row r="5" spans="1:7" ht="15.75">
      <c r="B5" s="324" t="s">
        <v>513</v>
      </c>
      <c r="C5" s="324"/>
      <c r="D5" s="324"/>
      <c r="E5" s="324"/>
      <c r="F5" s="324"/>
      <c r="G5" s="324"/>
    </row>
    <row r="7" spans="1:7">
      <c r="A7" s="325" t="s">
        <v>96</v>
      </c>
      <c r="B7" s="327" t="s">
        <v>88</v>
      </c>
      <c r="C7" s="325" t="s">
        <v>256</v>
      </c>
      <c r="D7" s="72" t="s">
        <v>257</v>
      </c>
      <c r="E7" s="325" t="s">
        <v>258</v>
      </c>
      <c r="F7" s="325" t="s">
        <v>259</v>
      </c>
      <c r="G7" s="72" t="s">
        <v>257</v>
      </c>
    </row>
    <row r="8" spans="1:7">
      <c r="A8" s="326"/>
      <c r="B8" s="328"/>
      <c r="C8" s="326"/>
      <c r="D8" s="73">
        <v>40909</v>
      </c>
      <c r="E8" s="326"/>
      <c r="F8" s="326"/>
      <c r="G8" s="73">
        <v>41274</v>
      </c>
    </row>
    <row r="9" spans="1:7">
      <c r="A9" s="74">
        <v>1</v>
      </c>
      <c r="B9" s="75" t="s">
        <v>28</v>
      </c>
      <c r="C9" s="74"/>
      <c r="D9" s="76">
        <v>209050000</v>
      </c>
      <c r="E9" s="76"/>
      <c r="F9" s="76"/>
      <c r="G9" s="76">
        <f>D9</f>
        <v>209050000</v>
      </c>
    </row>
    <row r="10" spans="1:7">
      <c r="A10" s="74">
        <v>2</v>
      </c>
      <c r="B10" s="77" t="s">
        <v>260</v>
      </c>
      <c r="C10" s="74"/>
      <c r="D10" s="76">
        <v>484550000</v>
      </c>
      <c r="E10" s="76"/>
      <c r="F10" s="76"/>
      <c r="G10" s="76">
        <f>D10</f>
        <v>484550000</v>
      </c>
    </row>
    <row r="11" spans="1:7">
      <c r="A11" s="74">
        <v>3</v>
      </c>
      <c r="B11" s="75" t="s">
        <v>261</v>
      </c>
      <c r="C11" s="74"/>
      <c r="D11" s="76">
        <v>35960805</v>
      </c>
      <c r="E11" s="76">
        <v>511466</v>
      </c>
      <c r="F11" s="76"/>
      <c r="G11" s="76">
        <f>D11+E11</f>
        <v>36472271</v>
      </c>
    </row>
    <row r="12" spans="1:7">
      <c r="A12" s="74">
        <v>4</v>
      </c>
      <c r="B12" s="75" t="s">
        <v>262</v>
      </c>
      <c r="C12" s="74"/>
      <c r="D12" s="76"/>
      <c r="E12" s="76"/>
      <c r="F12" s="76"/>
      <c r="G12" s="76"/>
    </row>
    <row r="13" spans="1:7">
      <c r="A13" s="74">
        <v>5</v>
      </c>
      <c r="B13" s="75" t="s">
        <v>263</v>
      </c>
      <c r="C13" s="74"/>
      <c r="D13" s="76"/>
      <c r="E13" s="9"/>
      <c r="F13" s="76"/>
      <c r="G13" s="76"/>
    </row>
    <row r="14" spans="1:7">
      <c r="A14" s="74">
        <v>1</v>
      </c>
      <c r="B14" s="75" t="s">
        <v>264</v>
      </c>
      <c r="C14" s="74"/>
      <c r="D14" s="76">
        <v>1286873</v>
      </c>
      <c r="E14" s="76">
        <v>531209</v>
      </c>
      <c r="F14" s="76"/>
      <c r="G14" s="76">
        <f>D14+E14</f>
        <v>1818082</v>
      </c>
    </row>
    <row r="15" spans="1:7">
      <c r="A15" s="74">
        <v>2</v>
      </c>
      <c r="B15" s="25"/>
      <c r="C15" s="74"/>
      <c r="D15" s="76"/>
      <c r="E15" s="76"/>
      <c r="F15" s="76"/>
      <c r="G15" s="76"/>
    </row>
    <row r="16" spans="1:7">
      <c r="A16" s="74">
        <v>3</v>
      </c>
      <c r="B16" s="25"/>
      <c r="C16" s="74"/>
      <c r="D16" s="76"/>
      <c r="E16" s="76"/>
      <c r="F16" s="76"/>
      <c r="G16" s="76"/>
    </row>
    <row r="17" spans="1:7" ht="13.5" thickBot="1">
      <c r="A17" s="78">
        <v>4</v>
      </c>
      <c r="B17" s="79"/>
      <c r="C17" s="78"/>
      <c r="D17" s="80"/>
      <c r="E17" s="80"/>
      <c r="F17" s="80"/>
      <c r="G17" s="80"/>
    </row>
    <row r="18" spans="1:7" ht="13.5" thickBot="1">
      <c r="A18" s="81"/>
      <c r="B18" s="82" t="s">
        <v>265</v>
      </c>
      <c r="C18" s="83"/>
      <c r="D18" s="84">
        <f>SUM(D9:D17)</f>
        <v>730847678</v>
      </c>
      <c r="E18" s="84">
        <f>SUM(E9:E17)</f>
        <v>1042675</v>
      </c>
      <c r="F18" s="84"/>
      <c r="G18" s="85">
        <f>SUM(G9:G17)</f>
        <v>731890353</v>
      </c>
    </row>
    <row r="21" spans="1:7" ht="15.75">
      <c r="B21" s="324" t="s">
        <v>514</v>
      </c>
      <c r="C21" s="324"/>
      <c r="D21" s="324"/>
      <c r="E21" s="324"/>
      <c r="F21" s="324"/>
      <c r="G21" s="324"/>
    </row>
    <row r="23" spans="1:7">
      <c r="A23" s="325" t="s">
        <v>96</v>
      </c>
      <c r="B23" s="327" t="s">
        <v>88</v>
      </c>
      <c r="C23" s="325" t="s">
        <v>256</v>
      </c>
      <c r="D23" s="72" t="s">
        <v>257</v>
      </c>
      <c r="E23" s="325" t="s">
        <v>258</v>
      </c>
      <c r="F23" s="325" t="s">
        <v>259</v>
      </c>
      <c r="G23" s="72" t="s">
        <v>257</v>
      </c>
    </row>
    <row r="24" spans="1:7">
      <c r="A24" s="326"/>
      <c r="B24" s="328"/>
      <c r="C24" s="326"/>
      <c r="D24" s="73">
        <v>40909</v>
      </c>
      <c r="E24" s="326"/>
      <c r="F24" s="326"/>
      <c r="G24" s="73">
        <v>41274</v>
      </c>
    </row>
    <row r="25" spans="1:7">
      <c r="A25" s="74">
        <v>1</v>
      </c>
      <c r="B25" s="75" t="s">
        <v>28</v>
      </c>
      <c r="C25" s="74"/>
      <c r="D25" s="76"/>
      <c r="E25" s="76"/>
      <c r="F25" s="76"/>
      <c r="G25" s="76"/>
    </row>
    <row r="26" spans="1:7">
      <c r="A26" s="74">
        <v>2</v>
      </c>
      <c r="B26" s="77" t="s">
        <v>260</v>
      </c>
      <c r="C26" s="74"/>
      <c r="D26" s="76">
        <v>82824746</v>
      </c>
      <c r="E26" s="76">
        <v>14113750</v>
      </c>
      <c r="F26" s="76"/>
      <c r="G26" s="76">
        <f>D26+E26</f>
        <v>96938496</v>
      </c>
    </row>
    <row r="27" spans="1:7">
      <c r="A27" s="74">
        <v>3</v>
      </c>
      <c r="B27" s="75" t="s">
        <v>266</v>
      </c>
      <c r="C27" s="74"/>
      <c r="D27" s="76">
        <v>27485864</v>
      </c>
      <c r="E27" s="86">
        <v>2143900</v>
      </c>
      <c r="F27" s="76"/>
      <c r="G27" s="76">
        <f>D27+E27</f>
        <v>29629764</v>
      </c>
    </row>
    <row r="28" spans="1:7">
      <c r="A28" s="74">
        <v>4</v>
      </c>
      <c r="B28" s="75" t="s">
        <v>262</v>
      </c>
      <c r="C28" s="74"/>
      <c r="D28" s="76"/>
      <c r="E28" s="76"/>
      <c r="F28" s="76"/>
      <c r="G28" s="76"/>
    </row>
    <row r="29" spans="1:7">
      <c r="A29" s="74">
        <v>5</v>
      </c>
      <c r="B29" s="75" t="s">
        <v>263</v>
      </c>
      <c r="C29" s="74"/>
      <c r="D29" s="76"/>
      <c r="E29" s="87"/>
      <c r="F29" s="76"/>
      <c r="G29" s="76"/>
    </row>
    <row r="30" spans="1:7">
      <c r="A30" s="74">
        <v>1</v>
      </c>
      <c r="B30" s="75" t="s">
        <v>264</v>
      </c>
      <c r="C30" s="74"/>
      <c r="D30" s="76">
        <v>84985</v>
      </c>
      <c r="E30" s="76"/>
      <c r="F30" s="76"/>
      <c r="G30" s="76">
        <f>D30</f>
        <v>84985</v>
      </c>
    </row>
    <row r="31" spans="1:7">
      <c r="A31" s="74">
        <v>2</v>
      </c>
      <c r="B31" s="25"/>
      <c r="C31" s="74"/>
      <c r="D31" s="76"/>
      <c r="E31" s="76"/>
      <c r="F31" s="76"/>
      <c r="G31" s="76"/>
    </row>
    <row r="32" spans="1:7">
      <c r="A32" s="74">
        <v>3</v>
      </c>
      <c r="B32" s="25"/>
      <c r="C32" s="74"/>
      <c r="D32" s="76"/>
      <c r="E32" s="76"/>
      <c r="F32" s="76"/>
      <c r="G32" s="76"/>
    </row>
    <row r="33" spans="1:8" ht="13.5" thickBot="1">
      <c r="A33" s="78">
        <v>4</v>
      </c>
      <c r="B33" s="79"/>
      <c r="C33" s="78"/>
      <c r="D33" s="80"/>
      <c r="E33" s="80"/>
      <c r="F33" s="80"/>
      <c r="G33" s="80"/>
    </row>
    <row r="34" spans="1:8" ht="13.5" thickBot="1">
      <c r="A34" s="81"/>
      <c r="B34" s="82" t="s">
        <v>265</v>
      </c>
      <c r="C34" s="83"/>
      <c r="D34" s="84">
        <f>SUM(D26:D33)</f>
        <v>110395595</v>
      </c>
      <c r="E34" s="84">
        <f>SUM(E26:E33)</f>
        <v>16257650</v>
      </c>
      <c r="F34" s="84"/>
      <c r="G34" s="85">
        <f>SUM(G26:G33)</f>
        <v>126653245</v>
      </c>
    </row>
    <row r="35" spans="1:8">
      <c r="G35" s="88"/>
    </row>
    <row r="37" spans="1:8" ht="15.75">
      <c r="B37" s="324" t="s">
        <v>515</v>
      </c>
      <c r="C37" s="324"/>
      <c r="D37" s="324"/>
      <c r="E37" s="324"/>
      <c r="F37" s="324"/>
      <c r="G37" s="324"/>
    </row>
    <row r="39" spans="1:8">
      <c r="A39" s="325" t="s">
        <v>96</v>
      </c>
      <c r="B39" s="327" t="s">
        <v>88</v>
      </c>
      <c r="C39" s="325" t="s">
        <v>256</v>
      </c>
      <c r="D39" s="72" t="s">
        <v>257</v>
      </c>
      <c r="E39" s="325" t="s">
        <v>258</v>
      </c>
      <c r="F39" s="325" t="s">
        <v>259</v>
      </c>
      <c r="G39" s="72" t="s">
        <v>257</v>
      </c>
    </row>
    <row r="40" spans="1:8">
      <c r="A40" s="326"/>
      <c r="B40" s="328"/>
      <c r="C40" s="326"/>
      <c r="D40" s="73">
        <v>40909</v>
      </c>
      <c r="E40" s="326"/>
      <c r="F40" s="326"/>
      <c r="G40" s="73">
        <v>41274</v>
      </c>
    </row>
    <row r="41" spans="1:8">
      <c r="A41" s="74">
        <v>1</v>
      </c>
      <c r="B41" s="77" t="s">
        <v>28</v>
      </c>
      <c r="C41" s="74"/>
      <c r="D41" s="76">
        <f>D9</f>
        <v>209050000</v>
      </c>
      <c r="E41" s="76"/>
      <c r="F41" s="76"/>
      <c r="G41" s="76">
        <f>G9-G25</f>
        <v>209050000</v>
      </c>
    </row>
    <row r="42" spans="1:8">
      <c r="A42" s="74">
        <v>2</v>
      </c>
      <c r="B42" s="75" t="s">
        <v>260</v>
      </c>
      <c r="C42" s="74"/>
      <c r="D42" s="76">
        <f>D10-D26</f>
        <v>401725254</v>
      </c>
      <c r="E42" s="76"/>
      <c r="F42" s="76">
        <v>14113750</v>
      </c>
      <c r="G42" s="76">
        <f t="shared" ref="G42:G50" si="0">G10-G26</f>
        <v>387611504</v>
      </c>
      <c r="H42" s="23"/>
    </row>
    <row r="43" spans="1:8">
      <c r="A43" s="74">
        <v>3</v>
      </c>
      <c r="B43" s="75" t="s">
        <v>266</v>
      </c>
      <c r="C43" s="74"/>
      <c r="D43" s="76">
        <f>D11-D27</f>
        <v>8474941</v>
      </c>
      <c r="E43" s="76">
        <v>511466</v>
      </c>
      <c r="F43" s="86">
        <v>2143900</v>
      </c>
      <c r="G43" s="76">
        <f t="shared" si="0"/>
        <v>6842507</v>
      </c>
    </row>
    <row r="44" spans="1:8">
      <c r="A44" s="74">
        <v>4</v>
      </c>
      <c r="B44" s="75" t="s">
        <v>262</v>
      </c>
      <c r="C44" s="74"/>
      <c r="D44" s="76"/>
      <c r="E44" s="76"/>
      <c r="F44" s="76"/>
      <c r="G44" s="76"/>
    </row>
    <row r="45" spans="1:8">
      <c r="A45" s="74">
        <v>5</v>
      </c>
      <c r="B45" s="75" t="s">
        <v>263</v>
      </c>
      <c r="C45" s="74"/>
      <c r="D45" s="76"/>
      <c r="E45" s="9"/>
      <c r="F45" s="76"/>
      <c r="G45" s="76"/>
    </row>
    <row r="46" spans="1:8">
      <c r="A46" s="74">
        <v>1</v>
      </c>
      <c r="B46" s="75" t="s">
        <v>264</v>
      </c>
      <c r="C46" s="74"/>
      <c r="D46" s="76">
        <f>D14-D30</f>
        <v>1201888</v>
      </c>
      <c r="E46" s="76">
        <v>531209</v>
      </c>
      <c r="F46" s="76"/>
      <c r="G46" s="76">
        <f t="shared" si="0"/>
        <v>1733097</v>
      </c>
    </row>
    <row r="47" spans="1:8">
      <c r="A47" s="74">
        <v>2</v>
      </c>
      <c r="B47" s="75"/>
      <c r="C47" s="74"/>
      <c r="D47" s="76"/>
      <c r="E47" s="76"/>
      <c r="F47" s="76"/>
      <c r="G47" s="76"/>
    </row>
    <row r="48" spans="1:8">
      <c r="A48" s="74">
        <v>3</v>
      </c>
      <c r="B48" s="25"/>
      <c r="C48" s="74"/>
      <c r="D48" s="76"/>
      <c r="E48" s="76"/>
      <c r="F48" s="76"/>
      <c r="G48" s="76"/>
    </row>
    <row r="49" spans="1:8" ht="13.5" thickBot="1">
      <c r="A49" s="78">
        <v>4</v>
      </c>
      <c r="B49" s="79"/>
      <c r="C49" s="78"/>
      <c r="D49" s="76"/>
      <c r="E49" s="76"/>
      <c r="F49" s="76"/>
      <c r="G49" s="76"/>
    </row>
    <row r="50" spans="1:8" ht="13.5" thickBot="1">
      <c r="A50" s="81"/>
      <c r="B50" s="82" t="s">
        <v>265</v>
      </c>
      <c r="C50" s="83"/>
      <c r="D50" s="76">
        <f>SUM(D41:D49)</f>
        <v>620452083</v>
      </c>
      <c r="E50" s="76">
        <f>SUM(E42:E49)</f>
        <v>1042675</v>
      </c>
      <c r="F50" s="76">
        <f>SUM(F42:F49)</f>
        <v>16257650</v>
      </c>
      <c r="G50" s="76">
        <f t="shared" si="0"/>
        <v>605237108</v>
      </c>
      <c r="H50" s="23"/>
    </row>
    <row r="51" spans="1:8">
      <c r="A51" s="1"/>
      <c r="B51" s="1"/>
      <c r="C51" s="1"/>
      <c r="D51" s="26"/>
      <c r="E51" s="26"/>
      <c r="F51" s="26"/>
      <c r="G51" s="89"/>
    </row>
    <row r="52" spans="1:8" ht="15.75">
      <c r="D52" s="23"/>
      <c r="E52" s="329" t="s">
        <v>267</v>
      </c>
      <c r="F52" s="329"/>
      <c r="G52" s="329"/>
    </row>
    <row r="53" spans="1:8">
      <c r="D53" s="23"/>
      <c r="E53" s="330" t="s">
        <v>500</v>
      </c>
      <c r="F53" s="330"/>
      <c r="G53" s="330"/>
    </row>
  </sheetData>
  <mergeCells count="20">
    <mergeCell ref="E52:G52"/>
    <mergeCell ref="E53:G53"/>
    <mergeCell ref="B37:G37"/>
    <mergeCell ref="A39:A40"/>
    <mergeCell ref="B39:B40"/>
    <mergeCell ref="C39:C40"/>
    <mergeCell ref="E39:E40"/>
    <mergeCell ref="F39:F40"/>
    <mergeCell ref="B21:G21"/>
    <mergeCell ref="A23:A24"/>
    <mergeCell ref="B23:B24"/>
    <mergeCell ref="C23:C24"/>
    <mergeCell ref="E23:E24"/>
    <mergeCell ref="F23:F24"/>
    <mergeCell ref="B5:G5"/>
    <mergeCell ref="A7:A8"/>
    <mergeCell ref="B7:B8"/>
    <mergeCell ref="C7:C8"/>
    <mergeCell ref="E7:E8"/>
    <mergeCell ref="F7:F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81"/>
  <sheetViews>
    <sheetView topLeftCell="A65" workbookViewId="0">
      <selection activeCell="J50" sqref="J50"/>
    </sheetView>
  </sheetViews>
  <sheetFormatPr defaultRowHeight="12.75"/>
  <cols>
    <col min="11" max="11" width="0.140625" customWidth="1"/>
  </cols>
  <sheetData>
    <row r="2" spans="1:10" ht="15">
      <c r="A2" s="27"/>
      <c r="B2" s="70" t="s">
        <v>498</v>
      </c>
      <c r="E2" s="27"/>
      <c r="F2" s="27"/>
      <c r="G2" s="27"/>
      <c r="H2" s="27"/>
      <c r="I2" s="27"/>
      <c r="J2" s="27"/>
    </row>
    <row r="3" spans="1:10">
      <c r="A3" s="27"/>
      <c r="B3" s="71" t="s">
        <v>499</v>
      </c>
      <c r="E3" s="27"/>
      <c r="F3" s="27"/>
      <c r="G3" s="27"/>
      <c r="H3" s="27"/>
      <c r="I3" s="27"/>
      <c r="J3" s="27"/>
    </row>
    <row r="4" spans="1:10">
      <c r="A4" s="27"/>
      <c r="B4" s="3"/>
      <c r="C4" s="27"/>
      <c r="D4" s="27"/>
      <c r="E4" s="27"/>
      <c r="F4" s="27"/>
      <c r="G4" s="27"/>
      <c r="H4" s="27"/>
      <c r="I4" s="3" t="s">
        <v>268</v>
      </c>
      <c r="J4" s="27"/>
    </row>
    <row r="5" spans="1:10">
      <c r="A5" s="27"/>
      <c r="B5" s="3"/>
      <c r="C5" s="27"/>
      <c r="D5" s="27"/>
      <c r="E5" s="27"/>
      <c r="F5" s="27"/>
      <c r="G5" s="27"/>
      <c r="H5" s="27"/>
      <c r="I5" s="27"/>
      <c r="J5" s="27"/>
    </row>
    <row r="6" spans="1:10">
      <c r="A6" s="7"/>
      <c r="B6" s="7"/>
      <c r="C6" s="7"/>
      <c r="D6" s="7"/>
      <c r="E6" s="7"/>
      <c r="F6" s="7"/>
      <c r="G6" s="7"/>
      <c r="H6" s="7"/>
      <c r="I6" s="90"/>
      <c r="J6" s="91" t="s">
        <v>269</v>
      </c>
    </row>
    <row r="7" spans="1:10">
      <c r="A7" s="331" t="s">
        <v>270</v>
      </c>
      <c r="B7" s="332"/>
      <c r="C7" s="332"/>
      <c r="D7" s="332"/>
      <c r="E7" s="332"/>
      <c r="F7" s="332"/>
      <c r="G7" s="332"/>
      <c r="H7" s="332"/>
      <c r="I7" s="332"/>
      <c r="J7" s="333"/>
    </row>
    <row r="8" spans="1:10" ht="33" thickBot="1">
      <c r="A8" s="92"/>
      <c r="B8" s="334" t="s">
        <v>271</v>
      </c>
      <c r="C8" s="334"/>
      <c r="D8" s="334"/>
      <c r="E8" s="334"/>
      <c r="F8" s="335"/>
      <c r="G8" s="93" t="s">
        <v>272</v>
      </c>
      <c r="H8" s="93" t="s">
        <v>273</v>
      </c>
      <c r="I8" s="94" t="s">
        <v>503</v>
      </c>
      <c r="J8" s="94" t="s">
        <v>482</v>
      </c>
    </row>
    <row r="9" spans="1:10">
      <c r="A9" s="95">
        <v>1</v>
      </c>
      <c r="B9" s="336" t="s">
        <v>274</v>
      </c>
      <c r="C9" s="337"/>
      <c r="D9" s="337"/>
      <c r="E9" s="337"/>
      <c r="F9" s="337"/>
      <c r="G9" s="96">
        <v>70</v>
      </c>
      <c r="H9" s="96">
        <v>11100</v>
      </c>
      <c r="I9" s="97"/>
      <c r="J9" s="97"/>
    </row>
    <row r="10" spans="1:10" ht="25.5">
      <c r="A10" s="98" t="s">
        <v>275</v>
      </c>
      <c r="B10" s="338" t="s">
        <v>276</v>
      </c>
      <c r="C10" s="338"/>
      <c r="D10" s="338"/>
      <c r="E10" s="338"/>
      <c r="F10" s="339"/>
      <c r="G10" s="99" t="s">
        <v>277</v>
      </c>
      <c r="H10" s="99">
        <v>11101</v>
      </c>
      <c r="I10" s="100"/>
      <c r="J10" s="100"/>
    </row>
    <row r="11" spans="1:10">
      <c r="A11" s="101" t="s">
        <v>278</v>
      </c>
      <c r="B11" s="338" t="s">
        <v>279</v>
      </c>
      <c r="C11" s="338"/>
      <c r="D11" s="338"/>
      <c r="E11" s="338"/>
      <c r="F11" s="339"/>
      <c r="G11" s="99">
        <v>704</v>
      </c>
      <c r="H11" s="99">
        <v>11102</v>
      </c>
      <c r="I11" s="100">
        <v>182060</v>
      </c>
      <c r="J11" s="100">
        <v>221964</v>
      </c>
    </row>
    <row r="12" spans="1:10">
      <c r="A12" s="101" t="s">
        <v>280</v>
      </c>
      <c r="B12" s="338" t="s">
        <v>281</v>
      </c>
      <c r="C12" s="338"/>
      <c r="D12" s="338"/>
      <c r="E12" s="338"/>
      <c r="F12" s="339"/>
      <c r="G12" s="102">
        <v>705</v>
      </c>
      <c r="H12" s="99">
        <v>11103</v>
      </c>
      <c r="I12" s="100"/>
      <c r="J12" s="100"/>
    </row>
    <row r="13" spans="1:10">
      <c r="A13" s="103">
        <v>2</v>
      </c>
      <c r="B13" s="340" t="s">
        <v>282</v>
      </c>
      <c r="C13" s="340"/>
      <c r="D13" s="340"/>
      <c r="E13" s="340"/>
      <c r="F13" s="341"/>
      <c r="G13" s="104">
        <v>708</v>
      </c>
      <c r="H13" s="105">
        <v>11104</v>
      </c>
      <c r="I13" s="100"/>
      <c r="J13" s="100"/>
    </row>
    <row r="14" spans="1:10">
      <c r="A14" s="106" t="s">
        <v>275</v>
      </c>
      <c r="B14" s="338" t="s">
        <v>283</v>
      </c>
      <c r="C14" s="338"/>
      <c r="D14" s="338"/>
      <c r="E14" s="338"/>
      <c r="F14" s="339"/>
      <c r="G14" s="99">
        <v>7081</v>
      </c>
      <c r="H14" s="107">
        <v>111041</v>
      </c>
      <c r="I14" s="100"/>
      <c r="J14" s="100"/>
    </row>
    <row r="15" spans="1:10">
      <c r="A15" s="106" t="s">
        <v>284</v>
      </c>
      <c r="B15" s="338" t="s">
        <v>285</v>
      </c>
      <c r="C15" s="338"/>
      <c r="D15" s="338"/>
      <c r="E15" s="338"/>
      <c r="F15" s="339"/>
      <c r="G15" s="99">
        <v>7082</v>
      </c>
      <c r="H15" s="107">
        <v>111042</v>
      </c>
      <c r="I15" s="100"/>
      <c r="J15" s="100"/>
    </row>
    <row r="16" spans="1:10">
      <c r="A16" s="106" t="s">
        <v>286</v>
      </c>
      <c r="B16" s="338" t="s">
        <v>287</v>
      </c>
      <c r="C16" s="338"/>
      <c r="D16" s="338"/>
      <c r="E16" s="338"/>
      <c r="F16" s="339"/>
      <c r="G16" s="99">
        <v>7083</v>
      </c>
      <c r="H16" s="107">
        <v>111043</v>
      </c>
      <c r="I16" s="100"/>
      <c r="J16" s="100"/>
    </row>
    <row r="17" spans="1:11">
      <c r="A17" s="108">
        <v>3</v>
      </c>
      <c r="B17" s="340" t="s">
        <v>288</v>
      </c>
      <c r="C17" s="340"/>
      <c r="D17" s="340"/>
      <c r="E17" s="340"/>
      <c r="F17" s="341"/>
      <c r="G17" s="104">
        <v>71</v>
      </c>
      <c r="H17" s="105">
        <v>11201</v>
      </c>
      <c r="I17" s="100"/>
      <c r="J17" s="100"/>
    </row>
    <row r="18" spans="1:11">
      <c r="A18" s="109"/>
      <c r="B18" s="342" t="s">
        <v>289</v>
      </c>
      <c r="C18" s="342"/>
      <c r="D18" s="342"/>
      <c r="E18" s="342"/>
      <c r="F18" s="343"/>
      <c r="G18" s="110"/>
      <c r="H18" s="99">
        <v>112011</v>
      </c>
      <c r="I18" s="100"/>
      <c r="J18" s="100"/>
    </row>
    <row r="19" spans="1:11">
      <c r="A19" s="109"/>
      <c r="B19" s="342" t="s">
        <v>290</v>
      </c>
      <c r="C19" s="342"/>
      <c r="D19" s="342"/>
      <c r="E19" s="342"/>
      <c r="F19" s="343"/>
      <c r="G19" s="110"/>
      <c r="H19" s="99">
        <v>112012</v>
      </c>
      <c r="I19" s="100"/>
      <c r="J19" s="100"/>
    </row>
    <row r="20" spans="1:11">
      <c r="A20" s="111">
        <v>4</v>
      </c>
      <c r="B20" s="340" t="s">
        <v>291</v>
      </c>
      <c r="C20" s="340"/>
      <c r="D20" s="340"/>
      <c r="E20" s="340"/>
      <c r="F20" s="341"/>
      <c r="G20" s="112">
        <v>72</v>
      </c>
      <c r="H20" s="113">
        <v>11300</v>
      </c>
      <c r="I20" s="100"/>
      <c r="J20" s="100"/>
    </row>
    <row r="21" spans="1:11">
      <c r="A21" s="101"/>
      <c r="B21" s="344" t="s">
        <v>292</v>
      </c>
      <c r="C21" s="345"/>
      <c r="D21" s="345"/>
      <c r="E21" s="345"/>
      <c r="F21" s="345"/>
      <c r="G21" s="2"/>
      <c r="H21" s="114">
        <v>11301</v>
      </c>
      <c r="I21" s="100"/>
      <c r="J21" s="100"/>
    </row>
    <row r="22" spans="1:11">
      <c r="A22" s="115">
        <v>5</v>
      </c>
      <c r="B22" s="341" t="s">
        <v>293</v>
      </c>
      <c r="C22" s="346"/>
      <c r="D22" s="346"/>
      <c r="E22" s="346"/>
      <c r="F22" s="346"/>
      <c r="G22" s="116">
        <v>73</v>
      </c>
      <c r="H22" s="116">
        <v>11400</v>
      </c>
      <c r="I22" s="100"/>
      <c r="J22" s="100"/>
    </row>
    <row r="23" spans="1:11">
      <c r="A23" s="117">
        <v>6</v>
      </c>
      <c r="B23" s="341" t="s">
        <v>294</v>
      </c>
      <c r="C23" s="346"/>
      <c r="D23" s="346"/>
      <c r="E23" s="346"/>
      <c r="F23" s="346"/>
      <c r="G23" s="116">
        <v>75</v>
      </c>
      <c r="H23" s="118">
        <v>11500</v>
      </c>
      <c r="I23" s="100"/>
      <c r="J23" s="100"/>
    </row>
    <row r="24" spans="1:11">
      <c r="A24" s="115">
        <v>7</v>
      </c>
      <c r="B24" s="340" t="s">
        <v>295</v>
      </c>
      <c r="C24" s="340"/>
      <c r="D24" s="340"/>
      <c r="E24" s="340"/>
      <c r="F24" s="341"/>
      <c r="G24" s="104">
        <v>77</v>
      </c>
      <c r="H24" s="104">
        <v>11600</v>
      </c>
      <c r="I24" s="100"/>
      <c r="J24" s="100"/>
    </row>
    <row r="25" spans="1:11" ht="13.5" thickBot="1">
      <c r="A25" s="119" t="s">
        <v>296</v>
      </c>
      <c r="B25" s="347" t="s">
        <v>297</v>
      </c>
      <c r="C25" s="347"/>
      <c r="D25" s="347"/>
      <c r="E25" s="347"/>
      <c r="F25" s="347"/>
      <c r="G25" s="120"/>
      <c r="H25" s="120">
        <v>11800</v>
      </c>
      <c r="I25" s="121">
        <f>SUM(I9:I24)</f>
        <v>182060</v>
      </c>
      <c r="J25" s="121">
        <f>SUM(J9:J24)</f>
        <v>221964</v>
      </c>
    </row>
    <row r="26" spans="1:11">
      <c r="A26" s="122"/>
      <c r="B26" s="123"/>
      <c r="C26" s="123"/>
      <c r="D26" s="123"/>
      <c r="E26" s="123"/>
      <c r="F26" s="123"/>
      <c r="G26" s="123"/>
      <c r="H26" s="123"/>
      <c r="I26" s="124"/>
      <c r="J26" s="124"/>
    </row>
    <row r="27" spans="1:11">
      <c r="A27" s="122"/>
      <c r="B27" s="123"/>
      <c r="C27" s="123"/>
      <c r="D27" s="123"/>
      <c r="E27" s="123"/>
      <c r="F27" s="123"/>
      <c r="G27" s="123"/>
      <c r="H27" s="123"/>
      <c r="I27" s="124"/>
      <c r="J27" s="124"/>
    </row>
    <row r="28" spans="1:11">
      <c r="A28" s="122"/>
      <c r="B28" s="123"/>
      <c r="C28" s="123"/>
      <c r="D28" s="123"/>
      <c r="E28" s="123"/>
      <c r="F28" s="123"/>
      <c r="G28" s="123"/>
      <c r="H28" s="123"/>
      <c r="I28" s="124"/>
      <c r="J28" s="124"/>
    </row>
    <row r="29" spans="1:11">
      <c r="A29" s="122"/>
      <c r="B29" s="123"/>
      <c r="C29" s="123"/>
      <c r="D29" s="123"/>
      <c r="E29" s="123"/>
      <c r="F29" s="123"/>
      <c r="G29" s="123"/>
      <c r="H29" s="123"/>
      <c r="I29" s="124" t="s">
        <v>267</v>
      </c>
      <c r="J29" s="124"/>
    </row>
    <row r="30" spans="1:11">
      <c r="A30" s="122"/>
      <c r="B30" s="123"/>
      <c r="C30" s="123"/>
      <c r="D30" s="123"/>
      <c r="E30" s="123"/>
      <c r="F30" s="123"/>
      <c r="G30" s="123"/>
      <c r="H30" s="123"/>
      <c r="I30" s="354" t="s">
        <v>500</v>
      </c>
      <c r="J30" s="354"/>
      <c r="K30" s="354"/>
    </row>
    <row r="31" spans="1:11">
      <c r="A31" s="122"/>
      <c r="B31" s="123"/>
      <c r="C31" s="123"/>
      <c r="D31" s="123"/>
      <c r="E31" s="123"/>
      <c r="F31" s="123"/>
      <c r="G31" s="123"/>
      <c r="H31" s="123"/>
      <c r="I31" s="124"/>
      <c r="J31" s="124"/>
    </row>
    <row r="32" spans="1:11" ht="15">
      <c r="A32" s="27"/>
      <c r="B32" s="70" t="s">
        <v>498</v>
      </c>
      <c r="E32" s="27"/>
      <c r="F32" s="27"/>
      <c r="G32" s="27"/>
      <c r="H32" s="27"/>
      <c r="I32" s="27"/>
      <c r="J32" s="27"/>
    </row>
    <row r="33" spans="1:10">
      <c r="A33" s="27"/>
      <c r="B33" s="71" t="s">
        <v>499</v>
      </c>
      <c r="E33" s="27"/>
      <c r="F33" s="27"/>
      <c r="G33" s="27"/>
      <c r="H33" s="27"/>
      <c r="I33" s="27"/>
      <c r="J33" s="27"/>
    </row>
    <row r="34" spans="1:10">
      <c r="A34" s="27"/>
      <c r="B34" s="3"/>
      <c r="C34" s="27"/>
      <c r="D34" s="27"/>
      <c r="E34" s="27"/>
      <c r="F34" s="27"/>
      <c r="G34" s="27"/>
      <c r="H34" s="27"/>
      <c r="I34" s="3" t="s">
        <v>298</v>
      </c>
      <c r="J34" s="27"/>
    </row>
    <row r="35" spans="1:10">
      <c r="A35" s="7"/>
      <c r="B35" s="7"/>
      <c r="C35" s="7"/>
      <c r="D35" s="7"/>
      <c r="E35" s="7"/>
      <c r="F35" s="7"/>
      <c r="G35" s="7"/>
      <c r="H35" s="7"/>
      <c r="I35" s="90"/>
      <c r="J35" s="91" t="s">
        <v>269</v>
      </c>
    </row>
    <row r="36" spans="1:10">
      <c r="A36" s="331" t="s">
        <v>270</v>
      </c>
      <c r="B36" s="332"/>
      <c r="C36" s="332"/>
      <c r="D36" s="332"/>
      <c r="E36" s="332"/>
      <c r="F36" s="332"/>
      <c r="G36" s="332"/>
      <c r="H36" s="332"/>
      <c r="I36" s="332"/>
      <c r="J36" s="333"/>
    </row>
    <row r="37" spans="1:10" ht="33" thickBot="1">
      <c r="A37" s="125"/>
      <c r="B37" s="348" t="s">
        <v>299</v>
      </c>
      <c r="C37" s="349"/>
      <c r="D37" s="349"/>
      <c r="E37" s="349"/>
      <c r="F37" s="350"/>
      <c r="G37" s="126" t="s">
        <v>272</v>
      </c>
      <c r="H37" s="126" t="s">
        <v>273</v>
      </c>
      <c r="I37" s="94" t="s">
        <v>503</v>
      </c>
      <c r="J37" s="94" t="s">
        <v>482</v>
      </c>
    </row>
    <row r="38" spans="1:10">
      <c r="A38" s="127">
        <v>1</v>
      </c>
      <c r="B38" s="351" t="s">
        <v>300</v>
      </c>
      <c r="C38" s="352"/>
      <c r="D38" s="352"/>
      <c r="E38" s="352"/>
      <c r="F38" s="352"/>
      <c r="G38" s="128">
        <v>60</v>
      </c>
      <c r="H38" s="128">
        <v>12100</v>
      </c>
      <c r="I38" s="129"/>
      <c r="J38" s="129"/>
    </row>
    <row r="39" spans="1:10">
      <c r="A39" s="130" t="s">
        <v>301</v>
      </c>
      <c r="B39" s="353" t="s">
        <v>302</v>
      </c>
      <c r="C39" s="353" t="s">
        <v>303</v>
      </c>
      <c r="D39" s="353"/>
      <c r="E39" s="353"/>
      <c r="F39" s="353"/>
      <c r="G39" s="131" t="s">
        <v>304</v>
      </c>
      <c r="H39" s="131">
        <v>12101</v>
      </c>
      <c r="I39" s="132">
        <v>42977</v>
      </c>
      <c r="J39" s="132">
        <v>21430</v>
      </c>
    </row>
    <row r="40" spans="1:10">
      <c r="A40" s="130" t="s">
        <v>278</v>
      </c>
      <c r="B40" s="353" t="s">
        <v>305</v>
      </c>
      <c r="C40" s="353" t="s">
        <v>303</v>
      </c>
      <c r="D40" s="353"/>
      <c r="E40" s="353"/>
      <c r="F40" s="353"/>
      <c r="G40" s="131"/>
      <c r="H40" s="133">
        <v>12102</v>
      </c>
      <c r="I40" s="132"/>
      <c r="J40" s="132"/>
    </row>
    <row r="41" spans="1:10">
      <c r="A41" s="130" t="s">
        <v>280</v>
      </c>
      <c r="B41" s="353" t="s">
        <v>306</v>
      </c>
      <c r="C41" s="353" t="s">
        <v>303</v>
      </c>
      <c r="D41" s="353"/>
      <c r="E41" s="353"/>
      <c r="F41" s="353"/>
      <c r="G41" s="131" t="s">
        <v>307</v>
      </c>
      <c r="H41" s="131">
        <v>12103</v>
      </c>
      <c r="I41" s="132">
        <v>8049</v>
      </c>
      <c r="J41" s="132">
        <v>23697</v>
      </c>
    </row>
    <row r="42" spans="1:10">
      <c r="A42" s="130" t="s">
        <v>308</v>
      </c>
      <c r="B42" s="355" t="s">
        <v>309</v>
      </c>
      <c r="C42" s="353" t="s">
        <v>303</v>
      </c>
      <c r="D42" s="353"/>
      <c r="E42" s="353"/>
      <c r="F42" s="353"/>
      <c r="G42" s="131"/>
      <c r="H42" s="133">
        <v>12104</v>
      </c>
      <c r="I42" s="132"/>
      <c r="J42" s="132"/>
    </row>
    <row r="43" spans="1:10">
      <c r="A43" s="130" t="s">
        <v>310</v>
      </c>
      <c r="B43" s="353" t="s">
        <v>311</v>
      </c>
      <c r="C43" s="353" t="s">
        <v>303</v>
      </c>
      <c r="D43" s="353"/>
      <c r="E43" s="353"/>
      <c r="F43" s="353"/>
      <c r="G43" s="131" t="s">
        <v>312</v>
      </c>
      <c r="H43" s="133">
        <v>12105</v>
      </c>
      <c r="I43" s="132"/>
      <c r="J43" s="132">
        <v>8992</v>
      </c>
    </row>
    <row r="44" spans="1:10">
      <c r="A44" s="134">
        <v>2</v>
      </c>
      <c r="B44" s="356" t="s">
        <v>313</v>
      </c>
      <c r="C44" s="356"/>
      <c r="D44" s="356"/>
      <c r="E44" s="356"/>
      <c r="F44" s="356"/>
      <c r="G44" s="135">
        <v>64</v>
      </c>
      <c r="H44" s="135">
        <v>12200</v>
      </c>
      <c r="I44" s="132"/>
      <c r="J44" s="132"/>
    </row>
    <row r="45" spans="1:10">
      <c r="A45" s="136" t="s">
        <v>314</v>
      </c>
      <c r="B45" s="356" t="s">
        <v>315</v>
      </c>
      <c r="C45" s="357"/>
      <c r="D45" s="357"/>
      <c r="E45" s="357"/>
      <c r="F45" s="357"/>
      <c r="G45" s="133">
        <v>641</v>
      </c>
      <c r="H45" s="133">
        <v>12201</v>
      </c>
      <c r="I45" s="132">
        <v>67744</v>
      </c>
      <c r="J45" s="132">
        <v>80825</v>
      </c>
    </row>
    <row r="46" spans="1:10">
      <c r="A46" s="136" t="s">
        <v>316</v>
      </c>
      <c r="B46" s="357" t="s">
        <v>317</v>
      </c>
      <c r="C46" s="357"/>
      <c r="D46" s="357"/>
      <c r="E46" s="357"/>
      <c r="F46" s="357"/>
      <c r="G46" s="133">
        <v>644</v>
      </c>
      <c r="H46" s="133">
        <v>12202</v>
      </c>
      <c r="I46" s="132">
        <v>14716</v>
      </c>
      <c r="J46" s="132">
        <v>13498</v>
      </c>
    </row>
    <row r="47" spans="1:10">
      <c r="A47" s="134">
        <v>3</v>
      </c>
      <c r="B47" s="356" t="s">
        <v>318</v>
      </c>
      <c r="C47" s="356"/>
      <c r="D47" s="356"/>
      <c r="E47" s="356"/>
      <c r="F47" s="356"/>
      <c r="G47" s="135">
        <v>68</v>
      </c>
      <c r="H47" s="135">
        <v>12300</v>
      </c>
      <c r="I47" s="132">
        <v>16258</v>
      </c>
      <c r="J47" s="132">
        <v>47856</v>
      </c>
    </row>
    <row r="48" spans="1:10">
      <c r="A48" s="134">
        <v>4</v>
      </c>
      <c r="B48" s="356" t="s">
        <v>319</v>
      </c>
      <c r="C48" s="356"/>
      <c r="D48" s="356"/>
      <c r="E48" s="356"/>
      <c r="F48" s="356"/>
      <c r="G48" s="135">
        <v>61</v>
      </c>
      <c r="H48" s="135">
        <v>12400</v>
      </c>
      <c r="I48" s="132"/>
      <c r="J48" s="132"/>
    </row>
    <row r="49" spans="1:10">
      <c r="A49" s="136" t="s">
        <v>275</v>
      </c>
      <c r="B49" s="358" t="s">
        <v>320</v>
      </c>
      <c r="C49" s="358"/>
      <c r="D49" s="358"/>
      <c r="E49" s="358"/>
      <c r="F49" s="358"/>
      <c r="G49" s="131"/>
      <c r="H49" s="131">
        <v>12401</v>
      </c>
      <c r="I49" s="132">
        <v>18470</v>
      </c>
      <c r="J49" s="132"/>
    </row>
    <row r="50" spans="1:10">
      <c r="A50" s="136" t="s">
        <v>284</v>
      </c>
      <c r="B50" s="358" t="s">
        <v>321</v>
      </c>
      <c r="C50" s="358"/>
      <c r="D50" s="358"/>
      <c r="E50" s="358"/>
      <c r="F50" s="358"/>
      <c r="G50" s="137">
        <v>611</v>
      </c>
      <c r="H50" s="131">
        <v>12402</v>
      </c>
      <c r="I50" s="132"/>
      <c r="J50" s="132"/>
    </row>
    <row r="51" spans="1:10">
      <c r="A51" s="136" t="s">
        <v>286</v>
      </c>
      <c r="B51" s="358" t="s">
        <v>322</v>
      </c>
      <c r="C51" s="358"/>
      <c r="D51" s="358"/>
      <c r="E51" s="358"/>
      <c r="F51" s="358"/>
      <c r="G51" s="131">
        <v>613</v>
      </c>
      <c r="H51" s="131">
        <v>12403</v>
      </c>
      <c r="I51" s="132"/>
      <c r="J51" s="132"/>
    </row>
    <row r="52" spans="1:10">
      <c r="A52" s="136" t="s">
        <v>323</v>
      </c>
      <c r="B52" s="358" t="s">
        <v>324</v>
      </c>
      <c r="C52" s="358"/>
      <c r="D52" s="358"/>
      <c r="E52" s="358"/>
      <c r="F52" s="358"/>
      <c r="G52" s="137">
        <v>615</v>
      </c>
      <c r="H52" s="131">
        <v>12404</v>
      </c>
      <c r="I52" s="138"/>
      <c r="J52" s="138"/>
    </row>
    <row r="53" spans="1:10">
      <c r="A53" s="136" t="s">
        <v>325</v>
      </c>
      <c r="B53" s="358" t="s">
        <v>326</v>
      </c>
      <c r="C53" s="358"/>
      <c r="D53" s="358"/>
      <c r="E53" s="358"/>
      <c r="F53" s="358"/>
      <c r="G53" s="137">
        <v>616</v>
      </c>
      <c r="H53" s="131">
        <v>12405</v>
      </c>
      <c r="I53" s="132"/>
      <c r="J53" s="132"/>
    </row>
    <row r="54" spans="1:10">
      <c r="A54" s="136" t="s">
        <v>327</v>
      </c>
      <c r="B54" s="359" t="s">
        <v>328</v>
      </c>
      <c r="C54" s="360"/>
      <c r="D54" s="360"/>
      <c r="E54" s="360"/>
      <c r="F54" s="361"/>
      <c r="G54" s="137">
        <v>617</v>
      </c>
      <c r="H54" s="131">
        <v>12406</v>
      </c>
      <c r="I54" s="132"/>
      <c r="J54" s="132"/>
    </row>
    <row r="55" spans="1:10">
      <c r="A55" s="136" t="s">
        <v>329</v>
      </c>
      <c r="B55" s="362" t="s">
        <v>330</v>
      </c>
      <c r="C55" s="363" t="s">
        <v>303</v>
      </c>
      <c r="D55" s="363"/>
      <c r="E55" s="363"/>
      <c r="F55" s="364"/>
      <c r="G55" s="137">
        <v>618</v>
      </c>
      <c r="H55" s="131">
        <v>12407</v>
      </c>
      <c r="I55" s="132">
        <v>1809</v>
      </c>
      <c r="J55" s="132">
        <v>5570</v>
      </c>
    </row>
    <row r="56" spans="1:10">
      <c r="A56" s="136" t="s">
        <v>331</v>
      </c>
      <c r="B56" s="362" t="s">
        <v>332</v>
      </c>
      <c r="C56" s="363"/>
      <c r="D56" s="363"/>
      <c r="E56" s="363"/>
      <c r="F56" s="364"/>
      <c r="G56" s="137">
        <v>623</v>
      </c>
      <c r="H56" s="131">
        <v>12408</v>
      </c>
      <c r="I56" s="132"/>
      <c r="J56" s="132"/>
    </row>
    <row r="57" spans="1:10">
      <c r="A57" s="136" t="s">
        <v>333</v>
      </c>
      <c r="B57" s="362" t="s">
        <v>334</v>
      </c>
      <c r="C57" s="363"/>
      <c r="D57" s="363"/>
      <c r="E57" s="363"/>
      <c r="F57" s="364"/>
      <c r="G57" s="137">
        <v>624</v>
      </c>
      <c r="H57" s="131">
        <v>12409</v>
      </c>
      <c r="I57" s="132"/>
      <c r="J57" s="132"/>
    </row>
    <row r="58" spans="1:10">
      <c r="A58" s="136" t="s">
        <v>335</v>
      </c>
      <c r="B58" s="362" t="s">
        <v>336</v>
      </c>
      <c r="C58" s="363"/>
      <c r="D58" s="363"/>
      <c r="E58" s="363"/>
      <c r="F58" s="364"/>
      <c r="G58" s="137">
        <v>625</v>
      </c>
      <c r="H58" s="131">
        <v>12410</v>
      </c>
      <c r="I58" s="132"/>
      <c r="J58" s="132">
        <v>238</v>
      </c>
    </row>
    <row r="59" spans="1:10">
      <c r="A59" s="136" t="s">
        <v>337</v>
      </c>
      <c r="B59" s="362" t="s">
        <v>338</v>
      </c>
      <c r="C59" s="363"/>
      <c r="D59" s="363"/>
      <c r="E59" s="363"/>
      <c r="F59" s="364"/>
      <c r="G59" s="137">
        <v>626</v>
      </c>
      <c r="H59" s="131">
        <v>12411</v>
      </c>
      <c r="I59" s="132">
        <v>1917</v>
      </c>
      <c r="J59" s="132">
        <v>2259</v>
      </c>
    </row>
    <row r="60" spans="1:10">
      <c r="A60" s="139" t="s">
        <v>339</v>
      </c>
      <c r="B60" s="362" t="s">
        <v>340</v>
      </c>
      <c r="C60" s="363"/>
      <c r="D60" s="363"/>
      <c r="E60" s="363"/>
      <c r="F60" s="364"/>
      <c r="G60" s="137">
        <v>627</v>
      </c>
      <c r="H60" s="131">
        <v>12412</v>
      </c>
      <c r="I60" s="132"/>
      <c r="J60" s="132"/>
    </row>
    <row r="61" spans="1:10">
      <c r="A61" s="136"/>
      <c r="B61" s="365" t="s">
        <v>341</v>
      </c>
      <c r="C61" s="366"/>
      <c r="D61" s="366"/>
      <c r="E61" s="366"/>
      <c r="F61" s="367"/>
      <c r="G61" s="137">
        <v>6271</v>
      </c>
      <c r="H61" s="137">
        <v>124121</v>
      </c>
      <c r="I61" s="132"/>
      <c r="J61" s="132"/>
    </row>
    <row r="62" spans="1:10">
      <c r="A62" s="136"/>
      <c r="B62" s="365" t="s">
        <v>342</v>
      </c>
      <c r="C62" s="366"/>
      <c r="D62" s="366"/>
      <c r="E62" s="366"/>
      <c r="F62" s="367"/>
      <c r="G62" s="137">
        <v>6272</v>
      </c>
      <c r="H62" s="137">
        <v>124122</v>
      </c>
      <c r="I62" s="132"/>
      <c r="J62" s="132"/>
    </row>
    <row r="63" spans="1:10">
      <c r="A63" s="136" t="s">
        <v>343</v>
      </c>
      <c r="B63" s="362" t="s">
        <v>344</v>
      </c>
      <c r="C63" s="363"/>
      <c r="D63" s="363"/>
      <c r="E63" s="363"/>
      <c r="F63" s="364"/>
      <c r="G63" s="137">
        <v>628</v>
      </c>
      <c r="H63" s="137">
        <v>12413</v>
      </c>
      <c r="I63" s="132">
        <v>612</v>
      </c>
      <c r="J63" s="132">
        <v>597</v>
      </c>
    </row>
    <row r="64" spans="1:10">
      <c r="A64" s="134">
        <v>5</v>
      </c>
      <c r="B64" s="368" t="s">
        <v>345</v>
      </c>
      <c r="C64" s="369"/>
      <c r="D64" s="369"/>
      <c r="E64" s="369"/>
      <c r="F64" s="370"/>
      <c r="G64" s="140">
        <v>63</v>
      </c>
      <c r="H64" s="140">
        <v>12500</v>
      </c>
      <c r="I64" s="132"/>
      <c r="J64" s="132"/>
    </row>
    <row r="65" spans="1:10">
      <c r="A65" s="136" t="s">
        <v>275</v>
      </c>
      <c r="B65" s="362" t="s">
        <v>346</v>
      </c>
      <c r="C65" s="363"/>
      <c r="D65" s="363"/>
      <c r="E65" s="363"/>
      <c r="F65" s="364"/>
      <c r="G65" s="137">
        <v>632</v>
      </c>
      <c r="H65" s="137">
        <v>12501</v>
      </c>
      <c r="I65" s="132"/>
      <c r="J65" s="132"/>
    </row>
    <row r="66" spans="1:10">
      <c r="A66" s="136" t="s">
        <v>284</v>
      </c>
      <c r="B66" s="362" t="s">
        <v>347</v>
      </c>
      <c r="C66" s="363"/>
      <c r="D66" s="363"/>
      <c r="E66" s="363"/>
      <c r="F66" s="364"/>
      <c r="G66" s="137">
        <v>633</v>
      </c>
      <c r="H66" s="137">
        <v>12502</v>
      </c>
      <c r="I66" s="132"/>
      <c r="J66" s="132"/>
    </row>
    <row r="67" spans="1:10">
      <c r="A67" s="136" t="s">
        <v>286</v>
      </c>
      <c r="B67" s="362" t="s">
        <v>348</v>
      </c>
      <c r="C67" s="363"/>
      <c r="D67" s="363"/>
      <c r="E67" s="363"/>
      <c r="F67" s="364"/>
      <c r="G67" s="137">
        <v>634</v>
      </c>
      <c r="H67" s="137">
        <v>12503</v>
      </c>
      <c r="I67" s="132"/>
      <c r="J67" s="132">
        <v>102</v>
      </c>
    </row>
    <row r="68" spans="1:10">
      <c r="A68" s="136" t="s">
        <v>323</v>
      </c>
      <c r="B68" s="362" t="s">
        <v>349</v>
      </c>
      <c r="C68" s="363"/>
      <c r="D68" s="363"/>
      <c r="E68" s="363"/>
      <c r="F68" s="364"/>
      <c r="G68" s="137" t="s">
        <v>350</v>
      </c>
      <c r="H68" s="137">
        <v>12504</v>
      </c>
      <c r="I68" s="132">
        <v>808</v>
      </c>
      <c r="J68" s="132">
        <v>816</v>
      </c>
    </row>
    <row r="69" spans="1:10">
      <c r="A69" s="134">
        <v>6</v>
      </c>
      <c r="B69" s="368" t="s">
        <v>351</v>
      </c>
      <c r="C69" s="369"/>
      <c r="D69" s="369"/>
      <c r="E69" s="369"/>
      <c r="F69" s="370"/>
      <c r="G69" s="137">
        <v>654</v>
      </c>
      <c r="H69" s="137"/>
      <c r="I69" s="132"/>
      <c r="J69" s="132"/>
    </row>
    <row r="70" spans="1:10">
      <c r="A70" s="134">
        <v>7</v>
      </c>
      <c r="B70" s="141" t="s">
        <v>352</v>
      </c>
      <c r="C70" s="142"/>
      <c r="D70" s="142"/>
      <c r="E70" s="142"/>
      <c r="F70" s="143"/>
      <c r="G70" s="137">
        <v>657</v>
      </c>
      <c r="H70" s="137"/>
      <c r="I70" s="132">
        <v>753</v>
      </c>
      <c r="J70" s="132"/>
    </row>
    <row r="71" spans="1:10">
      <c r="A71" s="134">
        <v>8</v>
      </c>
      <c r="B71" s="141" t="s">
        <v>353</v>
      </c>
      <c r="C71" s="142"/>
      <c r="D71" s="142"/>
      <c r="E71" s="142"/>
      <c r="F71" s="143"/>
      <c r="G71" s="137" t="s">
        <v>516</v>
      </c>
      <c r="H71" s="137"/>
      <c r="I71" s="132">
        <v>7220</v>
      </c>
      <c r="J71" s="132">
        <v>4203</v>
      </c>
    </row>
    <row r="72" spans="1:10">
      <c r="A72" s="134" t="s">
        <v>354</v>
      </c>
      <c r="B72" s="371" t="s">
        <v>355</v>
      </c>
      <c r="C72" s="372"/>
      <c r="D72" s="372"/>
      <c r="E72" s="372"/>
      <c r="F72" s="373"/>
      <c r="G72" s="137"/>
      <c r="H72" s="137">
        <v>12600</v>
      </c>
      <c r="I72" s="132">
        <f>SUM(I39:I71)</f>
        <v>181333</v>
      </c>
      <c r="J72" s="132">
        <f>SUM(J39:J71)</f>
        <v>210083</v>
      </c>
    </row>
    <row r="73" spans="1:10">
      <c r="A73" s="144"/>
      <c r="B73" s="145" t="s">
        <v>356</v>
      </c>
      <c r="C73" s="146"/>
      <c r="D73" s="146"/>
      <c r="E73" s="146"/>
      <c r="F73" s="146"/>
      <c r="G73" s="146"/>
      <c r="H73" s="146"/>
      <c r="I73" s="94" t="s">
        <v>503</v>
      </c>
      <c r="J73" s="94" t="s">
        <v>482</v>
      </c>
    </row>
    <row r="74" spans="1:10">
      <c r="A74" s="147">
        <v>1</v>
      </c>
      <c r="B74" s="374" t="s">
        <v>357</v>
      </c>
      <c r="C74" s="375"/>
      <c r="D74" s="375"/>
      <c r="E74" s="375"/>
      <c r="F74" s="376"/>
      <c r="G74" s="140"/>
      <c r="H74" s="140">
        <v>14000</v>
      </c>
      <c r="I74" s="240"/>
      <c r="J74" s="240"/>
    </row>
    <row r="75" spans="1:10">
      <c r="A75" s="147">
        <v>2</v>
      </c>
      <c r="B75" s="374" t="s">
        <v>358</v>
      </c>
      <c r="C75" s="375"/>
      <c r="D75" s="375"/>
      <c r="E75" s="375"/>
      <c r="F75" s="376"/>
      <c r="G75" s="140"/>
      <c r="H75" s="140">
        <v>15000</v>
      </c>
      <c r="I75" s="240"/>
      <c r="J75" s="240"/>
    </row>
    <row r="76" spans="1:10">
      <c r="A76" s="148" t="s">
        <v>275</v>
      </c>
      <c r="B76" s="359" t="s">
        <v>359</v>
      </c>
      <c r="C76" s="360"/>
      <c r="D76" s="360"/>
      <c r="E76" s="360"/>
      <c r="F76" s="361"/>
      <c r="G76" s="140"/>
      <c r="H76" s="137">
        <v>15001</v>
      </c>
      <c r="I76" s="240">
        <v>333</v>
      </c>
      <c r="J76" s="240">
        <v>333</v>
      </c>
    </row>
    <row r="77" spans="1:10">
      <c r="A77" s="148"/>
      <c r="B77" s="377" t="s">
        <v>360</v>
      </c>
      <c r="C77" s="378"/>
      <c r="D77" s="378"/>
      <c r="E77" s="378"/>
      <c r="F77" s="379"/>
      <c r="G77" s="140"/>
      <c r="H77" s="137">
        <v>150011</v>
      </c>
      <c r="I77" s="240"/>
      <c r="J77" s="240"/>
    </row>
    <row r="78" spans="1:10">
      <c r="A78" s="149" t="s">
        <v>284</v>
      </c>
      <c r="B78" s="359" t="s">
        <v>361</v>
      </c>
      <c r="C78" s="360"/>
      <c r="D78" s="360"/>
      <c r="E78" s="360"/>
      <c r="F78" s="361"/>
      <c r="G78" s="140"/>
      <c r="H78" s="137">
        <v>15002</v>
      </c>
      <c r="I78" s="240"/>
      <c r="J78" s="240"/>
    </row>
    <row r="79" spans="1:10" ht="13.5" thickBot="1">
      <c r="A79" s="150"/>
      <c r="B79" s="380" t="s">
        <v>362</v>
      </c>
      <c r="C79" s="381"/>
      <c r="D79" s="381"/>
      <c r="E79" s="381"/>
      <c r="F79" s="382"/>
      <c r="G79" s="151"/>
      <c r="H79" s="152">
        <v>150021</v>
      </c>
      <c r="I79" s="241">
        <v>243405</v>
      </c>
      <c r="J79" s="241">
        <v>243405</v>
      </c>
    </row>
    <row r="80" spans="1:10">
      <c r="A80" s="77"/>
      <c r="B80" s="77"/>
      <c r="C80" s="77"/>
      <c r="D80" s="77"/>
      <c r="E80" s="77"/>
      <c r="F80" s="77"/>
      <c r="G80" s="77"/>
      <c r="H80" s="77"/>
      <c r="I80" s="153" t="s">
        <v>267</v>
      </c>
      <c r="J80" s="153"/>
    </row>
    <row r="81" spans="1:11">
      <c r="A81" s="27"/>
      <c r="B81" s="27"/>
      <c r="C81" s="27"/>
      <c r="D81" s="27"/>
      <c r="E81" s="27"/>
      <c r="F81" s="27"/>
      <c r="G81" s="27"/>
      <c r="H81" s="27"/>
      <c r="I81" s="354" t="s">
        <v>500</v>
      </c>
      <c r="J81" s="354"/>
      <c r="K81" s="354"/>
    </row>
  </sheetData>
  <mergeCells count="62">
    <mergeCell ref="I81:K81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69:F69"/>
    <mergeCell ref="B72:F72"/>
    <mergeCell ref="B61:F61"/>
    <mergeCell ref="B62:F62"/>
    <mergeCell ref="B63:F63"/>
    <mergeCell ref="B64:F64"/>
    <mergeCell ref="B65:F65"/>
    <mergeCell ref="B56:F56"/>
    <mergeCell ref="B57:F57"/>
    <mergeCell ref="B58:F58"/>
    <mergeCell ref="B59:F59"/>
    <mergeCell ref="B60:F60"/>
    <mergeCell ref="B51:F51"/>
    <mergeCell ref="B52:F52"/>
    <mergeCell ref="B53:F53"/>
    <mergeCell ref="B54:F54"/>
    <mergeCell ref="B55:F55"/>
    <mergeCell ref="B46:F46"/>
    <mergeCell ref="B47:F47"/>
    <mergeCell ref="B48:F48"/>
    <mergeCell ref="B49:F49"/>
    <mergeCell ref="B50:F50"/>
    <mergeCell ref="B41:F41"/>
    <mergeCell ref="B42:F42"/>
    <mergeCell ref="B43:F43"/>
    <mergeCell ref="B44:F44"/>
    <mergeCell ref="B45:F45"/>
    <mergeCell ref="B37:F37"/>
    <mergeCell ref="B38:F38"/>
    <mergeCell ref="B39:F39"/>
    <mergeCell ref="B40:F40"/>
    <mergeCell ref="I30:K30"/>
    <mergeCell ref="B22:F22"/>
    <mergeCell ref="B23:F23"/>
    <mergeCell ref="B24:F24"/>
    <mergeCell ref="B25:F25"/>
    <mergeCell ref="A36:J36"/>
    <mergeCell ref="B17:F17"/>
    <mergeCell ref="B18:F18"/>
    <mergeCell ref="B19:F19"/>
    <mergeCell ref="B20:F20"/>
    <mergeCell ref="B21:F21"/>
    <mergeCell ref="B12:F12"/>
    <mergeCell ref="B13:F13"/>
    <mergeCell ref="B14:F14"/>
    <mergeCell ref="B15:F15"/>
    <mergeCell ref="B16:F16"/>
    <mergeCell ref="A7:J7"/>
    <mergeCell ref="B8:F8"/>
    <mergeCell ref="B9:F9"/>
    <mergeCell ref="B10:F10"/>
    <mergeCell ref="B11:F1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5"/>
  <sheetViews>
    <sheetView topLeftCell="A7" workbookViewId="0">
      <selection activeCell="D14" sqref="D14"/>
    </sheetView>
  </sheetViews>
  <sheetFormatPr defaultRowHeight="12.75"/>
  <cols>
    <col min="1" max="1" width="4.42578125" customWidth="1"/>
    <col min="2" max="2" width="11.28515625" customWidth="1"/>
    <col min="3" max="3" width="39.7109375" customWidth="1"/>
    <col min="4" max="4" width="19.140625" customWidth="1"/>
    <col min="5" max="5" width="5.5703125" customWidth="1"/>
    <col min="6" max="6" width="9.140625" hidden="1" customWidth="1"/>
  </cols>
  <sheetData>
    <row r="1" spans="1:4" ht="15">
      <c r="B1" s="70" t="s">
        <v>498</v>
      </c>
    </row>
    <row r="2" spans="1:4">
      <c r="B2" s="71" t="s">
        <v>499</v>
      </c>
    </row>
    <row r="3" spans="1:4">
      <c r="B3" s="71"/>
      <c r="D3" s="3" t="s">
        <v>363</v>
      </c>
    </row>
    <row r="4" spans="1:4">
      <c r="A4" s="25"/>
      <c r="B4" s="25"/>
      <c r="C4" s="2" t="s">
        <v>364</v>
      </c>
      <c r="D4" s="2" t="s">
        <v>365</v>
      </c>
    </row>
    <row r="5" spans="1:4">
      <c r="A5" s="25">
        <v>1</v>
      </c>
      <c r="B5" s="2" t="s">
        <v>366</v>
      </c>
      <c r="C5" s="154" t="s">
        <v>367</v>
      </c>
      <c r="D5" s="170"/>
    </row>
    <row r="6" spans="1:4">
      <c r="A6" s="25">
        <v>2</v>
      </c>
      <c r="B6" s="2" t="s">
        <v>366</v>
      </c>
      <c r="C6" s="154" t="s">
        <v>368</v>
      </c>
      <c r="D6" s="25"/>
    </row>
    <row r="7" spans="1:4">
      <c r="A7" s="25">
        <v>3</v>
      </c>
      <c r="B7" s="2" t="s">
        <v>366</v>
      </c>
      <c r="C7" s="154" t="s">
        <v>369</v>
      </c>
      <c r="D7" s="25"/>
    </row>
    <row r="8" spans="1:4">
      <c r="A8" s="25">
        <v>4</v>
      </c>
      <c r="B8" s="2" t="s">
        <v>366</v>
      </c>
      <c r="C8" s="154" t="s">
        <v>370</v>
      </c>
      <c r="D8" s="25"/>
    </row>
    <row r="9" spans="1:4">
      <c r="A9" s="25">
        <v>5</v>
      </c>
      <c r="B9" s="2" t="s">
        <v>366</v>
      </c>
      <c r="C9" s="154" t="s">
        <v>371</v>
      </c>
      <c r="D9" s="25"/>
    </row>
    <row r="10" spans="1:4">
      <c r="A10" s="25">
        <v>6</v>
      </c>
      <c r="B10" s="2" t="s">
        <v>366</v>
      </c>
      <c r="C10" s="154" t="s">
        <v>372</v>
      </c>
      <c r="D10" s="25"/>
    </row>
    <row r="11" spans="1:4">
      <c r="A11" s="25">
        <v>7</v>
      </c>
      <c r="B11" s="2" t="s">
        <v>366</v>
      </c>
      <c r="C11" s="154" t="s">
        <v>373</v>
      </c>
      <c r="D11" s="25"/>
    </row>
    <row r="12" spans="1:4">
      <c r="A12" s="25">
        <v>8</v>
      </c>
      <c r="B12" s="2" t="s">
        <v>366</v>
      </c>
      <c r="C12" s="154" t="s">
        <v>374</v>
      </c>
      <c r="D12" s="155"/>
    </row>
    <row r="13" spans="1:4">
      <c r="A13" s="2" t="s">
        <v>3</v>
      </c>
      <c r="B13" s="2"/>
      <c r="C13" s="2" t="s">
        <v>375</v>
      </c>
      <c r="D13" s="2"/>
    </row>
    <row r="14" spans="1:4">
      <c r="A14" s="25">
        <v>9</v>
      </c>
      <c r="B14" s="2" t="s">
        <v>376</v>
      </c>
      <c r="C14" s="154" t="s">
        <v>377</v>
      </c>
      <c r="D14" s="25"/>
    </row>
    <row r="15" spans="1:4">
      <c r="A15" s="25">
        <v>10</v>
      </c>
      <c r="B15" s="2" t="s">
        <v>376</v>
      </c>
      <c r="C15" s="154" t="s">
        <v>378</v>
      </c>
      <c r="D15" s="154"/>
    </row>
    <row r="16" spans="1:4">
      <c r="A16" s="25">
        <v>11</v>
      </c>
      <c r="B16" s="2" t="s">
        <v>376</v>
      </c>
      <c r="C16" s="154" t="s">
        <v>379</v>
      </c>
      <c r="D16" s="25"/>
    </row>
    <row r="17" spans="1:4">
      <c r="A17" s="2" t="s">
        <v>4</v>
      </c>
      <c r="B17" s="2"/>
      <c r="C17" s="2" t="s">
        <v>380</v>
      </c>
      <c r="D17" s="2"/>
    </row>
    <row r="18" spans="1:4">
      <c r="A18" s="25">
        <v>12</v>
      </c>
      <c r="B18" s="2" t="s">
        <v>381</v>
      </c>
      <c r="C18" s="154" t="s">
        <v>382</v>
      </c>
      <c r="D18" s="25"/>
    </row>
    <row r="19" spans="1:4">
      <c r="A19" s="25">
        <v>13</v>
      </c>
      <c r="B19" s="2" t="s">
        <v>381</v>
      </c>
      <c r="C19" s="2" t="s">
        <v>383</v>
      </c>
      <c r="D19" s="197">
        <v>182059540</v>
      </c>
    </row>
    <row r="20" spans="1:4">
      <c r="A20" s="25">
        <v>14</v>
      </c>
      <c r="B20" s="2" t="s">
        <v>381</v>
      </c>
      <c r="C20" s="154" t="s">
        <v>384</v>
      </c>
      <c r="D20" s="25"/>
    </row>
    <row r="21" spans="1:4">
      <c r="A21" s="25">
        <v>15</v>
      </c>
      <c r="B21" s="2" t="s">
        <v>381</v>
      </c>
      <c r="C21" s="154" t="s">
        <v>385</v>
      </c>
      <c r="D21" s="25"/>
    </row>
    <row r="22" spans="1:4">
      <c r="A22" s="25">
        <v>16</v>
      </c>
      <c r="B22" s="2" t="s">
        <v>381</v>
      </c>
      <c r="C22" s="154" t="s">
        <v>386</v>
      </c>
      <c r="D22" s="25"/>
    </row>
    <row r="23" spans="1:4">
      <c r="A23" s="25">
        <v>17</v>
      </c>
      <c r="B23" s="2" t="s">
        <v>381</v>
      </c>
      <c r="C23" s="154" t="s">
        <v>387</v>
      </c>
      <c r="D23" s="25"/>
    </row>
    <row r="24" spans="1:4">
      <c r="A24" s="25">
        <v>18</v>
      </c>
      <c r="B24" s="2" t="s">
        <v>381</v>
      </c>
      <c r="C24" s="154" t="s">
        <v>388</v>
      </c>
      <c r="D24" s="25"/>
    </row>
    <row r="25" spans="1:4">
      <c r="A25" s="25">
        <v>19</v>
      </c>
      <c r="B25" s="2" t="s">
        <v>381</v>
      </c>
      <c r="C25" s="154" t="s">
        <v>389</v>
      </c>
      <c r="D25" s="178"/>
    </row>
    <row r="26" spans="1:4">
      <c r="A26" s="2" t="s">
        <v>231</v>
      </c>
      <c r="B26" s="2"/>
      <c r="C26" s="2" t="s">
        <v>390</v>
      </c>
      <c r="D26" s="156"/>
    </row>
    <row r="27" spans="1:4">
      <c r="A27" s="25">
        <v>20</v>
      </c>
      <c r="B27" s="2" t="s">
        <v>391</v>
      </c>
      <c r="C27" s="154" t="s">
        <v>392</v>
      </c>
      <c r="D27" s="25"/>
    </row>
    <row r="28" spans="1:4">
      <c r="A28" s="25">
        <v>21</v>
      </c>
      <c r="B28" s="2" t="s">
        <v>391</v>
      </c>
      <c r="C28" s="154" t="s">
        <v>393</v>
      </c>
      <c r="D28" s="154"/>
    </row>
    <row r="29" spans="1:4">
      <c r="A29" s="25">
        <v>22</v>
      </c>
      <c r="B29" s="2" t="s">
        <v>391</v>
      </c>
      <c r="C29" s="154" t="s">
        <v>394</v>
      </c>
      <c r="D29" s="154"/>
    </row>
    <row r="30" spans="1:4">
      <c r="A30" s="25">
        <v>23</v>
      </c>
      <c r="B30" s="2" t="s">
        <v>391</v>
      </c>
      <c r="C30" s="154" t="s">
        <v>395</v>
      </c>
      <c r="D30" s="25"/>
    </row>
    <row r="31" spans="1:4">
      <c r="A31" s="2" t="s">
        <v>396</v>
      </c>
      <c r="B31" s="2"/>
      <c r="C31" s="2" t="s">
        <v>397</v>
      </c>
      <c r="D31" s="25"/>
    </row>
    <row r="32" spans="1:4">
      <c r="A32" s="25">
        <v>24</v>
      </c>
      <c r="B32" s="2" t="s">
        <v>398</v>
      </c>
      <c r="C32" s="154" t="s">
        <v>399</v>
      </c>
      <c r="D32" s="25"/>
    </row>
    <row r="33" spans="1:4">
      <c r="A33" s="25">
        <v>25</v>
      </c>
      <c r="B33" s="2" t="s">
        <v>398</v>
      </c>
      <c r="C33" s="154" t="s">
        <v>400</v>
      </c>
      <c r="D33" s="25"/>
    </row>
    <row r="34" spans="1:4">
      <c r="A34" s="25">
        <v>26</v>
      </c>
      <c r="B34" s="2" t="s">
        <v>398</v>
      </c>
      <c r="C34" s="154" t="s">
        <v>401</v>
      </c>
      <c r="D34" s="25"/>
    </row>
    <row r="35" spans="1:4">
      <c r="A35" s="25">
        <v>27</v>
      </c>
      <c r="B35" s="2" t="s">
        <v>398</v>
      </c>
      <c r="C35" s="154" t="s">
        <v>402</v>
      </c>
      <c r="D35" s="25"/>
    </row>
    <row r="36" spans="1:4">
      <c r="A36" s="25">
        <v>28</v>
      </c>
      <c r="B36" s="2" t="s">
        <v>398</v>
      </c>
      <c r="C36" s="154" t="s">
        <v>403</v>
      </c>
      <c r="D36" s="154"/>
    </row>
    <row r="37" spans="1:4">
      <c r="A37" s="25">
        <v>29</v>
      </c>
      <c r="B37" s="2" t="s">
        <v>398</v>
      </c>
      <c r="C37" s="157" t="s">
        <v>404</v>
      </c>
      <c r="D37" s="25"/>
    </row>
    <row r="38" spans="1:4">
      <c r="A38" s="25">
        <v>30</v>
      </c>
      <c r="B38" s="2" t="s">
        <v>398</v>
      </c>
      <c r="C38" s="154" t="s">
        <v>405</v>
      </c>
      <c r="D38" s="25"/>
    </row>
    <row r="39" spans="1:4">
      <c r="A39" s="25">
        <v>31</v>
      </c>
      <c r="B39" s="2" t="s">
        <v>398</v>
      </c>
      <c r="C39" s="154" t="s">
        <v>406</v>
      </c>
      <c r="D39" s="25"/>
    </row>
    <row r="40" spans="1:4">
      <c r="A40" s="25">
        <v>32</v>
      </c>
      <c r="B40" s="2" t="s">
        <v>398</v>
      </c>
      <c r="C40" s="154" t="s">
        <v>407</v>
      </c>
      <c r="D40" s="25"/>
    </row>
    <row r="41" spans="1:4">
      <c r="A41" s="25">
        <v>33</v>
      </c>
      <c r="B41" s="2" t="s">
        <v>398</v>
      </c>
      <c r="C41" s="154" t="s">
        <v>408</v>
      </c>
      <c r="D41" s="25"/>
    </row>
    <row r="42" spans="1:4">
      <c r="A42" s="158">
        <v>34</v>
      </c>
      <c r="B42" s="2" t="s">
        <v>398</v>
      </c>
      <c r="C42" s="154" t="s">
        <v>409</v>
      </c>
      <c r="D42" s="25"/>
    </row>
    <row r="43" spans="1:4">
      <c r="A43" s="2" t="s">
        <v>410</v>
      </c>
      <c r="B43" s="25"/>
      <c r="C43" s="2" t="s">
        <v>411</v>
      </c>
      <c r="D43" s="2"/>
    </row>
    <row r="44" spans="1:4">
      <c r="A44" s="25"/>
      <c r="B44" s="25"/>
      <c r="C44" s="2" t="s">
        <v>412</v>
      </c>
      <c r="D44" s="171">
        <f>SUM(D5:D43)</f>
        <v>182059540</v>
      </c>
    </row>
    <row r="46" spans="1:4">
      <c r="B46" s="159" t="s">
        <v>413</v>
      </c>
      <c r="C46" s="79"/>
      <c r="D46" s="2" t="s">
        <v>414</v>
      </c>
    </row>
    <row r="47" spans="1:4">
      <c r="B47" s="160"/>
      <c r="C47" s="161"/>
      <c r="D47" s="161"/>
    </row>
    <row r="48" spans="1:4">
      <c r="B48" s="162" t="s">
        <v>415</v>
      </c>
      <c r="C48" s="162"/>
      <c r="D48" s="25"/>
    </row>
    <row r="49" spans="2:6">
      <c r="B49" s="25" t="s">
        <v>416</v>
      </c>
      <c r="C49" s="25"/>
      <c r="D49" s="74"/>
    </row>
    <row r="50" spans="2:6">
      <c r="B50" s="25" t="s">
        <v>417</v>
      </c>
      <c r="C50" s="25"/>
      <c r="D50" s="74"/>
    </row>
    <row r="51" spans="2:6">
      <c r="B51" s="25" t="s">
        <v>418</v>
      </c>
      <c r="C51" s="25"/>
      <c r="D51" s="25"/>
    </row>
    <row r="52" spans="2:6">
      <c r="B52" s="163" t="s">
        <v>419</v>
      </c>
      <c r="C52" s="79"/>
      <c r="D52" s="25"/>
    </row>
    <row r="53" spans="2:6">
      <c r="B53" s="164"/>
      <c r="C53" s="165" t="s">
        <v>420</v>
      </c>
      <c r="D53" s="165"/>
    </row>
    <row r="54" spans="2:6">
      <c r="D54" s="3" t="s">
        <v>267</v>
      </c>
    </row>
    <row r="55" spans="2:6">
      <c r="D55" s="354" t="s">
        <v>500</v>
      </c>
      <c r="E55" s="354"/>
      <c r="F55" s="354"/>
    </row>
  </sheetData>
  <mergeCells count="1">
    <mergeCell ref="D55:F5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55"/>
  <sheetViews>
    <sheetView topLeftCell="A34" workbookViewId="0">
      <selection activeCell="D48" sqref="D48"/>
    </sheetView>
  </sheetViews>
  <sheetFormatPr defaultRowHeight="12.75"/>
  <cols>
    <col min="1" max="1" width="3.42578125" customWidth="1"/>
    <col min="2" max="2" width="54.42578125" customWidth="1"/>
    <col min="3" max="3" width="4.42578125" customWidth="1"/>
    <col min="4" max="4" width="13.140625" customWidth="1"/>
    <col min="5" max="5" width="4.5703125" customWidth="1"/>
    <col min="6" max="6" width="13.42578125" customWidth="1"/>
  </cols>
  <sheetData>
    <row r="2" spans="1:6">
      <c r="A2" s="172"/>
      <c r="B2" s="172" t="s">
        <v>421</v>
      </c>
      <c r="C2" s="172" t="s">
        <v>422</v>
      </c>
      <c r="D2" s="172"/>
      <c r="E2" s="172"/>
      <c r="F2" s="172"/>
    </row>
    <row r="3" spans="1:6">
      <c r="A3" s="172"/>
      <c r="B3" s="172" t="s">
        <v>423</v>
      </c>
      <c r="C3" s="172" t="s">
        <v>424</v>
      </c>
      <c r="D3" s="172"/>
      <c r="E3" s="172"/>
      <c r="F3" s="172">
        <v>2012</v>
      </c>
    </row>
    <row r="4" spans="1:6" ht="15">
      <c r="A4" s="172"/>
      <c r="B4" s="70" t="s">
        <v>498</v>
      </c>
      <c r="D4" s="27"/>
      <c r="E4" s="172"/>
      <c r="F4" s="172"/>
    </row>
    <row r="5" spans="1:6">
      <c r="A5" s="172"/>
      <c r="B5" s="71" t="s">
        <v>499</v>
      </c>
      <c r="D5" s="27"/>
      <c r="E5" s="172"/>
      <c r="F5" s="172"/>
    </row>
    <row r="6" spans="1:6">
      <c r="A6" s="172"/>
      <c r="B6" s="172" t="s">
        <v>491</v>
      </c>
      <c r="C6" s="172"/>
      <c r="D6" s="172"/>
      <c r="E6" s="172"/>
      <c r="F6" s="172"/>
    </row>
    <row r="7" spans="1:6">
      <c r="A7" s="173"/>
      <c r="B7" s="173" t="s">
        <v>425</v>
      </c>
      <c r="C7" s="173"/>
      <c r="D7" s="173" t="s">
        <v>426</v>
      </c>
      <c r="E7" s="173"/>
      <c r="F7" s="173" t="s">
        <v>427</v>
      </c>
    </row>
    <row r="8" spans="1:6">
      <c r="A8" s="173"/>
      <c r="B8" s="173" t="s">
        <v>428</v>
      </c>
      <c r="C8" s="173">
        <v>1</v>
      </c>
      <c r="D8" s="174">
        <v>184486840</v>
      </c>
      <c r="E8" s="173">
        <v>2</v>
      </c>
      <c r="F8" s="174">
        <f>D8</f>
        <v>184486840</v>
      </c>
    </row>
    <row r="9" spans="1:6">
      <c r="A9" s="173"/>
      <c r="B9" s="173" t="s">
        <v>429</v>
      </c>
      <c r="C9" s="173">
        <v>3</v>
      </c>
      <c r="D9" s="174">
        <v>181332644</v>
      </c>
      <c r="E9" s="173">
        <v>4</v>
      </c>
      <c r="F9" s="174">
        <f>D9</f>
        <v>181332644</v>
      </c>
    </row>
    <row r="10" spans="1:6">
      <c r="A10" s="173"/>
      <c r="B10" s="173" t="s">
        <v>430</v>
      </c>
      <c r="C10" s="173"/>
      <c r="D10" s="173"/>
      <c r="E10" s="173">
        <v>5</v>
      </c>
      <c r="F10" s="174"/>
    </row>
    <row r="11" spans="1:6">
      <c r="A11" s="173"/>
      <c r="B11" s="173" t="s">
        <v>431</v>
      </c>
      <c r="C11" s="173"/>
      <c r="D11" s="173"/>
      <c r="E11" s="173">
        <v>6</v>
      </c>
      <c r="F11" s="173"/>
    </row>
    <row r="12" spans="1:6">
      <c r="A12" s="173"/>
      <c r="B12" s="173" t="s">
        <v>432</v>
      </c>
      <c r="C12" s="173"/>
      <c r="D12" s="173"/>
      <c r="E12" s="173">
        <v>7</v>
      </c>
      <c r="F12" s="173"/>
    </row>
    <row r="13" spans="1:6">
      <c r="A13" s="173"/>
      <c r="B13" s="173" t="s">
        <v>433</v>
      </c>
      <c r="C13" s="173"/>
      <c r="D13" s="173"/>
      <c r="E13" s="173">
        <v>8</v>
      </c>
      <c r="F13" s="173"/>
    </row>
    <row r="14" spans="1:6">
      <c r="A14" s="173"/>
      <c r="B14" s="173" t="s">
        <v>434</v>
      </c>
      <c r="C14" s="173"/>
      <c r="D14" s="173"/>
      <c r="E14" s="173">
        <v>9</v>
      </c>
      <c r="F14" s="173"/>
    </row>
    <row r="15" spans="1:6">
      <c r="A15" s="173"/>
      <c r="B15" s="173" t="s">
        <v>435</v>
      </c>
      <c r="C15" s="173"/>
      <c r="D15" s="173"/>
      <c r="E15" s="173">
        <v>10</v>
      </c>
      <c r="F15" s="173"/>
    </row>
    <row r="16" spans="1:6">
      <c r="A16" s="173"/>
      <c r="B16" s="173" t="s">
        <v>436</v>
      </c>
      <c r="C16" s="173"/>
      <c r="D16" s="173"/>
      <c r="E16" s="173">
        <v>11</v>
      </c>
      <c r="F16" s="173"/>
    </row>
    <row r="17" spans="1:6">
      <c r="A17" s="173"/>
      <c r="B17" s="173" t="s">
        <v>437</v>
      </c>
      <c r="C17" s="173"/>
      <c r="D17" s="173"/>
      <c r="E17" s="173">
        <v>12</v>
      </c>
      <c r="F17" s="173"/>
    </row>
    <row r="18" spans="1:6">
      <c r="A18" s="173"/>
      <c r="B18" s="173" t="s">
        <v>438</v>
      </c>
      <c r="C18" s="173"/>
      <c r="D18" s="173"/>
      <c r="E18" s="173">
        <v>13</v>
      </c>
      <c r="F18" s="173"/>
    </row>
    <row r="19" spans="1:6">
      <c r="A19" s="173"/>
      <c r="B19" s="173" t="s">
        <v>439</v>
      </c>
      <c r="C19" s="173"/>
      <c r="D19" s="173"/>
      <c r="E19" s="173">
        <v>14</v>
      </c>
      <c r="F19" s="173"/>
    </row>
    <row r="20" spans="1:6">
      <c r="A20" s="173"/>
      <c r="B20" s="173" t="s">
        <v>440</v>
      </c>
      <c r="C20" s="173"/>
      <c r="D20" s="173"/>
      <c r="E20" s="173">
        <v>15</v>
      </c>
      <c r="F20" s="173"/>
    </row>
    <row r="21" spans="1:6">
      <c r="A21" s="173"/>
      <c r="B21" s="173" t="s">
        <v>441</v>
      </c>
      <c r="C21" s="173"/>
      <c r="D21" s="173"/>
      <c r="E21" s="173">
        <v>16</v>
      </c>
      <c r="F21" s="173"/>
    </row>
    <row r="22" spans="1:6">
      <c r="A22" s="173"/>
      <c r="B22" s="173" t="s">
        <v>442</v>
      </c>
      <c r="C22" s="173"/>
      <c r="D22" s="173"/>
      <c r="E22" s="173">
        <v>17</v>
      </c>
      <c r="F22" s="173"/>
    </row>
    <row r="23" spans="1:6">
      <c r="A23" s="173"/>
      <c r="B23" s="173" t="s">
        <v>443</v>
      </c>
      <c r="C23" s="173"/>
      <c r="D23" s="173"/>
      <c r="E23" s="173">
        <v>18</v>
      </c>
      <c r="F23" s="173"/>
    </row>
    <row r="24" spans="1:6">
      <c r="A24" s="173"/>
      <c r="B24" s="173" t="s">
        <v>444</v>
      </c>
      <c r="C24" s="173"/>
      <c r="D24" s="173"/>
      <c r="E24" s="173">
        <v>19</v>
      </c>
      <c r="F24" s="173"/>
    </row>
    <row r="25" spans="1:6">
      <c r="A25" s="173"/>
      <c r="B25" s="173" t="s">
        <v>445</v>
      </c>
      <c r="C25" s="173"/>
      <c r="D25" s="173"/>
      <c r="E25" s="173">
        <v>20</v>
      </c>
      <c r="F25" s="173"/>
    </row>
    <row r="26" spans="1:6">
      <c r="A26" s="173"/>
      <c r="B26" s="173" t="s">
        <v>446</v>
      </c>
      <c r="C26" s="173"/>
      <c r="D26" s="173"/>
      <c r="E26" s="173">
        <v>21</v>
      </c>
      <c r="F26" s="173"/>
    </row>
    <row r="27" spans="1:6">
      <c r="A27" s="173"/>
      <c r="B27" s="173" t="s">
        <v>447</v>
      </c>
      <c r="C27" s="173"/>
      <c r="D27" s="173"/>
      <c r="E27" s="173">
        <v>22</v>
      </c>
      <c r="F27" s="173"/>
    </row>
    <row r="28" spans="1:6">
      <c r="A28" s="173"/>
      <c r="B28" s="173" t="s">
        <v>448</v>
      </c>
      <c r="C28" s="173"/>
      <c r="D28" s="173"/>
      <c r="E28" s="173">
        <v>23</v>
      </c>
      <c r="F28" s="173"/>
    </row>
    <row r="29" spans="1:6">
      <c r="A29" s="173"/>
      <c r="B29" s="173" t="s">
        <v>449</v>
      </c>
      <c r="C29" s="173"/>
      <c r="D29" s="173"/>
      <c r="E29" s="173">
        <v>24</v>
      </c>
      <c r="F29" s="173"/>
    </row>
    <row r="30" spans="1:6">
      <c r="A30" s="173"/>
      <c r="B30" s="173" t="s">
        <v>450</v>
      </c>
      <c r="C30" s="173"/>
      <c r="D30" s="173"/>
      <c r="E30" s="173"/>
      <c r="F30" s="173"/>
    </row>
    <row r="31" spans="1:6">
      <c r="A31" s="173"/>
      <c r="B31" s="173" t="s">
        <v>451</v>
      </c>
      <c r="C31" s="173">
        <v>25</v>
      </c>
      <c r="D31" s="173"/>
      <c r="E31" s="173">
        <v>26</v>
      </c>
      <c r="F31" s="173"/>
    </row>
    <row r="32" spans="1:6">
      <c r="A32" s="173"/>
      <c r="B32" s="173" t="s">
        <v>452</v>
      </c>
      <c r="C32" s="173">
        <v>27</v>
      </c>
      <c r="D32" s="174">
        <f>D8-D9</f>
        <v>3154196</v>
      </c>
      <c r="E32" s="173">
        <v>28</v>
      </c>
      <c r="F32" s="174">
        <f>F8+F10-F9</f>
        <v>3154196</v>
      </c>
    </row>
    <row r="33" spans="1:6">
      <c r="A33" s="173"/>
      <c r="B33" s="173" t="s">
        <v>453</v>
      </c>
      <c r="C33" s="173"/>
      <c r="D33" s="173"/>
      <c r="E33" s="173">
        <v>29</v>
      </c>
      <c r="F33" s="173"/>
    </row>
    <row r="34" spans="1:6">
      <c r="A34" s="173"/>
      <c r="B34" s="173" t="s">
        <v>454</v>
      </c>
      <c r="C34" s="173"/>
      <c r="D34" s="173"/>
      <c r="E34" s="173">
        <v>30</v>
      </c>
      <c r="F34" s="173"/>
    </row>
    <row r="35" spans="1:6">
      <c r="A35" s="173"/>
      <c r="B35" s="173" t="s">
        <v>455</v>
      </c>
      <c r="C35" s="173"/>
      <c r="D35" s="173"/>
      <c r="E35" s="173">
        <v>31</v>
      </c>
      <c r="F35" s="173"/>
    </row>
    <row r="36" spans="1:6">
      <c r="A36" s="173"/>
      <c r="B36" s="173" t="s">
        <v>456</v>
      </c>
      <c r="C36" s="173">
        <v>32</v>
      </c>
      <c r="D36" s="173"/>
      <c r="E36" s="173">
        <v>33</v>
      </c>
      <c r="F36" s="173"/>
    </row>
    <row r="37" spans="1:6">
      <c r="A37" s="173"/>
      <c r="B37" s="173" t="s">
        <v>457</v>
      </c>
      <c r="C37" s="173"/>
      <c r="D37" s="173"/>
      <c r="E37" s="173">
        <v>34</v>
      </c>
      <c r="F37" s="173"/>
    </row>
    <row r="38" spans="1:6">
      <c r="A38" s="173"/>
      <c r="B38" s="173" t="s">
        <v>458</v>
      </c>
      <c r="C38" s="173"/>
      <c r="D38" s="174">
        <f>D32</f>
        <v>3154196</v>
      </c>
      <c r="E38" s="173">
        <v>35</v>
      </c>
      <c r="F38" s="174">
        <f>F32</f>
        <v>3154196</v>
      </c>
    </row>
    <row r="39" spans="1:6">
      <c r="A39" s="173"/>
      <c r="B39" s="173" t="s">
        <v>459</v>
      </c>
      <c r="C39" s="173"/>
      <c r="D39" s="174"/>
      <c r="E39" s="173">
        <v>36</v>
      </c>
      <c r="F39" s="174">
        <v>315419</v>
      </c>
    </row>
    <row r="40" spans="1:6">
      <c r="A40" s="173"/>
      <c r="B40" s="173" t="s">
        <v>460</v>
      </c>
      <c r="C40" s="173">
        <v>37</v>
      </c>
      <c r="D40" s="174">
        <f>D38-F39</f>
        <v>2838777</v>
      </c>
      <c r="E40" s="173">
        <v>38</v>
      </c>
      <c r="F40" s="173"/>
    </row>
    <row r="41" spans="1:6">
      <c r="A41" s="173"/>
      <c r="B41" s="173" t="s">
        <v>461</v>
      </c>
      <c r="C41" s="173"/>
      <c r="D41" s="173"/>
      <c r="E41" s="173">
        <v>39</v>
      </c>
      <c r="F41" s="173"/>
    </row>
    <row r="42" spans="1:6">
      <c r="A42" s="173"/>
      <c r="B42" s="173" t="s">
        <v>462</v>
      </c>
      <c r="C42" s="173"/>
      <c r="D42" s="173"/>
      <c r="E42" s="173">
        <v>40</v>
      </c>
      <c r="F42" s="173"/>
    </row>
    <row r="43" spans="1:6">
      <c r="A43" s="173"/>
      <c r="B43" s="173" t="s">
        <v>463</v>
      </c>
      <c r="C43" s="173"/>
      <c r="D43" s="173"/>
      <c r="E43" s="173">
        <v>41</v>
      </c>
      <c r="F43" s="173"/>
    </row>
    <row r="44" spans="1:6">
      <c r="A44" s="173"/>
      <c r="B44" s="173" t="s">
        <v>464</v>
      </c>
      <c r="C44" s="173"/>
      <c r="D44" s="173"/>
      <c r="E44" s="173">
        <v>42</v>
      </c>
      <c r="F44" s="173"/>
    </row>
    <row r="45" spans="1:6">
      <c r="A45" s="173"/>
      <c r="B45" s="173" t="s">
        <v>465</v>
      </c>
      <c r="C45" s="173"/>
      <c r="D45" s="173"/>
      <c r="E45" s="173">
        <v>43</v>
      </c>
      <c r="F45" s="173"/>
    </row>
    <row r="46" spans="1:6">
      <c r="A46" s="173"/>
      <c r="B46" s="173" t="s">
        <v>466</v>
      </c>
      <c r="C46" s="173"/>
      <c r="D46" s="173"/>
      <c r="E46" s="173"/>
      <c r="F46" s="173"/>
    </row>
    <row r="47" spans="1:6">
      <c r="A47" s="173"/>
      <c r="B47" s="173" t="s">
        <v>467</v>
      </c>
      <c r="C47" s="173">
        <v>44</v>
      </c>
      <c r="D47" s="174">
        <f>D48+D51</f>
        <v>16257650</v>
      </c>
      <c r="E47" s="173">
        <v>45</v>
      </c>
      <c r="F47" s="174">
        <f>D47</f>
        <v>16257650</v>
      </c>
    </row>
    <row r="48" spans="1:6">
      <c r="A48" s="173" t="s">
        <v>468</v>
      </c>
      <c r="B48" s="173" t="s">
        <v>469</v>
      </c>
      <c r="C48" s="173">
        <v>46</v>
      </c>
      <c r="D48" s="174">
        <v>14113750</v>
      </c>
      <c r="E48" s="173">
        <v>47</v>
      </c>
      <c r="F48" s="174">
        <f>D48</f>
        <v>14113750</v>
      </c>
    </row>
    <row r="49" spans="1:6">
      <c r="A49" s="173" t="s">
        <v>470</v>
      </c>
      <c r="B49" s="173" t="s">
        <v>471</v>
      </c>
      <c r="C49" s="173">
        <v>48</v>
      </c>
      <c r="D49" s="173"/>
      <c r="E49" s="173">
        <v>49</v>
      </c>
      <c r="F49" s="173"/>
    </row>
    <row r="50" spans="1:6">
      <c r="A50" s="173" t="s">
        <v>472</v>
      </c>
      <c r="B50" s="173" t="s">
        <v>473</v>
      </c>
      <c r="C50" s="173">
        <v>50</v>
      </c>
      <c r="D50" s="173"/>
      <c r="E50" s="173">
        <v>51</v>
      </c>
      <c r="F50" s="173"/>
    </row>
    <row r="51" spans="1:6">
      <c r="A51" s="173" t="s">
        <v>474</v>
      </c>
      <c r="B51" s="173" t="s">
        <v>475</v>
      </c>
      <c r="C51" s="173">
        <v>52</v>
      </c>
      <c r="D51" s="174">
        <v>2143900</v>
      </c>
      <c r="E51" s="173">
        <v>53</v>
      </c>
      <c r="F51" s="174">
        <f>D51</f>
        <v>2143900</v>
      </c>
    </row>
    <row r="52" spans="1:6">
      <c r="A52" s="173"/>
      <c r="B52" s="173" t="s">
        <v>476</v>
      </c>
      <c r="C52" s="173"/>
      <c r="D52" s="173"/>
      <c r="E52" s="173">
        <v>54</v>
      </c>
      <c r="F52" s="173"/>
    </row>
    <row r="53" spans="1:6">
      <c r="A53" s="172"/>
      <c r="B53" s="172" t="s">
        <v>477</v>
      </c>
      <c r="C53" s="172"/>
      <c r="D53" s="172"/>
      <c r="E53" s="172"/>
      <c r="F53" s="172"/>
    </row>
    <row r="54" spans="1:6">
      <c r="A54" s="172"/>
      <c r="B54" s="172" t="s">
        <v>478</v>
      </c>
      <c r="C54" s="172"/>
      <c r="D54" s="172"/>
      <c r="E54" s="172"/>
      <c r="F54" s="172"/>
    </row>
    <row r="55" spans="1:6">
      <c r="A55" s="172"/>
      <c r="B55" s="354" t="s">
        <v>500</v>
      </c>
      <c r="C55" s="354"/>
      <c r="D55" s="354"/>
      <c r="E55" s="172"/>
      <c r="F55" s="172"/>
    </row>
  </sheetData>
  <mergeCells count="1">
    <mergeCell ref="B55:D55"/>
  </mergeCell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KAPAK</vt:lpstr>
      <vt:lpstr>PASQ KAPIT PO</vt:lpstr>
      <vt:lpstr>pash </vt:lpstr>
      <vt:lpstr>aktivi</vt:lpstr>
      <vt:lpstr>pasivi</vt:lpstr>
      <vt:lpstr>kesh flow</vt:lpstr>
      <vt:lpstr>AAGJM</vt:lpstr>
      <vt:lpstr>pasqyra 1-2</vt:lpstr>
      <vt:lpstr>pasqyra 3</vt:lpstr>
      <vt:lpstr>DTT</vt:lpstr>
      <vt:lpstr>KAPAK!Print_Area</vt:lpstr>
    </vt:vector>
  </TitlesOfParts>
  <Company>Alftiefbau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</dc:creator>
  <cp:lastModifiedBy>User</cp:lastModifiedBy>
  <cp:lastPrinted>2012-03-19T08:26:28Z</cp:lastPrinted>
  <dcterms:created xsi:type="dcterms:W3CDTF">2003-09-25T13:11:30Z</dcterms:created>
  <dcterms:modified xsi:type="dcterms:W3CDTF">2019-02-17T10:16:18Z</dcterms:modified>
</cp:coreProperties>
</file>