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20730" windowHeight="11760" tabRatio="801" activeTab="1"/>
  </bookViews>
  <sheets>
    <sheet name="1-Pasqyra e Pozicioni Financiar" sheetId="21" r:id="rId1"/>
    <sheet name="2.1-Pasqyra e Perform. (natyra)" sheetId="18" r:id="rId2"/>
    <sheet name="3.1-CashFlow (indirekt)" sheetId="19" r:id="rId3"/>
    <sheet name="4-Pasq. e Levizjeve ne Kapital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" i="21"/>
  <c r="D109" s="1"/>
  <c r="B107"/>
  <c r="B109" s="1"/>
  <c r="D92"/>
  <c r="B92"/>
  <c r="D75"/>
  <c r="D94" s="1"/>
  <c r="B75"/>
  <c r="B94" s="1"/>
  <c r="B111" s="1"/>
  <c r="D55"/>
  <c r="D57" s="1"/>
  <c r="B55"/>
  <c r="B57" s="1"/>
  <c r="B113" s="1"/>
  <c r="D33"/>
  <c r="B33"/>
  <c r="D111" l="1"/>
  <c r="D113" s="1"/>
  <c r="J35" i="20" l="1"/>
  <c r="H35"/>
  <c r="G35"/>
  <c r="F35"/>
  <c r="E35"/>
  <c r="D35"/>
  <c r="C35"/>
  <c r="B35"/>
  <c r="I35" s="1"/>
  <c r="K35" s="1"/>
  <c r="K34"/>
  <c r="I34"/>
  <c r="K33"/>
  <c r="I33"/>
  <c r="K32"/>
  <c r="I32"/>
  <c r="K31"/>
  <c r="I31"/>
  <c r="J30"/>
  <c r="H30"/>
  <c r="G30"/>
  <c r="F30"/>
  <c r="E30"/>
  <c r="D30"/>
  <c r="C30"/>
  <c r="B30"/>
  <c r="I30" s="1"/>
  <c r="K30" s="1"/>
  <c r="K29"/>
  <c r="I29"/>
  <c r="K27"/>
  <c r="I27"/>
  <c r="I26"/>
  <c r="K26" s="1"/>
  <c r="K25"/>
  <c r="I25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E17"/>
  <c r="D17"/>
  <c r="C17"/>
  <c r="B17"/>
  <c r="I17" s="1"/>
  <c r="K17" s="1"/>
  <c r="I16"/>
  <c r="K16" s="1"/>
  <c r="I15"/>
  <c r="K15" s="1"/>
  <c r="I14"/>
  <c r="K14" s="1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I11"/>
  <c r="K11" s="1"/>
  <c r="I10"/>
  <c r="K10" s="1"/>
  <c r="B37" l="1"/>
  <c r="I24"/>
  <c r="I12"/>
  <c r="K12" s="1"/>
  <c r="I37" l="1"/>
  <c r="K37" s="1"/>
  <c r="K24"/>
  <c r="E64" i="19" l="1"/>
  <c r="C64"/>
  <c r="E49"/>
  <c r="C49"/>
  <c r="E37"/>
  <c r="E66" s="1"/>
  <c r="E69" s="1"/>
  <c r="E72" s="1"/>
  <c r="C37"/>
  <c r="C66" s="1"/>
  <c r="C69" s="1"/>
  <c r="C72" s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<sst xmlns="http://schemas.openxmlformats.org/spreadsheetml/2006/main" count="625" uniqueCount="433">
  <si>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</si>
  <si>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</si>
  <si>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</si>
  <si>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</si>
  <si>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</si>
  <si>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</si>
  <si>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</si>
  <si>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</si>
  <si>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</si>
  <si>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</si>
  <si>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</si>
  <si>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</si>
  <si>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</si>
  <si>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</si>
  <si>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</si>
  <si>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</si>
  <si>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</si>
  <si>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</si>
  <si>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</si>
  <si>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</si>
  <si>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</si>
  <si>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</si>
  <si>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</si>
  <si>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</si>
  <si>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</si>
  <si>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</si>
  <si>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</si>
  <si>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</si>
  <si>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</si>
  <si>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</si>
  <si>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</si>
  <si>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</si>
  <si>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</si>
  <si>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</si>
  <si>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</si>
  <si>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</si>
  <si>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</si>
  <si>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</si>
  <si>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</si>
  <si>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</si>
  <si>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</si>
  <si>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</si>
  <si>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</si>
  <si>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</si>
  <si>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</si>
  <si>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</si>
  <si>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</si>
  <si>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</si>
  <si>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</si>
  <si>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</si>
  <si>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</si>
  <si>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</si>
  <si>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</si>
  <si>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</si>
  <si>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</si>
  <si>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</si>
  <si>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</si>
  <si>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</si>
  <si>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</si>
  <si>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</si>
  <si>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</si>
  <si>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</si>
  <si>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</si>
  <si>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</si>
  <si>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</si>
  <si>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</si>
  <si>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</si>
  <si>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</si>
  <si>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</si>
  <si>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</si>
  <si>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</si>
  <si>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</si>
  <si>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</si>
  <si>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</si>
  <si>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</si>
  <si>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</si>
  <si>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</si>
  <si>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</si>
  <si>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</si>
  <si>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</si>
  <si>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</si>
  <si>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</si>
  <si>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</si>
  <si>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</si>
  <si>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</si>
  <si>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</si>
  <si>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</si>
  <si>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</si>
  <si>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</si>
  <si>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</si>
  <si>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</si>
  <si>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</si>
  <si>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</si>
  <si>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</si>
  <si>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</si>
  <si>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</si>
  <si>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</si>
  <si>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</si>
  <si>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</si>
  <si>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</si>
  <si>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</si>
  <si>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</si>
  <si>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</si>
  <si>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</si>
  <si>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</si>
  <si>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</si>
  <si>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</si>
  <si>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</si>
  <si>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</si>
  <si>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</si>
  <si>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</si>
  <si>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</si>
  <si>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</si>
  <si>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</si>
  <si>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</si>
  <si>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</si>
  <si>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</si>
  <si>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</si>
  <si>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</si>
  <si>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</si>
  <si>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</si>
  <si>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</si>
  <si>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</si>
  <si>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</si>
  <si>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</si>
  <si>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</si>
  <si>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</si>
  <si>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</si>
  <si>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</si>
  <si>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</si>
  <si>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</si>
  <si>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</si>
  <si>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</si>
  <si>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</si>
  <si>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</si>
  <si>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</si>
  <si>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</si>
  <si>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</si>
  <si>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</si>
  <si>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</si>
  <si>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</si>
  <si>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</si>
  <si>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</si>
  <si>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</si>
  <si>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</si>
  <si>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</si>
  <si>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</si>
  <si>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</si>
  <si>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</si>
  <si>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</si>
  <si>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</si>
  <si>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</si>
  <si>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</si>
  <si>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</si>
  <si>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</si>
  <si>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</si>
  <si>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</si>
  <si>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</si>
  <si>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</si>
  <si>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</si>
  <si>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</si>
  <si>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</si>
  <si>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</si>
  <si>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</si>
  <si>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</si>
  <si>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</si>
  <si>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</si>
  <si>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</si>
  <si>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</si>
  <si>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</si>
  <si>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</si>
  <si>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</si>
  <si>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</si>
  <si>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</si>
  <si>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</si>
  <si>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</si>
  <si>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</si>
  <si>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</si>
  <si>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</si>
  <si>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</si>
  <si>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</si>
  <si>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</si>
  <si>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</si>
  <si>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</si>
  <si>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</si>
  <si>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</si>
  <si>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</si>
  <si>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</si>
  <si>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</si>
  <si>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</si>
  <si>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</si>
  <si>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</si>
  <si>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</si>
  <si>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</si>
  <si>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</si>
  <si>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</si>
  <si>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</si>
  <si>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</si>
  <si>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</si>
  <si>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</si>
  <si>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</si>
  <si>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</si>
  <si>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</si>
  <si>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</si>
  <si>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</si>
  <si>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</si>
  <si>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</si>
  <si>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</si>
  <si>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</si>
  <si>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</si>
  <si>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</si>
  <si>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</si>
  <si>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</si>
  <si>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</si>
  <si>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</si>
  <si>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</si>
  <si>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</si>
  <si>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</si>
  <si>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</si>
  <si>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</si>
  <si>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</si>
  <si>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</si>
  <si>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</si>
  <si>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</si>
  <si>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</si>
  <si>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</si>
  <si>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</si>
  <si>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</si>
  <si>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</si>
  <si>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</si>
  <si>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</si>
  <si>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</si>
  <si>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</si>
  <si>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</si>
  <si>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</si>
  <si>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</si>
  <si>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</si>
  <si>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</si>
  <si>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</si>
  <si>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</si>
  <si>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</si>
  <si>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</si>
  <si>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</si>
  <si>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</si>
  <si>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</si>
  <si>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</si>
  <si>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</si>
  <si>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</si>
  <si>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</si>
  <si>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</si>
  <si>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</si>
  <si>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</si>
  <si>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</si>
  <si>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</si>
  <si>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</si>
  <si>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</si>
  <si>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</si>
  <si>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</si>
  <si>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</si>
  <si>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</si>
  <si>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</si>
  <si>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</si>
  <si>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</si>
  <si>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</si>
  <si>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</si>
  <si>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</si>
  <si>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</si>
  <si>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</si>
  <si>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</si>
  <si>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ALBGAZ sh.a</t>
  </si>
  <si>
    <t>L71306034U</t>
  </si>
  <si>
    <t>ALBGAZ SH.A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</si>
  <si>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</si>
  <si>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</si>
  <si>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</si>
  <si>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</si>
  <si>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</si>
  <si>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</si>
  <si>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</si>
  <si>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</si>
  <si>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</si>
  <si>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</si>
  <si>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</si>
  <si>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t>Te tjera rritje/renie ne detyrimet e pagueshme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</si>
  <si>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</si>
  <si>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</si>
  <si>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</si>
  <si>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</si>
  <si>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</si>
  <si>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</si>
  <si>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</si>
  <si>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</si>
  <si>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</si>
  <si>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</si>
  <si>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</si>
  <si>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</si>
  <si>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</si>
  <si>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</si>
  <si>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</si>
  <si>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</si>
  <si>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</si>
  <si>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</si>
  <si>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</si>
  <si>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</si>
  <si>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</si>
  <si>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</si>
  <si>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</si>
  <si>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</si>
  <si>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Rritje/renie Hua afatshkuter</t>
  </si>
  <si>
    <t>Pagesa e kostove te transaksionit qe lidhet me kredite dhe huate</t>
  </si>
  <si>
    <t>Riblerje e aksioneve te veta</t>
  </si>
  <si>
    <t>Pagesa e aksioneve te perdorura si kolateral</t>
  </si>
  <si>
    <t>ripagim /te hyrat neto nga huate afatgjate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</si>
  <si>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</si>
  <si>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</si>
  <si>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</si>
  <si>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</si>
  <si>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(ndryshime ne grande te marra)</t>
    </r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</si>
  <si>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</si>
  <si>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</si>
  <si>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</si>
  <si>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</si>
  <si>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</si>
  <si>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</si>
  <si>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t>Pasqyrat financiare te vitit</t>
  </si>
  <si>
    <t>emri nga sistemi</t>
  </si>
  <si>
    <t>NIPT nga sistemi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</si>
  <si>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</si>
  <si>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</si>
  <si>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</si>
  <si>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</si>
  <si>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</si>
  <si>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</si>
  <si>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 te mbartura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</si>
  <si>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</si>
  <si>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</si>
  <si>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</si>
  <si>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</si>
  <si>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</si>
  <si>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</si>
  <si>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</si>
  <si>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</si>
  <si>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</si>
  <si>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</si>
  <si>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</si>
  <si>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</si>
  <si>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</si>
  <si>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</si>
  <si>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</si>
  <si>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</si>
  <si>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Trasferime ne fitime te mbartura</t>
  </si>
  <si>
    <t>Pozicioni financiar ne fund (viti aktual)</t>
  </si>
  <si>
    <t>Albgaz sh.a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</si>
  <si>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</si>
  <si>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</si>
  <si>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</si>
  <si>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</si>
  <si>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</si>
  <si>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</si>
  <si>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</si>
  <si>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</si>
  <si>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</si>
  <si>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</si>
  <si>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</si>
  <si>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</si>
  <si>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</si>
  <si>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</si>
  <si>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</si>
  <si>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</si>
  <si>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</si>
  <si>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</si>
  <si>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</si>
  <si>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</si>
  <si>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</si>
  <si>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</si>
  <si>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</si>
  <si>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</si>
  <si>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</si>
  <si>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</si>
  <si>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</si>
  <si>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</si>
  <si>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</si>
  <si>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</si>
  <si>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</si>
  <si>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</si>
  <si>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</si>
  <si>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</si>
  <si>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</si>
  <si>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</si>
  <si>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</si>
  <si>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</si>
  <si>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</si>
  <si>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</si>
  <si>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</si>
  <si>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</si>
  <si>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</si>
  <si>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</si>
  <si>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</si>
  <si>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</si>
  <si>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</si>
  <si>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</si>
  <si>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</si>
  <si>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</si>
  <si>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</si>
  <si>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</si>
  <si>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</si>
  <si>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</si>
  <si>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</si>
  <si>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</si>
  <si>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</si>
  <si>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</si>
  <si>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</si>
  <si>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</si>
  <si>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</si>
  <si>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</si>
  <si>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</si>
  <si>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</si>
  <si>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Te tjera te pagueshme (grande)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</si>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</sst>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Border="1" applyAlignment="1">
      <alignment horizontal="left"/>
    </xf>
    <xf numFmtId="38" fontId="179" fillId="0" borderId="0" xfId="0" applyNumberFormat="1" applyFont="1"/>
    <xf numFmtId="38" fontId="179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/>
    <xf numFmtId="37" fontId="179" fillId="0" borderId="0" xfId="0" applyNumberFormat="1" applyFont="1" applyBorder="1"/>
    <xf numFmtId="0" fontId="181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horizontal="left" indent="2"/>
    </xf>
    <xf numFmtId="37" fontId="179" fillId="0" borderId="0" xfId="0" applyNumberFormat="1" applyFont="1" applyFill="1" applyBorder="1"/>
    <xf numFmtId="37" fontId="179" fillId="0" borderId="0" xfId="0" applyNumberFormat="1" applyFont="1" applyFill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77" fillId="0" borderId="0" xfId="3275" applyFont="1" applyFill="1" applyAlignment="1">
      <alignment vertical="top" wrapText="1"/>
    </xf>
    <xf numFmtId="37" fontId="183" fillId="0" borderId="26" xfId="0" applyNumberFormat="1" applyFont="1" applyBorder="1"/>
    <xf numFmtId="0" fontId="180" fillId="0" borderId="0" xfId="0" applyNumberFormat="1" applyFont="1" applyFill="1" applyBorder="1" applyAlignment="1" applyProtection="1">
      <alignment horizontal="left" wrapText="1"/>
    </xf>
    <xf numFmtId="0" fontId="177" fillId="61" borderId="0" xfId="0" applyNumberFormat="1" applyFont="1" applyFill="1" applyBorder="1" applyAlignment="1" applyProtection="1">
      <alignment horizontal="left" wrapText="1"/>
    </xf>
    <xf numFmtId="37" fontId="183" fillId="61" borderId="15" xfId="0" applyNumberFormat="1" applyFont="1" applyFill="1" applyBorder="1"/>
    <xf numFmtId="37" fontId="183" fillId="61" borderId="0" xfId="0" applyNumberFormat="1" applyFont="1" applyFill="1" applyBorder="1"/>
    <xf numFmtId="0" fontId="188" fillId="0" borderId="0" xfId="3507" applyNumberFormat="1" applyFont="1" applyFill="1" applyBorder="1" applyAlignment="1">
      <alignment vertical="center"/>
    </xf>
    <xf numFmtId="167" fontId="188" fillId="0" borderId="0" xfId="3507" applyNumberFormat="1" applyFont="1" applyFill="1" applyBorder="1" applyAlignment="1">
      <alignment vertical="center"/>
    </xf>
    <xf numFmtId="1" fontId="188" fillId="0" borderId="0" xfId="3507" applyNumberFormat="1" applyFont="1" applyFill="1" applyBorder="1" applyAlignment="1">
      <alignment vertical="center"/>
    </xf>
    <xf numFmtId="0" fontId="179" fillId="0" borderId="0" xfId="6596" applyFont="1"/>
    <xf numFmtId="0" fontId="184" fillId="0" borderId="0" xfId="6596" applyFont="1"/>
    <xf numFmtId="0" fontId="177" fillId="0" borderId="0" xfId="6596" applyNumberFormat="1" applyFont="1" applyFill="1" applyBorder="1" applyAlignment="1" applyProtection="1">
      <alignment horizontal="center" wrapText="1"/>
    </xf>
    <xf numFmtId="0" fontId="177" fillId="0" borderId="0" xfId="6596" applyNumberFormat="1" applyFont="1" applyFill="1" applyBorder="1" applyAlignment="1" applyProtection="1">
      <alignment wrapText="1"/>
    </xf>
    <xf numFmtId="0" fontId="177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7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189" fillId="0" borderId="0" xfId="6596" applyNumberFormat="1" applyFont="1" applyFill="1" applyBorder="1" applyAlignment="1" applyProtection="1">
      <alignment vertical="center"/>
    </xf>
    <xf numFmtId="37" fontId="183" fillId="0" borderId="15" xfId="6596" applyNumberFormat="1" applyFont="1" applyFill="1" applyBorder="1" applyAlignment="1">
      <alignment horizontal="right"/>
    </xf>
    <xf numFmtId="0" fontId="190" fillId="0" borderId="0" xfId="6596" applyNumberFormat="1" applyFont="1" applyFill="1" applyBorder="1" applyAlignment="1" applyProtection="1">
      <alignment vertical="center"/>
    </xf>
    <xf numFmtId="37" fontId="180" fillId="0" borderId="0" xfId="6598" applyNumberFormat="1" applyFont="1" applyFill="1" applyBorder="1" applyAlignment="1">
      <alignment horizontal="right"/>
    </xf>
    <xf numFmtId="37" fontId="177" fillId="0" borderId="25" xfId="6598" applyNumberFormat="1" applyFont="1" applyBorder="1" applyAlignment="1">
      <alignment horizontal="right"/>
    </xf>
    <xf numFmtId="0" fontId="189" fillId="0" borderId="0" xfId="6596" applyNumberFormat="1" applyFont="1" applyFill="1" applyBorder="1" applyAlignment="1" applyProtection="1">
      <alignment vertical="top" wrapText="1"/>
    </xf>
    <xf numFmtId="37" fontId="179" fillId="0" borderId="0" xfId="6596" applyNumberFormat="1" applyFont="1" applyAlignment="1">
      <alignment horizontal="right"/>
    </xf>
    <xf numFmtId="0" fontId="190" fillId="0" borderId="0" xfId="6596" applyNumberFormat="1" applyFont="1" applyFill="1" applyBorder="1" applyAlignment="1" applyProtection="1">
      <alignment vertical="top" wrapText="1"/>
    </xf>
    <xf numFmtId="37" fontId="179" fillId="63" borderId="0" xfId="6596" applyNumberFormat="1" applyFont="1" applyFill="1" applyAlignment="1">
      <alignment horizontal="right"/>
    </xf>
    <xf numFmtId="37" fontId="183" fillId="0" borderId="25" xfId="6596" applyNumberFormat="1" applyFont="1" applyBorder="1" applyAlignment="1">
      <alignment horizontal="right"/>
    </xf>
    <xf numFmtId="37" fontId="183" fillId="63" borderId="25" xfId="6596" applyNumberFormat="1" applyFont="1" applyFill="1" applyBorder="1" applyAlignment="1">
      <alignment horizontal="right"/>
    </xf>
    <xf numFmtId="0" fontId="190" fillId="0" borderId="0" xfId="6596" applyNumberFormat="1" applyFont="1" applyFill="1" applyBorder="1" applyAlignment="1" applyProtection="1">
      <alignment vertical="top"/>
    </xf>
    <xf numFmtId="0" fontId="190" fillId="62" borderId="0" xfId="6596" applyNumberFormat="1" applyFont="1" applyFill="1" applyBorder="1" applyAlignment="1" applyProtection="1">
      <alignment vertical="top"/>
    </xf>
    <xf numFmtId="37" fontId="179" fillId="0" borderId="0" xfId="6596" applyNumberFormat="1" applyFont="1" applyFill="1" applyBorder="1" applyAlignment="1">
      <alignment horizontal="right"/>
    </xf>
    <xf numFmtId="37" fontId="183" fillId="61" borderId="15" xfId="6596" applyNumberFormat="1" applyFont="1" applyFill="1" applyBorder="1" applyAlignment="1">
      <alignment horizontal="right"/>
    </xf>
    <xf numFmtId="0" fontId="189" fillId="0" borderId="0" xfId="6596" applyNumberFormat="1" applyFont="1" applyFill="1" applyBorder="1" applyAlignment="1" applyProtection="1"/>
    <xf numFmtId="37" fontId="179" fillId="0" borderId="0" xfId="6596" applyNumberFormat="1" applyFont="1" applyBorder="1"/>
    <xf numFmtId="37" fontId="179" fillId="0" borderId="0" xfId="6596" applyNumberFormat="1" applyFont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92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83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92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37" fontId="188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7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53G2YJ5Z/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1">
          <cell r="B11">
            <v>95025272</v>
          </cell>
          <cell r="D11">
            <v>143390872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1" workbookViewId="0">
      <selection activeCell="B113" sqref="B113"/>
    </sheetView>
  </sheetViews>
  <sheetFormatPr defaultColWidth="9.140625"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268</v>
      </c>
    </row>
    <row r="2" spans="1:5">
      <c r="A2" s="50" t="s">
        <v>352</v>
      </c>
    </row>
    <row r="3" spans="1:5">
      <c r="A3" s="50" t="s">
        <v>270</v>
      </c>
    </row>
    <row r="4" spans="1:5">
      <c r="A4" s="50" t="s">
        <v>239</v>
      </c>
    </row>
    <row r="5" spans="1:5">
      <c r="A5" s="136" t="s">
        <v>353</v>
      </c>
    </row>
    <row r="6" spans="1:5">
      <c r="A6" s="137"/>
      <c r="B6" s="43" t="s">
        <v>211</v>
      </c>
      <c r="C6" s="43"/>
      <c r="D6" s="43" t="s">
        <v>211</v>
      </c>
    </row>
    <row r="7" spans="1:5">
      <c r="A7" s="137"/>
      <c r="B7" s="43" t="s">
        <v>212</v>
      </c>
      <c r="C7" s="43"/>
      <c r="D7" s="43" t="s">
        <v>213</v>
      </c>
      <c r="E7" s="42"/>
    </row>
    <row r="8" spans="1:5">
      <c r="A8" s="136" t="s">
        <v>354</v>
      </c>
      <c r="B8" s="138"/>
      <c r="C8" s="138"/>
      <c r="D8" s="138"/>
      <c r="E8" s="42"/>
    </row>
    <row r="9" spans="1:5">
      <c r="A9" s="136"/>
      <c r="B9" s="138"/>
      <c r="C9" s="138"/>
      <c r="D9" s="138"/>
      <c r="E9" s="42"/>
    </row>
    <row r="10" spans="1:5">
      <c r="A10" s="139" t="s">
        <v>355</v>
      </c>
      <c r="B10" s="44"/>
      <c r="C10" s="46"/>
      <c r="D10" s="44"/>
      <c r="E10" s="42"/>
    </row>
    <row r="11" spans="1:5">
      <c r="A11" s="45" t="s">
        <v>356</v>
      </c>
      <c r="B11" s="140">
        <v>95025272</v>
      </c>
      <c r="C11" s="89"/>
      <c r="D11" s="140">
        <v>143390872</v>
      </c>
      <c r="E11" s="42"/>
    </row>
    <row r="12" spans="1:5">
      <c r="A12" s="45" t="s">
        <v>357</v>
      </c>
      <c r="B12" s="141"/>
      <c r="C12" s="89"/>
      <c r="D12" s="141"/>
      <c r="E12" s="42"/>
    </row>
    <row r="13" spans="1:5" ht="16.5" customHeight="1">
      <c r="A13" s="63" t="s">
        <v>358</v>
      </c>
      <c r="B13" s="140"/>
      <c r="C13" s="89"/>
      <c r="D13" s="140"/>
      <c r="E13" s="42"/>
    </row>
    <row r="14" spans="1:5" ht="16.5" customHeight="1">
      <c r="A14" s="63" t="s">
        <v>359</v>
      </c>
      <c r="B14" s="140"/>
      <c r="C14" s="89"/>
      <c r="D14" s="140"/>
      <c r="E14" s="42"/>
    </row>
    <row r="15" spans="1:5">
      <c r="A15" s="63" t="s">
        <v>360</v>
      </c>
      <c r="B15" s="140"/>
      <c r="C15" s="89"/>
      <c r="D15" s="140"/>
      <c r="E15" s="42"/>
    </row>
    <row r="16" spans="1:5">
      <c r="A16" s="63" t="s">
        <v>361</v>
      </c>
      <c r="B16" s="140"/>
      <c r="C16" s="89"/>
      <c r="D16" s="140"/>
      <c r="E16" s="42"/>
    </row>
    <row r="17" spans="1:5">
      <c r="A17" s="45" t="s">
        <v>362</v>
      </c>
      <c r="B17" s="141"/>
      <c r="C17" s="89"/>
      <c r="D17" s="141"/>
      <c r="E17" s="42"/>
    </row>
    <row r="18" spans="1:5">
      <c r="A18" s="63" t="s">
        <v>363</v>
      </c>
      <c r="B18" s="140">
        <v>1353958</v>
      </c>
      <c r="C18" s="89"/>
      <c r="D18" s="140">
        <v>9556494</v>
      </c>
      <c r="E18" s="42"/>
    </row>
    <row r="19" spans="1:5" ht="16.5" customHeight="1">
      <c r="A19" s="63" t="s">
        <v>364</v>
      </c>
      <c r="B19" s="140"/>
      <c r="C19" s="89"/>
      <c r="D19" s="140"/>
      <c r="E19" s="42"/>
    </row>
    <row r="20" spans="1:5" ht="16.5" customHeight="1">
      <c r="A20" s="63" t="s">
        <v>365</v>
      </c>
      <c r="B20" s="140"/>
      <c r="C20" s="89"/>
      <c r="D20" s="140"/>
      <c r="E20" s="42"/>
    </row>
    <row r="21" spans="1:5">
      <c r="A21" s="63" t="s">
        <v>189</v>
      </c>
      <c r="B21" s="140">
        <v>1607414</v>
      </c>
      <c r="C21" s="89"/>
      <c r="D21" s="140">
        <v>661329</v>
      </c>
      <c r="E21" s="42"/>
    </row>
    <row r="22" spans="1:5">
      <c r="A22" s="63" t="s">
        <v>366</v>
      </c>
      <c r="B22" s="140"/>
      <c r="C22" s="89"/>
      <c r="D22" s="140"/>
      <c r="E22" s="42"/>
    </row>
    <row r="23" spans="1:5">
      <c r="A23" s="45" t="s">
        <v>367</v>
      </c>
      <c r="B23" s="88"/>
      <c r="C23" s="89"/>
      <c r="D23" s="88"/>
      <c r="E23" s="42"/>
    </row>
    <row r="24" spans="1:5">
      <c r="A24" s="63" t="s">
        <v>368</v>
      </c>
      <c r="B24" s="140">
        <v>720552</v>
      </c>
      <c r="C24" s="89"/>
      <c r="D24" s="140">
        <v>782602</v>
      </c>
      <c r="E24" s="42"/>
    </row>
    <row r="25" spans="1:5">
      <c r="A25" s="63" t="s">
        <v>369</v>
      </c>
      <c r="B25" s="140"/>
      <c r="C25" s="89"/>
      <c r="D25" s="140"/>
      <c r="E25" s="42"/>
    </row>
    <row r="26" spans="1:5">
      <c r="A26" s="63" t="s">
        <v>370</v>
      </c>
      <c r="B26" s="140"/>
      <c r="C26" s="89"/>
      <c r="D26" s="140"/>
      <c r="E26" s="42"/>
    </row>
    <row r="27" spans="1:5">
      <c r="A27" s="63" t="s">
        <v>371</v>
      </c>
      <c r="B27" s="140"/>
      <c r="C27" s="89"/>
      <c r="D27" s="140"/>
      <c r="E27" s="42"/>
    </row>
    <row r="28" spans="1:5">
      <c r="A28" s="63" t="s">
        <v>372</v>
      </c>
      <c r="B28" s="140"/>
      <c r="C28" s="89"/>
      <c r="D28" s="140"/>
      <c r="E28" s="42"/>
    </row>
    <row r="29" spans="1:5">
      <c r="A29" s="63" t="s">
        <v>373</v>
      </c>
      <c r="B29" s="140"/>
      <c r="C29" s="89"/>
      <c r="D29" s="140"/>
      <c r="E29" s="42"/>
    </row>
    <row r="30" spans="1:5">
      <c r="A30" s="63" t="s">
        <v>374</v>
      </c>
      <c r="B30" s="140"/>
      <c r="C30" s="89"/>
      <c r="D30" s="140"/>
      <c r="E30" s="42"/>
    </row>
    <row r="31" spans="1:5">
      <c r="A31" s="45" t="s">
        <v>375</v>
      </c>
      <c r="B31" s="140"/>
      <c r="C31" s="89"/>
      <c r="D31" s="140"/>
      <c r="E31" s="42"/>
    </row>
    <row r="32" spans="1:5">
      <c r="A32" s="45" t="s">
        <v>376</v>
      </c>
      <c r="B32" s="140"/>
      <c r="C32" s="89"/>
      <c r="D32" s="140"/>
      <c r="E32" s="42"/>
    </row>
    <row r="33" spans="1:5">
      <c r="A33" s="45" t="s">
        <v>377</v>
      </c>
      <c r="B33" s="142">
        <f>SUM(B11:B32)</f>
        <v>98707196</v>
      </c>
      <c r="C33" s="143"/>
      <c r="D33" s="142">
        <f>SUM(D11:D32)</f>
        <v>154391297</v>
      </c>
      <c r="E33" s="42"/>
    </row>
    <row r="34" spans="1:5">
      <c r="A34" s="45"/>
      <c r="B34" s="88"/>
      <c r="C34" s="89"/>
      <c r="D34" s="88"/>
      <c r="E34" s="42"/>
    </row>
    <row r="35" spans="1:5">
      <c r="A35" s="45" t="s">
        <v>378</v>
      </c>
      <c r="B35" s="88"/>
      <c r="C35" s="89"/>
      <c r="D35" s="88"/>
      <c r="E35" s="42"/>
    </row>
    <row r="36" spans="1:5">
      <c r="A36" s="45" t="s">
        <v>379</v>
      </c>
      <c r="B36" s="88"/>
      <c r="C36" s="89"/>
      <c r="D36" s="88"/>
      <c r="E36" s="42"/>
    </row>
    <row r="37" spans="1:5">
      <c r="A37" s="63" t="s">
        <v>380</v>
      </c>
      <c r="B37" s="140"/>
      <c r="C37" s="89"/>
      <c r="D37" s="140"/>
      <c r="E37" s="42"/>
    </row>
    <row r="38" spans="1:5">
      <c r="A38" s="63" t="s">
        <v>381</v>
      </c>
      <c r="B38" s="140">
        <v>2625000</v>
      </c>
      <c r="C38" s="89"/>
      <c r="D38" s="140">
        <v>0</v>
      </c>
      <c r="E38" s="42"/>
    </row>
    <row r="39" spans="1:5">
      <c r="A39" s="63" t="s">
        <v>382</v>
      </c>
      <c r="B39" s="140"/>
      <c r="C39" s="89"/>
      <c r="D39" s="140"/>
      <c r="E39" s="42"/>
    </row>
    <row r="40" spans="1:5">
      <c r="A40" s="63" t="s">
        <v>383</v>
      </c>
      <c r="B40" s="140"/>
      <c r="C40" s="89"/>
      <c r="D40" s="140"/>
      <c r="E40" s="42"/>
    </row>
    <row r="41" spans="1:5">
      <c r="A41" s="63" t="s">
        <v>384</v>
      </c>
      <c r="B41" s="140"/>
      <c r="C41" s="89"/>
      <c r="D41" s="140"/>
      <c r="E41" s="42"/>
    </row>
    <row r="42" spans="1:5">
      <c r="A42" s="63" t="s">
        <v>385</v>
      </c>
      <c r="B42" s="140"/>
      <c r="C42" s="89"/>
      <c r="D42" s="140"/>
      <c r="E42" s="42"/>
    </row>
    <row r="43" spans="1:5">
      <c r="A43" s="45" t="s">
        <v>386</v>
      </c>
      <c r="B43" s="88"/>
      <c r="C43" s="89"/>
      <c r="D43" s="88"/>
      <c r="E43" s="42"/>
    </row>
    <row r="44" spans="1:5">
      <c r="A44" s="63" t="s">
        <v>387</v>
      </c>
      <c r="B44" s="140">
        <v>156455212</v>
      </c>
      <c r="C44" s="89"/>
      <c r="D44" s="140">
        <v>156677088</v>
      </c>
      <c r="E44" s="42"/>
    </row>
    <row r="45" spans="1:5">
      <c r="A45" s="63" t="s">
        <v>388</v>
      </c>
      <c r="B45" s="140">
        <v>666630889</v>
      </c>
      <c r="C45" s="89"/>
      <c r="D45" s="140">
        <v>668562791</v>
      </c>
      <c r="E45" s="42"/>
    </row>
    <row r="46" spans="1:5">
      <c r="A46" s="63" t="s">
        <v>389</v>
      </c>
      <c r="B46" s="140">
        <v>15092144</v>
      </c>
      <c r="C46" s="89"/>
      <c r="D46" s="140">
        <v>15518322</v>
      </c>
      <c r="E46" s="42"/>
    </row>
    <row r="47" spans="1:5">
      <c r="A47" s="63" t="s">
        <v>390</v>
      </c>
      <c r="B47" s="140"/>
      <c r="C47" s="89"/>
      <c r="D47" s="140"/>
      <c r="E47" s="42"/>
    </row>
    <row r="48" spans="1:5">
      <c r="A48" s="63" t="s">
        <v>391</v>
      </c>
      <c r="B48" s="140"/>
      <c r="C48" s="89"/>
      <c r="D48" s="140"/>
      <c r="E48" s="42"/>
    </row>
    <row r="49" spans="1:5">
      <c r="A49" s="45" t="s">
        <v>392</v>
      </c>
      <c r="B49" s="140"/>
      <c r="C49" s="89"/>
      <c r="D49" s="140"/>
      <c r="E49" s="42"/>
    </row>
    <row r="50" spans="1:5">
      <c r="A50" s="45" t="s">
        <v>393</v>
      </c>
      <c r="B50" s="88"/>
      <c r="C50" s="89"/>
      <c r="D50" s="88"/>
      <c r="E50" s="42"/>
    </row>
    <row r="51" spans="1:5">
      <c r="A51" s="63" t="s">
        <v>394</v>
      </c>
      <c r="B51" s="140">
        <v>3709308</v>
      </c>
      <c r="C51" s="89"/>
      <c r="D51" s="140">
        <v>2987348</v>
      </c>
      <c r="E51" s="42"/>
    </row>
    <row r="52" spans="1:5">
      <c r="A52" s="63" t="s">
        <v>395</v>
      </c>
      <c r="B52" s="140"/>
      <c r="C52" s="89"/>
      <c r="D52" s="140"/>
      <c r="E52" s="42"/>
    </row>
    <row r="53" spans="1:5">
      <c r="A53" s="63" t="s">
        <v>396</v>
      </c>
      <c r="B53" s="140"/>
      <c r="C53" s="89"/>
      <c r="D53" s="140"/>
      <c r="E53" s="42"/>
    </row>
    <row r="54" spans="1:5">
      <c r="A54" s="45" t="s">
        <v>397</v>
      </c>
      <c r="B54" s="140"/>
      <c r="C54" s="89"/>
      <c r="D54" s="140"/>
      <c r="E54" s="42"/>
    </row>
    <row r="55" spans="1:5">
      <c r="A55" s="45" t="s">
        <v>398</v>
      </c>
      <c r="B55" s="142">
        <f>SUM(B37:B54)</f>
        <v>844512553</v>
      </c>
      <c r="C55" s="143"/>
      <c r="D55" s="142">
        <f>SUM(D37:D54)</f>
        <v>843745549</v>
      </c>
      <c r="E55" s="42"/>
    </row>
    <row r="56" spans="1:5">
      <c r="A56" s="45"/>
      <c r="B56" s="144"/>
      <c r="C56" s="144"/>
      <c r="D56" s="144"/>
      <c r="E56" s="42"/>
    </row>
    <row r="57" spans="1:5" ht="15.75" thickBot="1">
      <c r="A57" s="45" t="s">
        <v>399</v>
      </c>
      <c r="B57" s="145">
        <f>B55+B33</f>
        <v>943219749</v>
      </c>
      <c r="C57" s="146"/>
      <c r="D57" s="145">
        <f>D55+D33</f>
        <v>998136846</v>
      </c>
      <c r="E57" s="42"/>
    </row>
    <row r="58" spans="1:5" ht="15.75" thickTop="1">
      <c r="A58" s="147"/>
      <c r="B58" s="88"/>
      <c r="C58" s="89"/>
      <c r="D58" s="88"/>
      <c r="E58" s="42"/>
    </row>
    <row r="59" spans="1:5">
      <c r="A59" s="136" t="s">
        <v>400</v>
      </c>
      <c r="B59" s="88"/>
      <c r="C59" s="89"/>
      <c r="D59" s="88"/>
      <c r="E59" s="42"/>
    </row>
    <row r="60" spans="1:5">
      <c r="A60" s="136"/>
      <c r="B60" s="88"/>
      <c r="C60" s="89"/>
      <c r="D60" s="88"/>
      <c r="E60" s="42"/>
    </row>
    <row r="61" spans="1:5">
      <c r="A61" s="45" t="s">
        <v>401</v>
      </c>
      <c r="B61" s="88"/>
      <c r="C61" s="89"/>
      <c r="D61" s="88"/>
      <c r="E61" s="42"/>
    </row>
    <row r="62" spans="1:5">
      <c r="A62" s="63" t="s">
        <v>402</v>
      </c>
      <c r="B62" s="140">
        <v>183191430</v>
      </c>
      <c r="C62" s="89"/>
      <c r="D62" s="140">
        <v>127462430</v>
      </c>
      <c r="E62" s="42"/>
    </row>
    <row r="63" spans="1:5">
      <c r="A63" s="63" t="s">
        <v>403</v>
      </c>
      <c r="B63" s="140"/>
      <c r="C63" s="89"/>
      <c r="D63" s="140"/>
      <c r="E63" s="42"/>
    </row>
    <row r="64" spans="1:5">
      <c r="A64" s="63" t="s">
        <v>404</v>
      </c>
      <c r="B64" s="140"/>
      <c r="C64" s="89"/>
      <c r="D64" s="140"/>
      <c r="E64" s="42"/>
    </row>
    <row r="65" spans="1:5">
      <c r="A65" s="63" t="s">
        <v>405</v>
      </c>
      <c r="B65" s="140">
        <v>20079956</v>
      </c>
      <c r="C65" s="89"/>
      <c r="D65" s="140">
        <v>9313907</v>
      </c>
      <c r="E65" s="42"/>
    </row>
    <row r="66" spans="1:5">
      <c r="A66" s="63" t="s">
        <v>406</v>
      </c>
      <c r="B66" s="140"/>
      <c r="C66" s="89"/>
      <c r="D66" s="140"/>
      <c r="E66" s="42"/>
    </row>
    <row r="67" spans="1:5">
      <c r="A67" s="63" t="s">
        <v>407</v>
      </c>
      <c r="B67" s="140"/>
      <c r="C67" s="89"/>
      <c r="D67" s="140"/>
      <c r="E67" s="42"/>
    </row>
    <row r="68" spans="1:5">
      <c r="A68" s="63" t="s">
        <v>408</v>
      </c>
      <c r="B68" s="140">
        <v>1750000</v>
      </c>
      <c r="C68" s="89"/>
      <c r="D68" s="140">
        <v>0</v>
      </c>
      <c r="E68" s="42"/>
    </row>
    <row r="69" spans="1:5">
      <c r="A69" s="63" t="s">
        <v>409</v>
      </c>
      <c r="B69" s="140"/>
      <c r="C69" s="89"/>
      <c r="D69" s="140"/>
      <c r="E69" s="42"/>
    </row>
    <row r="70" spans="1:5">
      <c r="A70" s="63" t="s">
        <v>410</v>
      </c>
      <c r="B70" s="140">
        <v>2473170</v>
      </c>
      <c r="C70" s="89"/>
      <c r="D70" s="140">
        <v>2421469</v>
      </c>
      <c r="E70" s="42"/>
    </row>
    <row r="71" spans="1:5">
      <c r="A71" s="63" t="s">
        <v>411</v>
      </c>
      <c r="B71" s="140">
        <v>6982641</v>
      </c>
      <c r="C71" s="89"/>
      <c r="D71" s="140">
        <v>6475388</v>
      </c>
      <c r="E71" s="42"/>
    </row>
    <row r="72" spans="1:5">
      <c r="A72" s="45" t="s">
        <v>412</v>
      </c>
      <c r="B72" s="140"/>
      <c r="C72" s="89"/>
      <c r="D72" s="140"/>
      <c r="E72" s="42"/>
    </row>
    <row r="73" spans="1:5">
      <c r="A73" s="45" t="s">
        <v>413</v>
      </c>
      <c r="B73" s="140"/>
      <c r="C73" s="89"/>
      <c r="D73" s="140"/>
      <c r="E73" s="42"/>
    </row>
    <row r="74" spans="1:5">
      <c r="A74" s="45" t="s">
        <v>414</v>
      </c>
      <c r="B74" s="140"/>
      <c r="C74" s="89"/>
      <c r="D74" s="140"/>
      <c r="E74" s="42"/>
    </row>
    <row r="75" spans="1:5">
      <c r="A75" s="45" t="s">
        <v>415</v>
      </c>
      <c r="B75" s="142">
        <f>SUM(B62:B74)</f>
        <v>214477197</v>
      </c>
      <c r="C75" s="143"/>
      <c r="D75" s="142">
        <f>SUM(D62:D74)</f>
        <v>145673194</v>
      </c>
      <c r="E75" s="42"/>
    </row>
    <row r="76" spans="1:5">
      <c r="A76" s="45"/>
      <c r="B76" s="88"/>
      <c r="C76" s="89"/>
      <c r="D76" s="88"/>
      <c r="E76" s="42"/>
    </row>
    <row r="77" spans="1:5">
      <c r="A77" s="45" t="s">
        <v>416</v>
      </c>
      <c r="B77" s="88"/>
      <c r="C77" s="89"/>
      <c r="D77" s="88"/>
      <c r="E77" s="42"/>
    </row>
    <row r="78" spans="1:5">
      <c r="A78" s="63" t="s">
        <v>402</v>
      </c>
      <c r="B78" s="140">
        <v>30000000</v>
      </c>
      <c r="C78" s="89"/>
      <c r="D78" s="140">
        <v>20000000</v>
      </c>
      <c r="E78" s="42"/>
    </row>
    <row r="79" spans="1:5">
      <c r="A79" s="63" t="s">
        <v>403</v>
      </c>
      <c r="B79" s="140"/>
      <c r="C79" s="89"/>
      <c r="D79" s="140"/>
      <c r="E79" s="42"/>
    </row>
    <row r="80" spans="1:5">
      <c r="A80" s="63" t="s">
        <v>404</v>
      </c>
      <c r="B80" s="140"/>
      <c r="C80" s="89"/>
      <c r="D80" s="140"/>
      <c r="E80" s="42"/>
    </row>
    <row r="81" spans="1:5">
      <c r="A81" s="63" t="s">
        <v>405</v>
      </c>
      <c r="B81" s="140"/>
      <c r="C81" s="89"/>
      <c r="D81" s="140"/>
      <c r="E81" s="42"/>
    </row>
    <row r="82" spans="1:5">
      <c r="A82" s="63" t="s">
        <v>406</v>
      </c>
      <c r="B82" s="140"/>
      <c r="C82" s="89"/>
      <c r="D82" s="140"/>
      <c r="E82" s="42"/>
    </row>
    <row r="83" spans="1:5">
      <c r="A83" s="63" t="s">
        <v>407</v>
      </c>
      <c r="B83" s="140"/>
      <c r="C83" s="89"/>
      <c r="D83" s="140"/>
      <c r="E83" s="42"/>
    </row>
    <row r="84" spans="1:5">
      <c r="A84" s="63" t="s">
        <v>408</v>
      </c>
      <c r="B84" s="140"/>
      <c r="C84" s="89"/>
      <c r="D84" s="140"/>
      <c r="E84" s="42"/>
    </row>
    <row r="85" spans="1:5">
      <c r="A85" s="63" t="s">
        <v>417</v>
      </c>
      <c r="B85" s="140">
        <v>98476535</v>
      </c>
      <c r="C85" s="89"/>
      <c r="D85" s="140">
        <v>99126322</v>
      </c>
      <c r="E85" s="42"/>
    </row>
    <row r="86" spans="1:5">
      <c r="A86" s="45" t="s">
        <v>412</v>
      </c>
      <c r="B86" s="140"/>
      <c r="C86" s="89"/>
      <c r="D86" s="140"/>
      <c r="E86" s="42"/>
    </row>
    <row r="87" spans="1:5">
      <c r="A87" s="45" t="s">
        <v>413</v>
      </c>
      <c r="B87" s="140"/>
      <c r="C87" s="89"/>
      <c r="D87" s="140"/>
      <c r="E87" s="42"/>
    </row>
    <row r="88" spans="1:5">
      <c r="A88" s="45" t="s">
        <v>414</v>
      </c>
      <c r="B88" s="88"/>
      <c r="C88" s="89"/>
      <c r="D88" s="88"/>
      <c r="E88" s="42"/>
    </row>
    <row r="89" spans="1:5">
      <c r="A89" s="63" t="s">
        <v>418</v>
      </c>
      <c r="B89" s="140"/>
      <c r="C89" s="89"/>
      <c r="D89" s="140"/>
      <c r="E89" s="42"/>
    </row>
    <row r="90" spans="1:5">
      <c r="A90" s="63" t="s">
        <v>419</v>
      </c>
      <c r="B90" s="140"/>
      <c r="C90" s="89"/>
      <c r="D90" s="140"/>
      <c r="E90" s="42"/>
    </row>
    <row r="91" spans="1:5">
      <c r="A91" s="45" t="s">
        <v>420</v>
      </c>
      <c r="B91" s="140"/>
      <c r="C91" s="89"/>
      <c r="D91" s="140"/>
      <c r="E91" s="42"/>
    </row>
    <row r="92" spans="1:5">
      <c r="A92" s="45" t="s">
        <v>421</v>
      </c>
      <c r="B92" s="142">
        <f>SUM(B78:B91)</f>
        <v>128476535</v>
      </c>
      <c r="C92" s="143"/>
      <c r="D92" s="142">
        <f>SUM(D78:D91)</f>
        <v>119126322</v>
      </c>
      <c r="E92" s="42"/>
    </row>
    <row r="93" spans="1:5">
      <c r="A93" s="45"/>
      <c r="B93" s="144"/>
      <c r="C93" s="144"/>
      <c r="D93" s="144"/>
      <c r="E93" s="42"/>
    </row>
    <row r="94" spans="1:5">
      <c r="A94" s="45" t="s">
        <v>422</v>
      </c>
      <c r="B94" s="148">
        <f>B75+B92</f>
        <v>342953732</v>
      </c>
      <c r="C94" s="146"/>
      <c r="D94" s="148">
        <f>D75+D92</f>
        <v>264799516</v>
      </c>
      <c r="E94" s="42"/>
    </row>
    <row r="95" spans="1:5">
      <c r="A95" s="45"/>
      <c r="B95" s="88"/>
      <c r="C95" s="89"/>
      <c r="D95" s="88"/>
      <c r="E95" s="42"/>
    </row>
    <row r="96" spans="1:5">
      <c r="A96" s="45" t="s">
        <v>423</v>
      </c>
      <c r="B96" s="88"/>
      <c r="C96" s="89"/>
      <c r="D96" s="88"/>
      <c r="E96" s="42"/>
    </row>
    <row r="97" spans="1:5">
      <c r="A97" s="45" t="s">
        <v>424</v>
      </c>
      <c r="B97" s="140">
        <v>359068000</v>
      </c>
      <c r="C97" s="89"/>
      <c r="D97" s="140">
        <v>359068000</v>
      </c>
      <c r="E97" s="42"/>
    </row>
    <row r="98" spans="1:5">
      <c r="A98" s="45" t="s">
        <v>329</v>
      </c>
      <c r="B98" s="140">
        <v>468729158</v>
      </c>
      <c r="C98" s="89"/>
      <c r="D98" s="140">
        <v>468729158</v>
      </c>
      <c r="E98" s="42"/>
    </row>
    <row r="99" spans="1:5">
      <c r="A99" s="45" t="s">
        <v>330</v>
      </c>
      <c r="B99" s="140"/>
      <c r="C99" s="89"/>
      <c r="D99" s="140"/>
      <c r="E99" s="42"/>
    </row>
    <row r="100" spans="1:5">
      <c r="A100" s="45" t="s">
        <v>331</v>
      </c>
      <c r="B100" s="88"/>
      <c r="C100" s="89"/>
      <c r="D100" s="88"/>
      <c r="E100" s="42"/>
    </row>
    <row r="101" spans="1:5">
      <c r="A101" s="63" t="s">
        <v>425</v>
      </c>
      <c r="B101" s="140"/>
      <c r="C101" s="89"/>
      <c r="D101" s="140"/>
      <c r="E101" s="42"/>
    </row>
    <row r="102" spans="1:5">
      <c r="A102" s="63" t="s">
        <v>426</v>
      </c>
      <c r="B102" s="140"/>
      <c r="C102" s="89"/>
      <c r="D102" s="140"/>
      <c r="E102" s="42"/>
    </row>
    <row r="103" spans="1:5">
      <c r="A103" s="63" t="s">
        <v>331</v>
      </c>
      <c r="B103" s="140"/>
      <c r="C103" s="89"/>
      <c r="D103" s="140"/>
      <c r="E103" s="42"/>
    </row>
    <row r="104" spans="1:5">
      <c r="A104" s="63" t="s">
        <v>332</v>
      </c>
      <c r="B104" s="140"/>
      <c r="C104" s="89"/>
      <c r="D104" s="140"/>
      <c r="E104" s="42"/>
    </row>
    <row r="105" spans="1:5">
      <c r="A105" s="45" t="s">
        <v>427</v>
      </c>
      <c r="B105" s="140">
        <v>-94459828</v>
      </c>
      <c r="C105" s="93"/>
      <c r="D105" s="140"/>
      <c r="E105" s="42"/>
    </row>
    <row r="106" spans="1:5">
      <c r="A106" s="45" t="s">
        <v>428</v>
      </c>
      <c r="B106" s="140">
        <v>-133071313</v>
      </c>
      <c r="C106" s="89"/>
      <c r="D106" s="140">
        <v>-94459828</v>
      </c>
      <c r="E106" s="42"/>
    </row>
    <row r="107" spans="1:5" ht="18" customHeight="1">
      <c r="A107" s="45" t="s">
        <v>429</v>
      </c>
      <c r="B107" s="95">
        <f>SUM(B97:B106)</f>
        <v>600266017</v>
      </c>
      <c r="C107" s="96"/>
      <c r="D107" s="95">
        <f>SUM(D97:D106)</f>
        <v>733337330</v>
      </c>
      <c r="E107" s="42"/>
    </row>
    <row r="108" spans="1:5">
      <c r="A108" s="87" t="s">
        <v>336</v>
      </c>
      <c r="B108" s="140"/>
      <c r="C108" s="89"/>
      <c r="D108" s="140"/>
      <c r="E108" s="42"/>
    </row>
    <row r="109" spans="1:5">
      <c r="A109" s="45" t="s">
        <v>430</v>
      </c>
      <c r="B109" s="148">
        <f>SUM(B107:B108)</f>
        <v>600266017</v>
      </c>
      <c r="C109" s="146"/>
      <c r="D109" s="148">
        <f>SUM(D107:D108)</f>
        <v>733337330</v>
      </c>
      <c r="E109" s="42"/>
    </row>
    <row r="110" spans="1:5">
      <c r="A110" s="45"/>
      <c r="B110" s="94"/>
      <c r="C110" s="93"/>
      <c r="D110" s="94"/>
      <c r="E110" s="149"/>
    </row>
    <row r="111" spans="1:5" ht="15.75" thickBot="1">
      <c r="A111" s="150" t="s">
        <v>431</v>
      </c>
      <c r="B111" s="145">
        <f>B94+B109</f>
        <v>943219749</v>
      </c>
      <c r="C111" s="146"/>
      <c r="D111" s="145">
        <f>D94+D109</f>
        <v>998136846</v>
      </c>
      <c r="E111" s="151"/>
    </row>
    <row r="112" spans="1:5" ht="15.75" thickTop="1">
      <c r="A112" s="152"/>
      <c r="B112" s="153"/>
      <c r="C112" s="153"/>
      <c r="D112" s="153"/>
      <c r="E112" s="153"/>
    </row>
    <row r="113" spans="1:5">
      <c r="A113" s="103" t="s">
        <v>323</v>
      </c>
      <c r="B113" s="154">
        <f>B57-B111</f>
        <v>0</v>
      </c>
      <c r="C113" s="103"/>
      <c r="D113" s="154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55" t="s">
        <v>432</v>
      </c>
      <c r="B116" s="155"/>
      <c r="C116" s="155"/>
      <c r="D116" s="155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53"/>
      <c r="C123" s="153"/>
      <c r="D123" s="153"/>
      <c r="E123" s="153"/>
    </row>
    <row r="124" spans="1:5">
      <c r="A124" s="40"/>
      <c r="B124" s="153"/>
      <c r="C124" s="153"/>
      <c r="D124" s="153"/>
      <c r="E124" s="153"/>
    </row>
    <row r="125" spans="1:5">
      <c r="A125" s="40"/>
      <c r="B125" s="153"/>
      <c r="C125" s="153"/>
      <c r="D125" s="153"/>
      <c r="E125" s="153"/>
    </row>
    <row r="126" spans="1:5">
      <c r="A126" s="40"/>
      <c r="B126" s="153"/>
      <c r="C126" s="153"/>
      <c r="D126" s="153"/>
      <c r="E126" s="153"/>
    </row>
    <row r="127" spans="1:5">
      <c r="A127" s="40"/>
      <c r="B127" s="153"/>
      <c r="C127" s="153"/>
      <c r="D127" s="153"/>
      <c r="E127" s="153"/>
    </row>
    <row r="128" spans="1:5">
      <c r="A128" s="40"/>
      <c r="B128" s="153"/>
      <c r="C128" s="153"/>
      <c r="D128" s="153"/>
      <c r="E128" s="153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B42" sqref="B4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11261859</v>
      </c>
      <c r="C10" s="52"/>
      <c r="D10" s="64">
        <v>19208475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-5210778</v>
      </c>
      <c r="C17" s="52"/>
      <c r="D17" s="64">
        <v>-89530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-1124822</v>
      </c>
      <c r="C19" s="52"/>
      <c r="D19" s="64">
        <v>-1853108</v>
      </c>
      <c r="E19" s="51"/>
      <c r="F19" s="42"/>
    </row>
    <row r="20" spans="1:6">
      <c r="A20" s="63" t="s">
        <v>244</v>
      </c>
      <c r="B20" s="64">
        <v>-27314621</v>
      </c>
      <c r="C20" s="52"/>
      <c r="D20" s="64">
        <v>-16563926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-95890762</v>
      </c>
      <c r="C22" s="52"/>
      <c r="D22" s="64">
        <v>-82340152</v>
      </c>
      <c r="E22" s="51"/>
      <c r="F22" s="42"/>
    </row>
    <row r="23" spans="1:6">
      <c r="A23" s="63" t="s">
        <v>246</v>
      </c>
      <c r="B23" s="64">
        <v>-11982531</v>
      </c>
      <c r="C23" s="52"/>
      <c r="D23" s="64">
        <v>-10481260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-2857996</v>
      </c>
      <c r="C26" s="52"/>
      <c r="D26" s="64">
        <v>-2366076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-606</v>
      </c>
      <c r="C37" s="52"/>
      <c r="D37" s="64">
        <v>-70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48944</v>
      </c>
      <c r="C39" s="52"/>
      <c r="D39" s="64">
        <v>25819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-133071313</v>
      </c>
      <c r="C42" s="55"/>
      <c r="D42" s="54">
        <f>SUM(D9:D41)</f>
        <v>-94459828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-133071313</v>
      </c>
      <c r="C47" s="58"/>
      <c r="D47" s="67">
        <f>SUM(D42:D46)</f>
        <v>-94459828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-133071313</v>
      </c>
      <c r="C57" s="77"/>
      <c r="D57" s="76">
        <f>D47+D55</f>
        <v>-94459828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41" workbookViewId="0">
      <selection activeCell="B59" sqref="B59"/>
    </sheetView>
  </sheetViews>
  <sheetFormatPr defaultColWidth="9.140625" defaultRowHeight="15"/>
  <cols>
    <col min="1" max="1" width="9.7109375" style="42" customWidth="1"/>
    <col min="2" max="2" width="90.140625" style="42" customWidth="1"/>
    <col min="3" max="3" width="15.7109375" style="42" customWidth="1"/>
    <col min="4" max="4" width="2.7109375" style="42" customWidth="1"/>
    <col min="5" max="5" width="15.7109375" style="42" customWidth="1"/>
    <col min="6" max="6" width="11.5703125" style="42" customWidth="1"/>
    <col min="7" max="16384" width="9.140625" style="42"/>
  </cols>
  <sheetData>
    <row r="1" spans="2:5">
      <c r="B1" s="49" t="s">
        <v>268</v>
      </c>
    </row>
    <row r="2" spans="2:5">
      <c r="B2" s="50" t="s">
        <v>271</v>
      </c>
    </row>
    <row r="3" spans="2:5">
      <c r="B3" s="50" t="s">
        <v>270</v>
      </c>
    </row>
    <row r="4" spans="2:5">
      <c r="B4" s="50" t="s">
        <v>239</v>
      </c>
    </row>
    <row r="5" spans="2:5">
      <c r="B5" s="49" t="s">
        <v>272</v>
      </c>
      <c r="C5" s="44"/>
      <c r="D5" s="46"/>
      <c r="E5" s="44"/>
    </row>
    <row r="6" spans="2:5">
      <c r="B6" s="50"/>
      <c r="C6" s="44"/>
      <c r="D6" s="46"/>
      <c r="E6" s="44"/>
    </row>
    <row r="7" spans="2:5">
      <c r="B7" s="84"/>
      <c r="C7" s="43" t="s">
        <v>211</v>
      </c>
      <c r="D7" s="43"/>
      <c r="E7" s="43" t="s">
        <v>211</v>
      </c>
    </row>
    <row r="8" spans="2:5" ht="14.1" customHeight="1">
      <c r="B8" s="84"/>
      <c r="C8" s="43" t="s">
        <v>212</v>
      </c>
      <c r="D8" s="43"/>
      <c r="E8" s="43" t="s">
        <v>213</v>
      </c>
    </row>
    <row r="9" spans="2:5" ht="14.1" customHeight="1">
      <c r="B9" s="48"/>
      <c r="C9" s="44"/>
      <c r="D9" s="46"/>
      <c r="E9" s="44"/>
    </row>
    <row r="10" spans="2:5" ht="14.1" customHeight="1">
      <c r="B10" s="45" t="s">
        <v>273</v>
      </c>
      <c r="C10" s="85"/>
      <c r="D10" s="86"/>
      <c r="E10" s="85"/>
    </row>
    <row r="11" spans="2:5" ht="14.1" customHeight="1">
      <c r="B11" s="87" t="s">
        <v>274</v>
      </c>
      <c r="C11" s="88">
        <v>-133071313</v>
      </c>
      <c r="D11" s="89"/>
      <c r="E11" s="88">
        <v>-94459826</v>
      </c>
    </row>
    <row r="12" spans="2:5" ht="14.1" customHeight="1">
      <c r="B12" s="90" t="s">
        <v>275</v>
      </c>
      <c r="C12" s="88"/>
      <c r="D12" s="89"/>
      <c r="E12" s="88"/>
    </row>
    <row r="13" spans="2:5" ht="14.1" customHeight="1">
      <c r="B13" s="91" t="s">
        <v>276</v>
      </c>
      <c r="C13" s="88"/>
      <c r="D13" s="89"/>
      <c r="E13" s="88"/>
    </row>
    <row r="14" spans="2:5" ht="14.1" customHeight="1">
      <c r="B14" s="91" t="s">
        <v>277</v>
      </c>
      <c r="C14" s="88"/>
      <c r="D14" s="89"/>
      <c r="E14" s="88"/>
    </row>
    <row r="15" spans="2:5">
      <c r="B15" s="92" t="s">
        <v>235</v>
      </c>
      <c r="C15" s="88">
        <v>2857996</v>
      </c>
      <c r="D15" s="89"/>
      <c r="E15" s="88">
        <v>2366076</v>
      </c>
    </row>
    <row r="16" spans="2:5">
      <c r="B16" s="91" t="s">
        <v>220</v>
      </c>
      <c r="C16" s="88"/>
      <c r="D16" s="89"/>
      <c r="E16" s="88"/>
    </row>
    <row r="17" spans="2:5">
      <c r="B17" s="91" t="s">
        <v>278</v>
      </c>
      <c r="C17" s="88">
        <v>7256451.4000000004</v>
      </c>
      <c r="D17" s="89"/>
      <c r="E17" s="88">
        <v>-9556494</v>
      </c>
    </row>
    <row r="18" spans="2:5">
      <c r="B18" s="91" t="s">
        <v>279</v>
      </c>
      <c r="C18" s="88">
        <v>62050</v>
      </c>
      <c r="D18" s="89"/>
      <c r="E18" s="88">
        <v>-450227</v>
      </c>
    </row>
    <row r="19" spans="2:5">
      <c r="B19" s="91" t="s">
        <v>280</v>
      </c>
      <c r="C19" s="88"/>
      <c r="D19" s="89"/>
      <c r="E19" s="88"/>
    </row>
    <row r="20" spans="2:5">
      <c r="B20" s="91" t="s">
        <v>281</v>
      </c>
      <c r="C20" s="88"/>
      <c r="D20" s="93"/>
      <c r="E20" s="94"/>
    </row>
    <row r="21" spans="2:5">
      <c r="B21" s="91" t="s">
        <v>282</v>
      </c>
      <c r="C21" s="88"/>
      <c r="D21" s="93"/>
      <c r="E21" s="94"/>
    </row>
    <row r="22" spans="2:5">
      <c r="B22" s="91" t="s">
        <v>283</v>
      </c>
      <c r="C22" s="88">
        <v>11325003</v>
      </c>
      <c r="D22" s="93"/>
      <c r="E22" s="94">
        <v>18210764</v>
      </c>
    </row>
    <row r="23" spans="2:5">
      <c r="B23" s="91" t="s">
        <v>284</v>
      </c>
      <c r="C23" s="88"/>
      <c r="D23" s="93"/>
      <c r="E23" s="94"/>
    </row>
    <row r="24" spans="2:5">
      <c r="B24" s="91"/>
      <c r="C24" s="88"/>
      <c r="D24" s="89"/>
      <c r="E24" s="88"/>
    </row>
    <row r="25" spans="2:5" ht="14.1" customHeight="1">
      <c r="B25" s="87" t="s">
        <v>285</v>
      </c>
      <c r="C25" s="88"/>
      <c r="D25" s="89"/>
      <c r="E25" s="88"/>
    </row>
    <row r="26" spans="2:5" ht="14.1" customHeight="1">
      <c r="B26" s="91" t="s">
        <v>286</v>
      </c>
      <c r="C26" s="88"/>
      <c r="D26" s="89"/>
      <c r="E26" s="88"/>
    </row>
    <row r="27" spans="2:5">
      <c r="B27" s="91" t="s">
        <v>287</v>
      </c>
      <c r="C27" s="88"/>
      <c r="D27" s="89"/>
      <c r="E27" s="88"/>
    </row>
    <row r="28" spans="2:5">
      <c r="B28" s="91" t="s">
        <v>288</v>
      </c>
      <c r="C28" s="88"/>
      <c r="D28" s="89"/>
      <c r="E28" s="88"/>
    </row>
    <row r="29" spans="2:5">
      <c r="B29" s="91" t="s">
        <v>284</v>
      </c>
      <c r="C29" s="88"/>
      <c r="D29" s="89"/>
      <c r="E29" s="88"/>
    </row>
    <row r="30" spans="2:5">
      <c r="B30" s="91"/>
      <c r="C30" s="88"/>
      <c r="D30" s="89"/>
      <c r="E30" s="88"/>
    </row>
    <row r="31" spans="2:5" ht="14.1" customHeight="1">
      <c r="B31" s="87" t="s">
        <v>289</v>
      </c>
      <c r="C31" s="88"/>
      <c r="D31" s="89"/>
      <c r="E31" s="88"/>
    </row>
    <row r="32" spans="2:5">
      <c r="B32" s="91" t="s">
        <v>290</v>
      </c>
      <c r="C32" s="88"/>
      <c r="D32" s="89"/>
      <c r="E32" s="88"/>
    </row>
    <row r="33" spans="2:5" ht="14.25" customHeight="1">
      <c r="B33" s="91" t="s">
        <v>291</v>
      </c>
      <c r="C33" s="88"/>
      <c r="D33" s="89"/>
      <c r="E33" s="88"/>
    </row>
    <row r="34" spans="2:5" ht="14.25" customHeight="1">
      <c r="B34" s="91" t="s">
        <v>292</v>
      </c>
      <c r="C34" s="88"/>
      <c r="D34" s="89"/>
      <c r="E34" s="88"/>
    </row>
    <row r="35" spans="2:5">
      <c r="B35" s="91" t="s">
        <v>293</v>
      </c>
      <c r="C35" s="88"/>
      <c r="D35" s="89"/>
      <c r="E35" s="88"/>
    </row>
    <row r="36" spans="2:5" ht="14.1" customHeight="1">
      <c r="B36" s="91" t="s">
        <v>284</v>
      </c>
      <c r="C36" s="88"/>
      <c r="D36" s="89"/>
      <c r="E36" s="88"/>
    </row>
    <row r="37" spans="2:5">
      <c r="B37" s="45" t="s">
        <v>294</v>
      </c>
      <c r="C37" s="95">
        <f>SUM(C11:C36)</f>
        <v>-111569812.59999999</v>
      </c>
      <c r="D37" s="96"/>
      <c r="E37" s="95">
        <f>SUM(E11:E36)</f>
        <v>-83889707</v>
      </c>
    </row>
    <row r="38" spans="2:5">
      <c r="B38" s="97"/>
      <c r="C38" s="88"/>
      <c r="D38" s="89"/>
      <c r="E38" s="88"/>
    </row>
    <row r="39" spans="2:5">
      <c r="B39" s="45" t="s">
        <v>295</v>
      </c>
      <c r="C39" s="88"/>
      <c r="D39" s="89"/>
      <c r="E39" s="88"/>
    </row>
    <row r="40" spans="2:5" ht="14.1" customHeight="1">
      <c r="B40" s="91" t="s">
        <v>296</v>
      </c>
      <c r="C40" s="88">
        <v>-1000000</v>
      </c>
      <c r="D40" s="89"/>
      <c r="E40" s="88">
        <v>-2617171</v>
      </c>
    </row>
    <row r="41" spans="2:5">
      <c r="B41" s="91" t="s">
        <v>297</v>
      </c>
      <c r="C41" s="88"/>
      <c r="D41" s="89"/>
      <c r="E41" s="88"/>
    </row>
    <row r="42" spans="2:5" ht="14.1" customHeight="1">
      <c r="B42" s="91" t="s">
        <v>298</v>
      </c>
      <c r="C42" s="88"/>
      <c r="D42" s="89"/>
      <c r="E42" s="88"/>
    </row>
    <row r="43" spans="2:5" ht="30">
      <c r="B43" s="91" t="s">
        <v>299</v>
      </c>
      <c r="C43" s="88"/>
      <c r="D43" s="89"/>
      <c r="E43" s="88"/>
    </row>
    <row r="44" spans="2:5">
      <c r="B44" s="91" t="s">
        <v>300</v>
      </c>
      <c r="C44" s="88">
        <v>-875000</v>
      </c>
      <c r="D44" s="89"/>
      <c r="E44" s="88"/>
    </row>
    <row r="45" spans="2:5">
      <c r="B45" s="91" t="s">
        <v>301</v>
      </c>
      <c r="C45" s="88"/>
      <c r="D45" s="89"/>
      <c r="E45" s="88"/>
    </row>
    <row r="46" spans="2:5">
      <c r="B46" s="91" t="s">
        <v>302</v>
      </c>
      <c r="C46" s="88"/>
      <c r="D46" s="89"/>
      <c r="E46" s="88"/>
    </row>
    <row r="47" spans="2:5" ht="14.1" customHeight="1">
      <c r="B47" s="91" t="s">
        <v>303</v>
      </c>
      <c r="C47" s="88"/>
      <c r="D47" s="89"/>
      <c r="E47" s="88"/>
    </row>
    <row r="48" spans="2:5" ht="14.1" customHeight="1">
      <c r="B48" s="91" t="s">
        <v>284</v>
      </c>
      <c r="C48" s="88"/>
      <c r="D48" s="89"/>
      <c r="E48" s="88"/>
    </row>
    <row r="49" spans="2:5" ht="14.1" customHeight="1">
      <c r="B49" s="45" t="s">
        <v>304</v>
      </c>
      <c r="C49" s="95">
        <f>SUM(C40:C48)</f>
        <v>-1875000</v>
      </c>
      <c r="D49" s="96"/>
      <c r="E49" s="95">
        <f>SUM(E40:E48)</f>
        <v>-2617171</v>
      </c>
    </row>
    <row r="50" spans="2:5" ht="14.1" customHeight="1">
      <c r="B50" s="97"/>
      <c r="C50" s="88"/>
      <c r="D50" s="89"/>
      <c r="E50" s="88"/>
    </row>
    <row r="51" spans="2:5" ht="14.1" customHeight="1">
      <c r="B51" s="45" t="s">
        <v>305</v>
      </c>
      <c r="C51" s="88"/>
      <c r="D51" s="89"/>
      <c r="E51" s="88"/>
    </row>
    <row r="52" spans="2:5" ht="14.1" customHeight="1">
      <c r="B52" s="91" t="s">
        <v>306</v>
      </c>
      <c r="C52" s="88"/>
      <c r="D52" s="89"/>
      <c r="E52" s="88"/>
    </row>
    <row r="53" spans="2:5" ht="14.1" customHeight="1">
      <c r="B53" s="91" t="s">
        <v>307</v>
      </c>
      <c r="C53" s="88"/>
      <c r="D53" s="89"/>
      <c r="E53" s="88"/>
    </row>
    <row r="54" spans="2:5" ht="14.1" customHeight="1">
      <c r="B54" s="91" t="s">
        <v>308</v>
      </c>
      <c r="C54" s="88">
        <v>55729000</v>
      </c>
      <c r="D54" s="89"/>
      <c r="E54" s="88">
        <v>127462430</v>
      </c>
    </row>
    <row r="55" spans="2:5" ht="14.1" customHeight="1">
      <c r="B55" s="91" t="s">
        <v>309</v>
      </c>
      <c r="C55" s="88"/>
      <c r="D55" s="89"/>
      <c r="E55" s="88"/>
    </row>
    <row r="56" spans="2:5" ht="14.1" customHeight="1">
      <c r="B56" s="91" t="s">
        <v>310</v>
      </c>
      <c r="C56" s="88"/>
      <c r="D56" s="89"/>
      <c r="E56" s="88"/>
    </row>
    <row r="57" spans="2:5" ht="14.1" customHeight="1">
      <c r="B57" s="91" t="s">
        <v>311</v>
      </c>
      <c r="C57" s="88"/>
      <c r="D57" s="89"/>
      <c r="E57" s="88"/>
    </row>
    <row r="58" spans="2:5" ht="14.1" customHeight="1">
      <c r="B58" s="91" t="s">
        <v>312</v>
      </c>
      <c r="C58" s="88">
        <v>10000000</v>
      </c>
      <c r="D58" s="89"/>
      <c r="E58" s="88">
        <v>20000000</v>
      </c>
    </row>
    <row r="59" spans="2:5" ht="14.1" customHeight="1">
      <c r="B59" s="91" t="s">
        <v>313</v>
      </c>
      <c r="C59" s="88"/>
      <c r="D59" s="89"/>
      <c r="E59" s="88"/>
    </row>
    <row r="60" spans="2:5" ht="15" customHeight="1">
      <c r="B60" s="91" t="s">
        <v>314</v>
      </c>
      <c r="C60" s="88"/>
      <c r="D60" s="89"/>
      <c r="E60" s="88"/>
    </row>
    <row r="61" spans="2:5" ht="14.1" customHeight="1">
      <c r="B61" s="91" t="s">
        <v>315</v>
      </c>
      <c r="C61" s="88"/>
      <c r="D61" s="93"/>
      <c r="E61" s="94"/>
    </row>
    <row r="62" spans="2:5" ht="14.1" customHeight="1">
      <c r="B62" s="91" t="s">
        <v>316</v>
      </c>
      <c r="C62" s="88"/>
      <c r="D62" s="93"/>
      <c r="E62" s="94"/>
    </row>
    <row r="63" spans="2:5" ht="14.1" customHeight="1">
      <c r="B63" s="91" t="s">
        <v>317</v>
      </c>
      <c r="C63" s="88">
        <v>-649787.4</v>
      </c>
      <c r="D63" s="89"/>
      <c r="E63" s="88">
        <v>82435320</v>
      </c>
    </row>
    <row r="64" spans="2:5" ht="14.1" customHeight="1">
      <c r="B64" s="45" t="s">
        <v>318</v>
      </c>
      <c r="C64" s="95">
        <f>SUM(C52:C63)</f>
        <v>65079212.600000001</v>
      </c>
      <c r="D64" s="96"/>
      <c r="E64" s="95">
        <f>SUM(E52:E63)</f>
        <v>229897750</v>
      </c>
    </row>
    <row r="65" spans="2:6" ht="14.1" customHeight="1">
      <c r="B65" s="97"/>
      <c r="C65" s="88"/>
      <c r="D65" s="89"/>
      <c r="E65" s="88"/>
    </row>
    <row r="66" spans="2:6" ht="14.1" customHeight="1">
      <c r="B66" s="45" t="s">
        <v>319</v>
      </c>
      <c r="C66" s="98">
        <f>C37+C49+C64</f>
        <v>-48365599.999999993</v>
      </c>
      <c r="D66" s="96"/>
      <c r="E66" s="98">
        <f>E37+E49+E64</f>
        <v>143390872</v>
      </c>
    </row>
    <row r="67" spans="2:6">
      <c r="B67" s="99" t="s">
        <v>320</v>
      </c>
      <c r="C67" s="88">
        <v>143390872</v>
      </c>
      <c r="D67" s="89"/>
      <c r="E67" s="88"/>
    </row>
    <row r="68" spans="2:6">
      <c r="B68" s="99" t="s">
        <v>321</v>
      </c>
      <c r="C68" s="88"/>
      <c r="D68" s="89"/>
      <c r="E68" s="88"/>
    </row>
    <row r="69" spans="2:6" ht="15.75" thickBot="1">
      <c r="B69" s="100" t="s">
        <v>322</v>
      </c>
      <c r="C69" s="101">
        <f>SUM(C66:C68)</f>
        <v>95025272</v>
      </c>
      <c r="D69" s="102"/>
      <c r="E69" s="101">
        <f>SUM(E66:E68)</f>
        <v>143390872</v>
      </c>
    </row>
    <row r="70" spans="2:6" ht="15.75" thickTop="1"/>
    <row r="72" spans="2:6">
      <c r="B72" s="103" t="s">
        <v>323</v>
      </c>
      <c r="C72" s="104">
        <f>+C69-'[1]1-Pasqyra e Pozicioni Financiar'!$B$11</f>
        <v>0</v>
      </c>
      <c r="D72" s="105"/>
      <c r="E72" s="105">
        <f>+E69-'[1]1-Pasqyra e Pozicioni Financiar'!$D$11</f>
        <v>0</v>
      </c>
      <c r="F72" s="10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19" zoomScale="90" zoomScaleNormal="90" workbookViewId="0">
      <selection activeCell="A36" sqref="A36"/>
    </sheetView>
  </sheetViews>
  <sheetFormatPr defaultColWidth="9.140625" defaultRowHeight="15"/>
  <cols>
    <col min="1" max="1" width="78.7109375" style="106" customWidth="1"/>
    <col min="2" max="11" width="15.7109375" style="106" customWidth="1"/>
    <col min="12" max="16384" width="9.140625" style="106"/>
  </cols>
  <sheetData>
    <row r="1" spans="1:12">
      <c r="A1" s="49" t="s">
        <v>324</v>
      </c>
    </row>
    <row r="2" spans="1:12">
      <c r="A2" s="50" t="s">
        <v>325</v>
      </c>
    </row>
    <row r="3" spans="1:12">
      <c r="A3" s="50" t="s">
        <v>326</v>
      </c>
    </row>
    <row r="4" spans="1:12">
      <c r="A4" s="50" t="s">
        <v>239</v>
      </c>
    </row>
    <row r="5" spans="1:12">
      <c r="A5" s="49" t="s">
        <v>327</v>
      </c>
    </row>
    <row r="6" spans="1:12">
      <c r="A6" s="107"/>
    </row>
    <row r="7" spans="1:12" ht="72">
      <c r="B7" s="108" t="s">
        <v>328</v>
      </c>
      <c r="C7" s="108" t="s">
        <v>329</v>
      </c>
      <c r="D7" s="108" t="s">
        <v>330</v>
      </c>
      <c r="E7" s="108" t="s">
        <v>331</v>
      </c>
      <c r="F7" s="108" t="s">
        <v>332</v>
      </c>
      <c r="G7" s="108" t="s">
        <v>333</v>
      </c>
      <c r="H7" s="108" t="s">
        <v>334</v>
      </c>
      <c r="I7" s="108" t="s">
        <v>335</v>
      </c>
      <c r="J7" s="108" t="s">
        <v>336</v>
      </c>
      <c r="K7" s="108" t="s">
        <v>335</v>
      </c>
      <c r="L7" s="109"/>
    </row>
    <row r="8" spans="1:12">
      <c r="A8" s="110"/>
      <c r="B8" s="109"/>
      <c r="C8" s="111"/>
      <c r="D8" s="111"/>
      <c r="E8" s="112"/>
      <c r="F8" s="112"/>
      <c r="G8" s="112"/>
      <c r="H8" s="113"/>
      <c r="I8" s="113"/>
      <c r="J8" s="113"/>
      <c r="K8" s="111"/>
      <c r="L8" s="111"/>
    </row>
    <row r="9" spans="1:12">
      <c r="A9" s="114"/>
      <c r="B9" s="115"/>
      <c r="C9" s="115"/>
      <c r="D9" s="115"/>
      <c r="E9" s="116"/>
      <c r="F9" s="116"/>
      <c r="G9" s="116"/>
      <c r="H9" s="117"/>
      <c r="I9" s="117"/>
      <c r="J9" s="117"/>
      <c r="K9" s="117"/>
      <c r="L9" s="111"/>
    </row>
    <row r="10" spans="1:12" ht="15.75" thickBot="1">
      <c r="A10" s="118" t="s">
        <v>337</v>
      </c>
      <c r="B10" s="119"/>
      <c r="C10" s="119"/>
      <c r="D10" s="119"/>
      <c r="E10" s="119"/>
      <c r="F10" s="119"/>
      <c r="G10" s="119"/>
      <c r="H10" s="119"/>
      <c r="I10" s="119">
        <f>SUM(B10:H10)</f>
        <v>0</v>
      </c>
      <c r="J10" s="119"/>
      <c r="K10" s="119">
        <f>SUM(I10:J10)</f>
        <v>0</v>
      </c>
      <c r="L10" s="111"/>
    </row>
    <row r="11" spans="1:12" ht="15.75" thickTop="1">
      <c r="A11" s="120" t="s">
        <v>338</v>
      </c>
      <c r="B11" s="115"/>
      <c r="C11" s="115"/>
      <c r="D11" s="115"/>
      <c r="E11" s="115"/>
      <c r="F11" s="115"/>
      <c r="G11" s="115"/>
      <c r="H11" s="117"/>
      <c r="I11" s="117">
        <f>SUM(B11:H11)</f>
        <v>0</v>
      </c>
      <c r="J11" s="121"/>
      <c r="K11" s="115">
        <f>SUM(I11:J11)</f>
        <v>0</v>
      </c>
      <c r="L11" s="111"/>
    </row>
    <row r="12" spans="1:12">
      <c r="A12" s="118" t="s">
        <v>339</v>
      </c>
      <c r="B12" s="122">
        <f>SUM(B10:B11)</f>
        <v>0</v>
      </c>
      <c r="C12" s="122">
        <f t="shared" ref="C12:J12" si="0">SUM(C10:C11)</f>
        <v>0</v>
      </c>
      <c r="D12" s="122">
        <f t="shared" si="0"/>
        <v>0</v>
      </c>
      <c r="E12" s="122">
        <f t="shared" si="0"/>
        <v>0</v>
      </c>
      <c r="F12" s="122">
        <f t="shared" si="0"/>
        <v>0</v>
      </c>
      <c r="G12" s="122">
        <f t="shared" si="0"/>
        <v>0</v>
      </c>
      <c r="H12" s="122">
        <f t="shared" si="0"/>
        <v>0</v>
      </c>
      <c r="I12" s="122">
        <f>SUM(B12:H12)</f>
        <v>0</v>
      </c>
      <c r="J12" s="122">
        <f t="shared" si="0"/>
        <v>0</v>
      </c>
      <c r="K12" s="122">
        <f>SUM(I12:J12)</f>
        <v>0</v>
      </c>
      <c r="L12" s="111"/>
    </row>
    <row r="13" spans="1:12">
      <c r="A13" s="123" t="s">
        <v>340</v>
      </c>
      <c r="B13" s="115"/>
      <c r="C13" s="115"/>
      <c r="D13" s="115"/>
      <c r="E13" s="115"/>
      <c r="F13" s="115"/>
      <c r="G13" s="115"/>
      <c r="H13" s="124"/>
      <c r="I13" s="124">
        <f t="shared" ref="I13:I35" si="1">SUM(B13:H13)</f>
        <v>0</v>
      </c>
      <c r="J13" s="124"/>
      <c r="K13" s="115">
        <f t="shared" ref="K13:K37" si="2">SUM(I13:J13)</f>
        <v>0</v>
      </c>
      <c r="L13" s="111"/>
    </row>
    <row r="14" spans="1:12">
      <c r="A14" s="125" t="s">
        <v>334</v>
      </c>
      <c r="B14" s="117"/>
      <c r="C14" s="117"/>
      <c r="D14" s="117"/>
      <c r="E14" s="117"/>
      <c r="F14" s="117"/>
      <c r="G14" s="124"/>
      <c r="H14" s="126">
        <v>-94459828</v>
      </c>
      <c r="I14" s="124">
        <f t="shared" si="1"/>
        <v>-94459828</v>
      </c>
      <c r="J14" s="126"/>
      <c r="K14" s="124">
        <f t="shared" si="2"/>
        <v>-94459828</v>
      </c>
      <c r="L14" s="111"/>
    </row>
    <row r="15" spans="1:12">
      <c r="A15" s="125" t="s">
        <v>341</v>
      </c>
      <c r="B15" s="117"/>
      <c r="C15" s="117"/>
      <c r="D15" s="117"/>
      <c r="E15" s="117"/>
      <c r="F15" s="117"/>
      <c r="G15" s="124"/>
      <c r="H15" s="126"/>
      <c r="I15" s="124">
        <f t="shared" si="1"/>
        <v>0</v>
      </c>
      <c r="J15" s="126"/>
      <c r="K15" s="124">
        <f t="shared" si="2"/>
        <v>0</v>
      </c>
      <c r="L15" s="111"/>
    </row>
    <row r="16" spans="1:12">
      <c r="A16" s="125" t="s">
        <v>342</v>
      </c>
      <c r="B16" s="117"/>
      <c r="C16" s="117"/>
      <c r="D16" s="117"/>
      <c r="E16" s="117"/>
      <c r="F16" s="117"/>
      <c r="G16" s="124"/>
      <c r="H16" s="124"/>
      <c r="I16" s="124">
        <f t="shared" si="1"/>
        <v>0</v>
      </c>
      <c r="J16" s="124"/>
      <c r="K16" s="124">
        <f t="shared" si="2"/>
        <v>0</v>
      </c>
      <c r="L16" s="111"/>
    </row>
    <row r="17" spans="1:12">
      <c r="A17" s="123" t="s">
        <v>343</v>
      </c>
      <c r="B17" s="127">
        <f>SUM(B13:B16)</f>
        <v>0</v>
      </c>
      <c r="C17" s="127">
        <f t="shared" ref="C17:J17" si="3">SUM(C13:C16)</f>
        <v>0</v>
      </c>
      <c r="D17" s="127">
        <f t="shared" si="3"/>
        <v>0</v>
      </c>
      <c r="E17" s="127">
        <f t="shared" si="3"/>
        <v>0</v>
      </c>
      <c r="F17" s="127">
        <v>0</v>
      </c>
      <c r="G17" s="127">
        <f t="shared" si="3"/>
        <v>0</v>
      </c>
      <c r="H17" s="128">
        <f>SUM(H13:H16)</f>
        <v>-94459828</v>
      </c>
      <c r="I17" s="127">
        <f t="shared" si="1"/>
        <v>-94459828</v>
      </c>
      <c r="J17" s="128">
        <f t="shared" si="3"/>
        <v>0</v>
      </c>
      <c r="K17" s="127">
        <f t="shared" si="2"/>
        <v>-94459828</v>
      </c>
      <c r="L17" s="111"/>
    </row>
    <row r="18" spans="1:12">
      <c r="A18" s="123" t="s">
        <v>344</v>
      </c>
      <c r="B18" s="117"/>
      <c r="C18" s="117"/>
      <c r="D18" s="117"/>
      <c r="E18" s="117"/>
      <c r="F18" s="117"/>
      <c r="G18" s="124"/>
      <c r="H18" s="124"/>
      <c r="I18" s="124">
        <f t="shared" si="1"/>
        <v>0</v>
      </c>
      <c r="J18" s="124"/>
      <c r="K18" s="124">
        <f t="shared" si="2"/>
        <v>0</v>
      </c>
      <c r="L18" s="111"/>
    </row>
    <row r="19" spans="1:12">
      <c r="A19" s="129" t="s">
        <v>345</v>
      </c>
      <c r="B19" s="117">
        <v>359068000</v>
      </c>
      <c r="C19" s="117">
        <v>468729158</v>
      </c>
      <c r="D19" s="117"/>
      <c r="E19" s="117"/>
      <c r="F19" s="117"/>
      <c r="G19" s="124"/>
      <c r="H19" s="124"/>
      <c r="I19" s="124">
        <f t="shared" si="1"/>
        <v>827797158</v>
      </c>
      <c r="J19" s="124"/>
      <c r="K19" s="124">
        <f t="shared" si="2"/>
        <v>827797158</v>
      </c>
      <c r="L19" s="111"/>
    </row>
    <row r="20" spans="1:12">
      <c r="A20" s="129" t="s">
        <v>346</v>
      </c>
      <c r="B20" s="117"/>
      <c r="C20" s="117"/>
      <c r="D20" s="117"/>
      <c r="E20" s="117"/>
      <c r="F20" s="117"/>
      <c r="G20" s="124"/>
      <c r="H20" s="124"/>
      <c r="I20" s="124">
        <f t="shared" si="1"/>
        <v>0</v>
      </c>
      <c r="J20" s="124"/>
      <c r="K20" s="124">
        <f t="shared" si="2"/>
        <v>0</v>
      </c>
      <c r="L20" s="111"/>
    </row>
    <row r="21" spans="1:12">
      <c r="A21" s="130" t="s">
        <v>347</v>
      </c>
      <c r="B21" s="117"/>
      <c r="C21" s="117"/>
      <c r="D21" s="117"/>
      <c r="E21" s="131"/>
      <c r="F21" s="131"/>
      <c r="G21" s="124"/>
      <c r="H21" s="124"/>
      <c r="I21" s="124">
        <f t="shared" si="1"/>
        <v>0</v>
      </c>
      <c r="J21" s="124"/>
      <c r="K21" s="124">
        <f t="shared" si="2"/>
        <v>0</v>
      </c>
      <c r="L21" s="111"/>
    </row>
    <row r="22" spans="1:12">
      <c r="A22" s="123" t="s">
        <v>348</v>
      </c>
      <c r="B22" s="122">
        <f>SUM(B19:B21)</f>
        <v>359068000</v>
      </c>
      <c r="C22" s="122">
        <f t="shared" ref="C22:J22" si="4">SUM(C19:C21)</f>
        <v>468729158</v>
      </c>
      <c r="D22" s="122">
        <f t="shared" si="4"/>
        <v>0</v>
      </c>
      <c r="E22" s="122">
        <f t="shared" si="4"/>
        <v>0</v>
      </c>
      <c r="F22" s="122">
        <f t="shared" si="4"/>
        <v>0</v>
      </c>
      <c r="G22" s="122">
        <f t="shared" si="4"/>
        <v>0</v>
      </c>
      <c r="H22" s="122">
        <f t="shared" si="4"/>
        <v>0</v>
      </c>
      <c r="I22" s="127">
        <f t="shared" si="1"/>
        <v>827797158</v>
      </c>
      <c r="J22" s="122">
        <f t="shared" si="4"/>
        <v>0</v>
      </c>
      <c r="K22" s="122">
        <f t="shared" si="2"/>
        <v>827797158</v>
      </c>
      <c r="L22" s="111"/>
    </row>
    <row r="23" spans="1:12">
      <c r="A23" s="123"/>
      <c r="B23" s="115"/>
      <c r="C23" s="116"/>
      <c r="D23" s="115"/>
      <c r="E23" s="116"/>
      <c r="F23" s="116"/>
      <c r="G23" s="116"/>
      <c r="H23" s="124"/>
      <c r="I23" s="124"/>
      <c r="J23" s="124"/>
      <c r="K23" s="116"/>
      <c r="L23" s="111"/>
    </row>
    <row r="24" spans="1:12" ht="15.75" thickBot="1">
      <c r="A24" s="123" t="s">
        <v>349</v>
      </c>
      <c r="B24" s="132">
        <f>B12+B17+B22</f>
        <v>359068000</v>
      </c>
      <c r="C24" s="132">
        <f t="shared" ref="C24:J24" si="5">C12+C17+C22</f>
        <v>468729158</v>
      </c>
      <c r="D24" s="132">
        <f t="shared" si="5"/>
        <v>0</v>
      </c>
      <c r="E24" s="132">
        <f t="shared" si="5"/>
        <v>0</v>
      </c>
      <c r="F24" s="132">
        <f t="shared" si="5"/>
        <v>0</v>
      </c>
      <c r="G24" s="132">
        <f t="shared" si="5"/>
        <v>0</v>
      </c>
      <c r="H24" s="132">
        <f t="shared" si="5"/>
        <v>-94459828</v>
      </c>
      <c r="I24" s="132">
        <f t="shared" si="1"/>
        <v>733337330</v>
      </c>
      <c r="J24" s="132">
        <f t="shared" si="5"/>
        <v>0</v>
      </c>
      <c r="K24" s="132">
        <f t="shared" si="2"/>
        <v>733337330</v>
      </c>
      <c r="L24" s="111"/>
    </row>
    <row r="25" spans="1:12" ht="15.75" thickTop="1">
      <c r="A25" s="133"/>
      <c r="B25" s="115"/>
      <c r="C25" s="115"/>
      <c r="D25" s="115"/>
      <c r="E25" s="115"/>
      <c r="F25" s="115"/>
      <c r="G25" s="115"/>
      <c r="H25" s="124"/>
      <c r="I25" s="124">
        <f t="shared" si="1"/>
        <v>0</v>
      </c>
      <c r="J25" s="124"/>
      <c r="K25" s="115">
        <f t="shared" si="2"/>
        <v>0</v>
      </c>
      <c r="L25" s="111"/>
    </row>
    <row r="26" spans="1:12">
      <c r="A26" s="123" t="s">
        <v>340</v>
      </c>
      <c r="B26" s="117"/>
      <c r="C26" s="117"/>
      <c r="D26" s="117"/>
      <c r="E26" s="117"/>
      <c r="F26" s="117"/>
      <c r="G26" s="124"/>
      <c r="H26" s="124"/>
      <c r="I26" s="124">
        <f t="shared" si="1"/>
        <v>0</v>
      </c>
      <c r="J26" s="124"/>
      <c r="K26" s="124">
        <f t="shared" si="2"/>
        <v>0</v>
      </c>
      <c r="L26" s="111"/>
    </row>
    <row r="27" spans="1:12">
      <c r="A27" s="125" t="s">
        <v>334</v>
      </c>
      <c r="B27" s="117"/>
      <c r="C27" s="117"/>
      <c r="D27" s="117"/>
      <c r="E27" s="117"/>
      <c r="F27" s="117"/>
      <c r="G27" s="124"/>
      <c r="H27" s="126">
        <v>-133071313</v>
      </c>
      <c r="I27" s="124">
        <f t="shared" si="1"/>
        <v>-133071313</v>
      </c>
      <c r="J27" s="126"/>
      <c r="K27" s="124">
        <f t="shared" si="2"/>
        <v>-133071313</v>
      </c>
      <c r="L27" s="111"/>
    </row>
    <row r="28" spans="1:12">
      <c r="A28" s="125" t="s">
        <v>350</v>
      </c>
      <c r="B28" s="117"/>
      <c r="C28" s="117"/>
      <c r="D28" s="117"/>
      <c r="E28" s="117"/>
      <c r="F28" s="117"/>
      <c r="G28" s="124">
        <v>-94459828</v>
      </c>
      <c r="H28" s="126">
        <v>94459828</v>
      </c>
      <c r="I28" s="124"/>
      <c r="J28" s="126"/>
      <c r="K28" s="124"/>
      <c r="L28" s="111"/>
    </row>
    <row r="29" spans="1:12">
      <c r="A29" s="125" t="s">
        <v>342</v>
      </c>
      <c r="B29" s="117"/>
      <c r="C29" s="117"/>
      <c r="D29" s="117"/>
      <c r="E29" s="117"/>
      <c r="F29" s="117"/>
      <c r="G29" s="124"/>
      <c r="H29" s="124"/>
      <c r="I29" s="124">
        <f t="shared" si="1"/>
        <v>0</v>
      </c>
      <c r="J29" s="124"/>
      <c r="K29" s="124">
        <f t="shared" si="2"/>
        <v>0</v>
      </c>
      <c r="L29" s="111"/>
    </row>
    <row r="30" spans="1:12">
      <c r="A30" s="123" t="s">
        <v>343</v>
      </c>
      <c r="B30" s="127">
        <f t="shared" ref="B30:H30" si="6">SUM(B27:B29)</f>
        <v>0</v>
      </c>
      <c r="C30" s="127">
        <f t="shared" si="6"/>
        <v>0</v>
      </c>
      <c r="D30" s="127">
        <f t="shared" si="6"/>
        <v>0</v>
      </c>
      <c r="E30" s="127">
        <f t="shared" si="6"/>
        <v>0</v>
      </c>
      <c r="F30" s="127">
        <f t="shared" si="6"/>
        <v>0</v>
      </c>
      <c r="G30" s="127">
        <f t="shared" si="6"/>
        <v>-94459828</v>
      </c>
      <c r="H30" s="128">
        <f t="shared" si="6"/>
        <v>-38611485</v>
      </c>
      <c r="I30" s="127">
        <f t="shared" si="1"/>
        <v>-133071313</v>
      </c>
      <c r="J30" s="128">
        <f>SUM(J27:J29)</f>
        <v>0</v>
      </c>
      <c r="K30" s="127">
        <f t="shared" si="2"/>
        <v>-133071313</v>
      </c>
      <c r="L30" s="111"/>
    </row>
    <row r="31" spans="1:12">
      <c r="A31" s="123" t="s">
        <v>344</v>
      </c>
      <c r="B31" s="117"/>
      <c r="C31" s="117"/>
      <c r="D31" s="117"/>
      <c r="E31" s="117"/>
      <c r="F31" s="117"/>
      <c r="G31" s="124"/>
      <c r="H31" s="124"/>
      <c r="I31" s="124">
        <f t="shared" si="1"/>
        <v>0</v>
      </c>
      <c r="J31" s="124"/>
      <c r="K31" s="124">
        <f t="shared" si="2"/>
        <v>0</v>
      </c>
      <c r="L31" s="111"/>
    </row>
    <row r="32" spans="1:12">
      <c r="A32" s="129" t="s">
        <v>345</v>
      </c>
      <c r="B32" s="117"/>
      <c r="C32" s="117"/>
      <c r="D32" s="117"/>
      <c r="E32" s="117"/>
      <c r="F32" s="117"/>
      <c r="G32" s="124"/>
      <c r="H32" s="124"/>
      <c r="I32" s="124">
        <f t="shared" si="1"/>
        <v>0</v>
      </c>
      <c r="J32" s="124"/>
      <c r="K32" s="124">
        <f t="shared" si="2"/>
        <v>0</v>
      </c>
      <c r="L32" s="111"/>
    </row>
    <row r="33" spans="1:12">
      <c r="A33" s="129" t="s">
        <v>346</v>
      </c>
      <c r="B33" s="117"/>
      <c r="C33" s="117"/>
      <c r="D33" s="117"/>
      <c r="E33" s="117"/>
      <c r="F33" s="117"/>
      <c r="G33" s="124"/>
      <c r="H33" s="124"/>
      <c r="I33" s="124">
        <f t="shared" si="1"/>
        <v>0</v>
      </c>
      <c r="J33" s="124"/>
      <c r="K33" s="124">
        <f t="shared" si="2"/>
        <v>0</v>
      </c>
      <c r="L33" s="111"/>
    </row>
    <row r="34" spans="1:12">
      <c r="A34" s="130" t="s">
        <v>347</v>
      </c>
      <c r="B34" s="117"/>
      <c r="C34" s="117"/>
      <c r="D34" s="117"/>
      <c r="E34" s="131"/>
      <c r="F34" s="131"/>
      <c r="G34" s="124"/>
      <c r="H34" s="124"/>
      <c r="I34" s="124">
        <f t="shared" si="1"/>
        <v>0</v>
      </c>
      <c r="J34" s="124"/>
      <c r="K34" s="124">
        <f t="shared" si="2"/>
        <v>0</v>
      </c>
      <c r="L34" s="111"/>
    </row>
    <row r="35" spans="1:12">
      <c r="A35" s="123" t="s">
        <v>348</v>
      </c>
      <c r="B35" s="127">
        <f>SUM(B32:B34)</f>
        <v>0</v>
      </c>
      <c r="C35" s="127">
        <f t="shared" ref="C35:J35" si="7">SUM(C32:C34)</f>
        <v>0</v>
      </c>
      <c r="D35" s="127">
        <f t="shared" si="7"/>
        <v>0</v>
      </c>
      <c r="E35" s="127">
        <f t="shared" si="7"/>
        <v>0</v>
      </c>
      <c r="F35" s="127">
        <f t="shared" si="7"/>
        <v>0</v>
      </c>
      <c r="G35" s="127">
        <f t="shared" si="7"/>
        <v>0</v>
      </c>
      <c r="H35" s="127">
        <f t="shared" si="7"/>
        <v>0</v>
      </c>
      <c r="I35" s="127">
        <f t="shared" si="1"/>
        <v>0</v>
      </c>
      <c r="J35" s="127">
        <f t="shared" si="7"/>
        <v>0</v>
      </c>
      <c r="K35" s="127">
        <f t="shared" si="2"/>
        <v>0</v>
      </c>
      <c r="L35" s="111"/>
    </row>
    <row r="36" spans="1:12">
      <c r="A36" s="123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11"/>
    </row>
    <row r="37" spans="1:12" ht="15.75" thickBot="1">
      <c r="A37" s="123" t="s">
        <v>351</v>
      </c>
      <c r="B37" s="132">
        <f t="shared" ref="B37:J37" si="8">B24+B30+B35</f>
        <v>359068000</v>
      </c>
      <c r="C37" s="132">
        <f t="shared" si="8"/>
        <v>468729158</v>
      </c>
      <c r="D37" s="132">
        <f t="shared" si="8"/>
        <v>0</v>
      </c>
      <c r="E37" s="132">
        <f t="shared" si="8"/>
        <v>0</v>
      </c>
      <c r="F37" s="132">
        <f t="shared" si="8"/>
        <v>0</v>
      </c>
      <c r="G37" s="132">
        <f t="shared" si="8"/>
        <v>-94459828</v>
      </c>
      <c r="H37" s="132">
        <f t="shared" si="8"/>
        <v>-133071313</v>
      </c>
      <c r="I37" s="132">
        <f t="shared" si="8"/>
        <v>600266017</v>
      </c>
      <c r="J37" s="132">
        <f t="shared" si="8"/>
        <v>0</v>
      </c>
      <c r="K37" s="132">
        <f t="shared" si="2"/>
        <v>600266017</v>
      </c>
      <c r="L37" s="111"/>
    </row>
    <row r="38" spans="1:12" ht="15.75" thickTop="1">
      <c r="B38" s="134"/>
      <c r="C38" s="134"/>
      <c r="D38" s="134"/>
      <c r="E38" s="134"/>
      <c r="F38" s="134"/>
      <c r="G38" s="135"/>
      <c r="H38" s="135"/>
      <c r="I38" s="135"/>
      <c r="J38" s="135"/>
      <c r="K38" s="135"/>
      <c r="L38" s="111"/>
    </row>
    <row r="39" spans="1:12">
      <c r="B39" s="111"/>
      <c r="C39" s="111"/>
      <c r="D39" s="111"/>
      <c r="E39" s="111"/>
      <c r="F39" s="111"/>
      <c r="L39" s="111"/>
    </row>
    <row r="40" spans="1:12">
      <c r="B40" s="111"/>
      <c r="C40" s="111"/>
      <c r="D40" s="111"/>
      <c r="E40" s="111"/>
      <c r="F40" s="111"/>
      <c r="L40" s="111"/>
    </row>
    <row r="41" spans="1:12">
      <c r="B41" s="111"/>
      <c r="C41" s="111"/>
      <c r="D41" s="111"/>
      <c r="E41" s="111"/>
      <c r="F41" s="1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2021-07-03T13:33:03Z</dcterms:modified>
</cp:coreProperties>
</file>