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3"/>
  </bookViews>
  <sheets>
    <sheet name="P.F." sheetId="6" r:id="rId1"/>
    <sheet name="AKTIVET" sheetId="1" r:id="rId2"/>
    <sheet name="PASIVET" sheetId="2" r:id="rId3"/>
    <sheet name="Te ardhurat" sheetId="3" r:id="rId4"/>
    <sheet name="CASH" sheetId="4" r:id="rId5"/>
    <sheet name="Kapitali" sheetId="7" r:id="rId6"/>
    <sheet name="AAM" sheetId="5" r:id="rId7"/>
    <sheet name="TVSH" sheetId="8" r:id="rId8"/>
    <sheet name="Tatim Fitimi" sheetId="9" r:id="rId9"/>
    <sheet name="shenime" sheetId="10" r:id="rId10"/>
    <sheet name="Sheet1" sheetId="11" r:id="rId11"/>
  </sheets>
  <calcPr calcId="124519"/>
</workbook>
</file>

<file path=xl/calcChain.xml><?xml version="1.0" encoding="utf-8"?>
<calcChain xmlns="http://schemas.openxmlformats.org/spreadsheetml/2006/main">
  <c r="H13" i="5"/>
  <c r="H15"/>
  <c r="H17"/>
  <c r="H26"/>
  <c r="H11"/>
  <c r="G22" i="8"/>
  <c r="D22"/>
  <c r="H20"/>
  <c r="J20" s="1"/>
  <c r="E20"/>
  <c r="F20" s="1"/>
  <c r="I19"/>
  <c r="H19"/>
  <c r="J19" s="1"/>
  <c r="F19"/>
  <c r="E19"/>
  <c r="H18"/>
  <c r="J18" s="1"/>
  <c r="E18"/>
  <c r="F18" s="1"/>
  <c r="H17"/>
  <c r="I17" s="1"/>
  <c r="E17"/>
  <c r="F17" s="1"/>
  <c r="H16"/>
  <c r="J16" s="1"/>
  <c r="E16"/>
  <c r="F16" s="1"/>
  <c r="H15"/>
  <c r="I15" s="1"/>
  <c r="E15"/>
  <c r="F15" s="1"/>
  <c r="H14"/>
  <c r="J14" s="1"/>
  <c r="E14"/>
  <c r="F14" s="1"/>
  <c r="H13"/>
  <c r="I13" s="1"/>
  <c r="E13"/>
  <c r="F13" s="1"/>
  <c r="H12"/>
  <c r="J12" s="1"/>
  <c r="E12"/>
  <c r="F12" s="1"/>
  <c r="H11"/>
  <c r="I11" s="1"/>
  <c r="E11"/>
  <c r="F11" s="1"/>
  <c r="H10"/>
  <c r="J10" s="1"/>
  <c r="E10"/>
  <c r="F10" s="1"/>
  <c r="I9"/>
  <c r="H9"/>
  <c r="H22" s="1"/>
  <c r="F9"/>
  <c r="F22" s="1"/>
  <c r="E9"/>
  <c r="E22" s="1"/>
  <c r="J22" l="1"/>
  <c r="J9"/>
  <c r="I10"/>
  <c r="I22" s="1"/>
  <c r="J11"/>
  <c r="I12"/>
  <c r="J13"/>
  <c r="I14"/>
  <c r="J15"/>
  <c r="I16"/>
  <c r="J17"/>
  <c r="I18"/>
  <c r="I20"/>
  <c r="I26" i="3" l="1"/>
  <c r="I39"/>
  <c r="I44" s="1"/>
  <c r="I30"/>
  <c r="I19"/>
  <c r="I22"/>
  <c r="I11"/>
  <c r="I7"/>
  <c r="E33" i="2"/>
  <c r="E25"/>
  <c r="E12"/>
  <c r="E6" s="1"/>
  <c r="C35" i="1"/>
  <c r="C33" s="1"/>
  <c r="C20"/>
  <c r="C12"/>
  <c r="C8"/>
  <c r="H9" i="7"/>
  <c r="J39" i="3"/>
  <c r="J44" s="1"/>
  <c r="J30"/>
  <c r="J26"/>
  <c r="J22"/>
  <c r="J19"/>
  <c r="J35" s="1"/>
  <c r="J11"/>
  <c r="J7"/>
  <c r="J36" s="1"/>
  <c r="J45" s="1"/>
  <c r="J47" s="1"/>
  <c r="F33" i="2"/>
  <c r="F25"/>
  <c r="F12"/>
  <c r="F6"/>
  <c r="F44" s="1"/>
  <c r="D35" i="1"/>
  <c r="D33"/>
  <c r="D20"/>
  <c r="D12"/>
  <c r="D8"/>
  <c r="D7"/>
  <c r="D44" s="1"/>
  <c r="G15" i="7"/>
  <c r="G20" s="1"/>
  <c r="F20"/>
  <c r="E20"/>
  <c r="D20"/>
  <c r="C20"/>
  <c r="H19"/>
  <c r="H18"/>
  <c r="H17"/>
  <c r="H16"/>
  <c r="H14"/>
  <c r="H13"/>
  <c r="H12"/>
  <c r="H11"/>
  <c r="I35" i="3" l="1"/>
  <c r="E44" i="2"/>
  <c r="C7" i="1"/>
  <c r="C44" s="1"/>
  <c r="H10" i="7"/>
  <c r="H20"/>
  <c r="H15"/>
  <c r="G37" i="5"/>
  <c r="F37"/>
  <c r="E37"/>
  <c r="D37"/>
  <c r="C37"/>
  <c r="G32"/>
  <c r="F32"/>
  <c r="E32"/>
  <c r="D32"/>
  <c r="C32"/>
  <c r="H30"/>
  <c r="H24"/>
  <c r="G19"/>
  <c r="F19"/>
  <c r="E19"/>
  <c r="D19"/>
  <c r="C19"/>
  <c r="C40" s="1"/>
  <c r="H37"/>
  <c r="H19"/>
  <c r="G40" l="1"/>
  <c r="F40"/>
  <c r="E40"/>
  <c r="D40"/>
  <c r="H32"/>
  <c r="H40" s="1"/>
  <c r="I36" i="3"/>
  <c r="I45" s="1"/>
  <c r="I47" s="1"/>
</calcChain>
</file>

<file path=xl/sharedStrings.xml><?xml version="1.0" encoding="utf-8"?>
<sst xmlns="http://schemas.openxmlformats.org/spreadsheetml/2006/main" count="333" uniqueCount="289">
  <si>
    <t>AKTIVET</t>
  </si>
  <si>
    <t>Shenime</t>
  </si>
  <si>
    <t>Periudha</t>
  </si>
  <si>
    <t>Raportuese</t>
  </si>
  <si>
    <t>Para ardhese</t>
  </si>
  <si>
    <t>AKTIVET AFATSHKURTERA</t>
  </si>
  <si>
    <t>1  Aktive monetare</t>
  </si>
  <si>
    <t xml:space="preserve">   &gt; Banka</t>
  </si>
  <si>
    <t xml:space="preserve">  &gt;  Arka</t>
  </si>
  <si>
    <t>2  Derivate dhe aktive te mbajtura per tregtim</t>
  </si>
  <si>
    <t>3  Aktive te tjera financiare afatshkurtra</t>
  </si>
  <si>
    <t xml:space="preserve">     &gt;Llog./kerkesa te arktueshme klient per shitje</t>
  </si>
  <si>
    <t xml:space="preserve">     &gt;Llog./kerkesa te arktueshme debitore te tjere</t>
  </si>
  <si>
    <t xml:space="preserve">     &gt;Tatim mbi fitimin</t>
  </si>
  <si>
    <t xml:space="preserve">     &gt;TVSH</t>
  </si>
  <si>
    <t xml:space="preserve">     &gt;Te drejta e detyrime ndaj ortakeve</t>
  </si>
  <si>
    <t xml:space="preserve">     &gt;Instrumenta te tjera borxhi</t>
  </si>
  <si>
    <t xml:space="preserve">     &gt;Investime te tjera  financiare</t>
  </si>
  <si>
    <t>4  Inventaret</t>
  </si>
  <si>
    <t xml:space="preserve">     &gt;Lende e pare</t>
  </si>
  <si>
    <t xml:space="preserve">     &gt;Inventare i imet</t>
  </si>
  <si>
    <t xml:space="preserve">     &gt;Prodhime ne proces</t>
  </si>
  <si>
    <t xml:space="preserve">    &gt;Produkte te gatshme</t>
  </si>
  <si>
    <t xml:space="preserve">    &gt;Mallra per rishitje</t>
  </si>
  <si>
    <t xml:space="preserve">    &gt;Parapagese per furnizime</t>
  </si>
  <si>
    <t xml:space="preserve">    &gt;</t>
  </si>
  <si>
    <t>5  Aktive biologjike afatshkurtra</t>
  </si>
  <si>
    <t>6  Aktive afatshkurtra te mbajtura per rishitje</t>
  </si>
  <si>
    <t>7  Parapagime  dhe shpenzimete shtyra</t>
  </si>
  <si>
    <t xml:space="preserve">    &gt;Shpenzime te periudhave te ardhshme</t>
  </si>
  <si>
    <t xml:space="preserve">   &gt;</t>
  </si>
  <si>
    <t>AKTIVE AFATGJATA</t>
  </si>
  <si>
    <t>1  Investimet financiare afatfhata</t>
  </si>
  <si>
    <t>2  Aktive afatgjata matriale</t>
  </si>
  <si>
    <t xml:space="preserve">    &gt;Toka</t>
  </si>
  <si>
    <t xml:space="preserve">    &gt;Ndertesa</t>
  </si>
  <si>
    <t xml:space="preserve">    &gt;Makineri dhe paisje </t>
  </si>
  <si>
    <t xml:space="preserve">    &gt;Aktive te tjera afatgjata (Paisje zyrash,infomatike)</t>
  </si>
  <si>
    <t>3  Aktive biologjike afatgjata</t>
  </si>
  <si>
    <t>4  Aktive afatgjata jo matriale</t>
  </si>
  <si>
    <t>5  Kapitali aksioner i  pa paguar</t>
  </si>
  <si>
    <t>6  Aktive te tjera afatgjata</t>
  </si>
  <si>
    <t>TOTALI I AKTIVEVE (I+II)</t>
  </si>
  <si>
    <t>Nr</t>
  </si>
  <si>
    <t>PASIVE DHE KAPITALE</t>
  </si>
  <si>
    <t>I</t>
  </si>
  <si>
    <t>PASIVE AFATSHKURTRA</t>
  </si>
  <si>
    <t>1  Derivatet</t>
  </si>
  <si>
    <t>2  Huamarrjet</t>
  </si>
  <si>
    <t xml:space="preserve">           &gt;Huate dhe oblikacionet afatshkurtra</t>
  </si>
  <si>
    <t xml:space="preserve">           &gt;Rikthimet/ripagesat e huave afatgjata</t>
  </si>
  <si>
    <t xml:space="preserve">           &gt;Bono te konvertueshme</t>
  </si>
  <si>
    <t xml:space="preserve">3  Huat dhe parapagimet </t>
  </si>
  <si>
    <t xml:space="preserve">     &gt;Te pagueshme ndaj furnitoreve</t>
  </si>
  <si>
    <t xml:space="preserve">     &gt;Te pagueshme ndaj punonjesve</t>
  </si>
  <si>
    <t xml:space="preserve">     &gt;Detyrime per Sigurime Shoq-  Shend.</t>
  </si>
  <si>
    <t xml:space="preserve">     &gt;Detyrime tatimore per TAP-in</t>
  </si>
  <si>
    <t xml:space="preserve">     &gt;Detyrime tatimore per Tatim Fitimin</t>
  </si>
  <si>
    <t xml:space="preserve">     &gt;Detyrime tatimore per TVSH-ne</t>
  </si>
  <si>
    <t xml:space="preserve">     &gt;Detyrime tatimore per Tatimin ne Burim</t>
  </si>
  <si>
    <t xml:space="preserve">     &gt;Dividente per t'u paguar</t>
  </si>
  <si>
    <t xml:space="preserve">     &gt;Debtitore dhe Kreditore te tjere</t>
  </si>
  <si>
    <t>4  Grantet dhe te ardhurat e shtyra</t>
  </si>
  <si>
    <t>5  Provizionet afatshkurtra</t>
  </si>
  <si>
    <t>II</t>
  </si>
  <si>
    <t>PASIVET AFATGJATA</t>
  </si>
  <si>
    <t>1  Huat afatgjata</t>
  </si>
  <si>
    <t xml:space="preserve">   &gt;Hua, bankare afatgjate</t>
  </si>
  <si>
    <r>
      <t xml:space="preserve">   &gt;</t>
    </r>
    <r>
      <rPr>
        <sz val="11"/>
        <rFont val="Arial"/>
        <family val="2"/>
      </rPr>
      <t xml:space="preserve">Bono te konvertueshme </t>
    </r>
  </si>
  <si>
    <t>2  Huamarrje te tjera  afatgjata</t>
  </si>
  <si>
    <t>3  Grantet dhe te ardhurat e shtyra</t>
  </si>
  <si>
    <t>4  Provizionet  afatgjata</t>
  </si>
  <si>
    <t>TOTALI I PASIVEVE  (I+II)</t>
  </si>
  <si>
    <t>III</t>
  </si>
  <si>
    <t>KAPITALI</t>
  </si>
  <si>
    <t>1  Aksionet e pakices  (PF te konsoliduara)</t>
  </si>
  <si>
    <t>2  Kapitali i aksionereve te shoq. Meme (PF te kons.)</t>
  </si>
  <si>
    <t>3  Kapitali aksionar</t>
  </si>
  <si>
    <t>4  Primi i aksionit</t>
  </si>
  <si>
    <t>5  Njesite ose aksionet e thesarit (Negative)</t>
  </si>
  <si>
    <t>6  Rezervat  statutore</t>
  </si>
  <si>
    <t>7  Rezervat ligjore</t>
  </si>
  <si>
    <t>8  Rezervat e tjera</t>
  </si>
  <si>
    <t>9  Fitimet e pashperndara</t>
  </si>
  <si>
    <t>10Fitimi (Humbja) e vitit  financiara</t>
  </si>
  <si>
    <t>TOTALI I PASIVEVE DHE KAPITALIT (I+II+III)</t>
  </si>
  <si>
    <t>(Bazuar ne klasifikimin e Shpenzimeve sipas  Natyres)</t>
  </si>
  <si>
    <t>Nr.</t>
  </si>
  <si>
    <t>Pershkrimi i Elementeve</t>
  </si>
  <si>
    <t>Shitjet neto</t>
  </si>
  <si>
    <t xml:space="preserve">a.Te ardhura nga shitjet e produkteve te prodhimit te vet               </t>
  </si>
  <si>
    <t xml:space="preserve">b.Te ardhura nga shitjet e mallrave                                                 </t>
  </si>
  <si>
    <t xml:space="preserve">c.Te ardhura nga shitjet e sherbimeve                                            </t>
  </si>
  <si>
    <t>Te ardhura te tjera nga veprimtaria e shfrytezimit</t>
  </si>
  <si>
    <t xml:space="preserve">a.Prodhimi aktiveve te qendrueshme te trupezuara dhe pa trupez.                                                                                           </t>
  </si>
  <si>
    <t xml:space="preserve">b.Te ardhura tatimore nga akt-kontrollet                                                                                                                                          </t>
  </si>
  <si>
    <t xml:space="preserve">d.Rimarje amortizimi ,provizionesh dhe subvensionesh                           </t>
  </si>
  <si>
    <t xml:space="preserve">c .Te ardhura te tjera nga veprimtaria e shfrytezimit              </t>
  </si>
  <si>
    <t>Ndrysh. ne invent.  prod. gatshme e  prodhimit ne proces</t>
  </si>
  <si>
    <t xml:space="preserve">a.Ndryshimi I inventarit te  produktit te gatshem                                                                                                                                                  </t>
  </si>
  <si>
    <t xml:space="preserve">b.Ndryshimi I inventarit te prodhimit ne proqes                                                       </t>
  </si>
  <si>
    <t>Matrialet e konsumuar</t>
  </si>
  <si>
    <t xml:space="preserve">a.Shpenzime per blerjen e mallrave                                                                                         </t>
  </si>
  <si>
    <t xml:space="preserve">b.Shpenzime per blerjen e lendes se pare dhe te tjera konsumi        </t>
  </si>
  <si>
    <t>Kosto e punes</t>
  </si>
  <si>
    <t xml:space="preserve">          a. Pagat e personelit</t>
  </si>
  <si>
    <t xml:space="preserve">          b.Shpenzime te tjera per dieta e trajtime per punojnesit</t>
  </si>
  <si>
    <t xml:space="preserve">          c,Shpenzimet per sigurime shoqerore e shendetesore</t>
  </si>
  <si>
    <t>Amortizimet dhe zhvleresimet</t>
  </si>
  <si>
    <t xml:space="preserve">a.Amortizim aktiveve te qnendrueshme dhe inventareve                                </t>
  </si>
  <si>
    <t xml:space="preserve">b.Provizione dhe zhvleresime                                                </t>
  </si>
  <si>
    <t xml:space="preserve">c.Shpenzime per kuot per tu shperndare                               </t>
  </si>
  <si>
    <t>Shpenzime te tjera</t>
  </si>
  <si>
    <t xml:space="preserve">a.Shpenzime per furnitura dhe sherbime nga te trete           </t>
  </si>
  <si>
    <t xml:space="preserve">b.Shpenzime tatimore,doganore dhe pagesa te ngjashme        </t>
  </si>
  <si>
    <t xml:space="preserve">c.Shpenzime per penalitete dhe humbje nga mos arktimi debitoreve </t>
  </si>
  <si>
    <t xml:space="preserve">d.shpenzime te tjera te shfrytezimit                                       </t>
  </si>
  <si>
    <t xml:space="preserve">         Totali i Shpenzimeve  (shumat 4-7)</t>
  </si>
  <si>
    <t>Fitimi (humbja) nga veprimtarite kryesore (1+2+/-3-8)</t>
  </si>
  <si>
    <t>Te ardhura dhe shpenzime  financiare nga njesite e kontrolluara</t>
  </si>
  <si>
    <t>Te ardhurat dhe shpenzimet financiare nga pjesmarrjet</t>
  </si>
  <si>
    <t>Te ardhurat dhe shpenzime  finaciare</t>
  </si>
  <si>
    <t>12.1  Te ardh, e shpenz,financ, nga invest, te tjera finac, afatgjata</t>
  </si>
  <si>
    <t>12.2  Te ardhura dhe shpenzime  nga interesat</t>
  </si>
  <si>
    <t xml:space="preserve">12.3  Fitimet (Humbjet) nga kursi i kembimit </t>
  </si>
  <si>
    <t>12.4  Te ardhura dhe shpenzime te tjera financiare</t>
  </si>
  <si>
    <t>Totali i te Ardhurave dhe Shpenzimeve Financiare(10+11+12)</t>
  </si>
  <si>
    <t xml:space="preserve">          Fitimi (humbja)  para tatimit (9+/-13)</t>
  </si>
  <si>
    <t xml:space="preserve">Shpenzimet e tatimit mbi fitimin 10% </t>
  </si>
  <si>
    <t>Fitimi (humbja)  neto e vitit  financiar  (14-15)</t>
  </si>
  <si>
    <t>Elementet e pasqyrave te konsoliduara</t>
  </si>
  <si>
    <t xml:space="preserve">Pasqyra e Fluksit Monetar - Metoda Direkte </t>
  </si>
  <si>
    <t>Fluksi monetar nga veprimtarite e shfrytezimit</t>
  </si>
  <si>
    <t xml:space="preserve">   MM neto nga veprimtarite e shfrytezimit</t>
  </si>
  <si>
    <t>Fluksi monetar nga veprimtarite investuese</t>
  </si>
  <si>
    <t xml:space="preserve">    Blerja e njesise se kontro X minus parate e arketu</t>
  </si>
  <si>
    <t xml:space="preserve">    Blerja e aktiveve afatgjata materiale</t>
  </si>
  <si>
    <t xml:space="preserve">    Te ardhura nga shitja e paisjeve</t>
  </si>
  <si>
    <t xml:space="preserve">    Interesi I arketuar</t>
  </si>
  <si>
    <t xml:space="preserve">    Dividentet e arketuar</t>
  </si>
  <si>
    <t xml:space="preserve">    MM neto te perdorura ne veprimtarite investuese</t>
  </si>
  <si>
    <t>Fluksi monetar nga aktivitetet financiare</t>
  </si>
  <si>
    <t xml:space="preserve">    Te ardhura nga emetimi I kapitalit aksioner</t>
  </si>
  <si>
    <t xml:space="preserve">     Te ardhura nga huamarrje afatgjata</t>
  </si>
  <si>
    <t xml:space="preserve">     Dividente te paguara</t>
  </si>
  <si>
    <t xml:space="preserve">     MM neto e perdorura ne veprimtarite financiare</t>
  </si>
  <si>
    <t>Mjetet monetare ne fillim te periudhes kontabel</t>
  </si>
  <si>
    <t>Mjetet monetare ne fund te periudhes kontabel</t>
  </si>
  <si>
    <t>AKTIVET   AFATGJATA   MATERIALE</t>
  </si>
  <si>
    <t>Trualli</t>
  </si>
  <si>
    <t>Ndertesa</t>
  </si>
  <si>
    <t>Makineri</t>
  </si>
  <si>
    <t xml:space="preserve">      Mjete </t>
  </si>
  <si>
    <t>Paisje zyrash</t>
  </si>
  <si>
    <t>TOTALI</t>
  </si>
  <si>
    <t xml:space="preserve">   Transporti </t>
  </si>
  <si>
    <t>dhe inform.</t>
  </si>
  <si>
    <t xml:space="preserve">AAM Vlera </t>
  </si>
  <si>
    <t>Bruto</t>
  </si>
  <si>
    <t xml:space="preserve">Gjendja me </t>
  </si>
  <si>
    <t xml:space="preserve">Shtesa </t>
  </si>
  <si>
    <t>Paksime</t>
  </si>
  <si>
    <t>J/Perd</t>
  </si>
  <si>
    <t xml:space="preserve">Tjeter </t>
  </si>
  <si>
    <t>kalim ne 312/327</t>
  </si>
  <si>
    <t xml:space="preserve">Gjendja </t>
  </si>
  <si>
    <t xml:space="preserve">Zhveresimi </t>
  </si>
  <si>
    <t>I Akumuluar</t>
  </si>
  <si>
    <t>amortz  vjet</t>
  </si>
  <si>
    <t xml:space="preserve">Vlera e </t>
  </si>
  <si>
    <t>mbetur neto</t>
  </si>
  <si>
    <t xml:space="preserve">     Te ardhura nga grantet</t>
  </si>
  <si>
    <t xml:space="preserve">P A S Q Y R A T       F I N A N C I A R E </t>
  </si>
  <si>
    <t>(Ne zbatim te Standarteve Kombetare te Kontabilitetit nr.2</t>
  </si>
  <si>
    <t>dhe Ligjit Nr. 9228, date 29.04.2004 "Per Kontabilitetin dhe Pasqyrat Financiare"</t>
  </si>
  <si>
    <r>
      <t xml:space="preserve">                     </t>
    </r>
    <r>
      <rPr>
        <i/>
        <u/>
        <sz val="10"/>
        <rFont val="Arial"/>
        <family val="2"/>
      </rPr>
      <t xml:space="preserve"> Te dhena identifikuese</t>
    </r>
  </si>
  <si>
    <t xml:space="preserve">                      Emertimi dhe Forma Ligjore      Sh .A  Ujesjelles Kanalizime                           </t>
  </si>
  <si>
    <t xml:space="preserve">                      NIPT-I                                          J  62903868  I                                                                     </t>
  </si>
  <si>
    <r>
      <t xml:space="preserve">                      Adresa e Selise                           Lagja Nr.2  Kavaje                                 </t>
    </r>
    <r>
      <rPr>
        <b/>
        <u/>
        <sz val="10"/>
        <rFont val="Arial"/>
        <family val="2"/>
      </rPr>
      <t xml:space="preserve"> </t>
    </r>
  </si>
  <si>
    <t xml:space="preserve">                                                                                                            </t>
  </si>
  <si>
    <t xml:space="preserve">                      Data e krijimit                            11.07.2000                               </t>
  </si>
  <si>
    <t xml:space="preserve">                      Nr.i Regjistrit Tregtar                  Nr.  24149                                    </t>
  </si>
  <si>
    <t xml:space="preserve">                      Veprimtaria                           Shitje  Uji                         </t>
  </si>
  <si>
    <t xml:space="preserve">Mirembajtje  Rrjeti </t>
  </si>
  <si>
    <t>Ujesjelles -Kanalizime</t>
  </si>
  <si>
    <r>
      <t xml:space="preserve">                    </t>
    </r>
    <r>
      <rPr>
        <i/>
        <u/>
        <sz val="10"/>
        <rFont val="Arial"/>
        <family val="2"/>
      </rPr>
      <t>Te dhena te tjera</t>
    </r>
  </si>
  <si>
    <r>
      <t xml:space="preserve">                    Pasqyrat Financiare jane individuale                            </t>
    </r>
    <r>
      <rPr>
        <b/>
        <u/>
        <sz val="10"/>
        <rFont val="Arial"/>
        <family val="2"/>
      </rPr>
      <t>PO</t>
    </r>
  </si>
  <si>
    <t xml:space="preserve">                    Pasqyrat Financiare jane te konsoliduara                       -</t>
  </si>
  <si>
    <r>
      <t xml:space="preserve">                    Pasqyrat Financiare jane te shprehura ne                   </t>
    </r>
    <r>
      <rPr>
        <b/>
        <u/>
        <sz val="10"/>
        <rFont val="Arial"/>
        <family val="2"/>
      </rPr>
      <t>LEKE</t>
    </r>
  </si>
  <si>
    <r>
      <t xml:space="preserve">                    Pasqyrat Financiare jane te rrumbullakosura ne         </t>
    </r>
    <r>
      <rPr>
        <b/>
        <u/>
        <sz val="10"/>
        <rFont val="Arial"/>
        <family val="2"/>
      </rPr>
      <t>LEKE</t>
    </r>
  </si>
  <si>
    <t>Nje pasqyre e pakonsoliduar</t>
  </si>
  <si>
    <t>NR</t>
  </si>
  <si>
    <t>EMERTIMI</t>
  </si>
  <si>
    <t>Kap. Aksionar</t>
  </si>
  <si>
    <t>Primi i aksionit</t>
  </si>
  <si>
    <t>Aksione thesari</t>
  </si>
  <si>
    <t>Rez, stat, ligjore</t>
  </si>
  <si>
    <t>Fit, pashperndare</t>
  </si>
  <si>
    <t>A</t>
  </si>
  <si>
    <t>Efekti i ndryshimeve ne politikat kontabel</t>
  </si>
  <si>
    <t>B</t>
  </si>
  <si>
    <t>pozicioni i rregulluar</t>
  </si>
  <si>
    <t>Fitimi neto per periudhen kontabel</t>
  </si>
  <si>
    <t>Dividentet e paguar</t>
  </si>
  <si>
    <t>Rritja e rezerves te kapitalit</t>
  </si>
  <si>
    <t>Emetimi  aksioneve</t>
  </si>
  <si>
    <t>Emetimi i kapitali  aksionare</t>
  </si>
  <si>
    <t>Aksione te thesarit te riblera</t>
  </si>
  <si>
    <t xml:space="preserve">                    Periudha  Kontabel e pasqyrave Finaciare          Nga       01.01.2012</t>
  </si>
  <si>
    <t xml:space="preserve">                                                                                                 Deri me 31.12.2012</t>
  </si>
  <si>
    <t xml:space="preserve">                    Data e mbylljes se Pasqyrave Finaciare                            28/02/2013</t>
  </si>
  <si>
    <t>Pasqyra Financiare te Vitit 2012</t>
  </si>
  <si>
    <t>Pasqyra e te Ardhurave dhe Shpenzimeve  2012</t>
  </si>
  <si>
    <t>Pasqyra e Fluksit Monetar - Metoda Direkte 2012</t>
  </si>
  <si>
    <t>Pasqyra e Ndryshimeve ne Kapital  2012</t>
  </si>
  <si>
    <t>Pozicioni  me 31 dhjetor 2010</t>
  </si>
  <si>
    <t>Pozicioni me 31 dhjetor 2011</t>
  </si>
  <si>
    <t>Pozicioni me 31 dhjetore 2012</t>
  </si>
  <si>
    <t>EVIDENCA    E      TVSH       2012</t>
  </si>
  <si>
    <t>MUAJI</t>
  </si>
  <si>
    <t>BLERJET</t>
  </si>
  <si>
    <t>SHITJET</t>
  </si>
  <si>
    <t xml:space="preserve">  DIFERENCA</t>
  </si>
  <si>
    <t>Blerjet</t>
  </si>
  <si>
    <t>TVSH 20%</t>
  </si>
  <si>
    <t>Totali Blerje</t>
  </si>
  <si>
    <t>Shitjet</t>
  </si>
  <si>
    <t>Totali Shitje</t>
  </si>
  <si>
    <t xml:space="preserve">   Shitje - Blerje </t>
  </si>
  <si>
    <t>Janar</t>
  </si>
  <si>
    <t xml:space="preserve">Shkurt 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</si>
  <si>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</si>
  <si>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</si>
  <si>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</si>
  <si>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</si>
  <si>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</si>
  <si>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</si>
  <si>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</si>
  <si>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</si>
  <si>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</si>
  <si>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</si>
  <si>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Dhjetor 2012  pagese  crediss  11/01/2013</t>
  </si>
  <si>
    <t>01.01.2012</t>
  </si>
  <si>
    <t>31.12.2012</t>
  </si>
  <si>
    <t xml:space="preserve">kalim </t>
  </si>
  <si>
    <t xml:space="preserve"> dhene me Internet</t>
  </si>
  <si>
    <t>Fitimi para tatimit</t>
  </si>
  <si>
    <t>Amortizimi</t>
  </si>
  <si>
    <t xml:space="preserve">Rritja/Renia ne tepricen e kerkesave te arketueshme nga </t>
  </si>
  <si>
    <t>aktiviteti ,etj</t>
  </si>
  <si>
    <t>Rritja/Renia ne Tepricen e inventarit</t>
  </si>
  <si>
    <t>Rritja/Renia ne Tepricen e detyrimeve, per tu paguar nga aktiviteti</t>
  </si>
  <si>
    <t xml:space="preserve">Per vitin e mbyllur </t>
  </si>
  <si>
    <t>me 31 dhjetor 2012</t>
  </si>
  <si>
    <t>me 31 dhjetor 2011</t>
  </si>
  <si>
    <t>Fitimi /(Humbja )per periudhen Para Tatimit</t>
  </si>
  <si>
    <t>Fitimi /(Humbja )Tatimore e mbartur 2011/2010</t>
  </si>
  <si>
    <t xml:space="preserve">Shpenz . Te pa  njohura </t>
  </si>
  <si>
    <t>Fitimi /(Humbja )Tatimore mbi te cilat llogaritet Tatimi</t>
  </si>
  <si>
    <t>Tatim Fitimi i llogaritur 10%</t>
  </si>
  <si>
    <t xml:space="preserve">Tatim Fitimi i Parapaguar </t>
  </si>
  <si>
    <t xml:space="preserve">Tatim Fitimi per tu Paguar </t>
  </si>
  <si>
    <t>Fitimi /(Humbja )per periudhen  Tatimore 2012</t>
  </si>
  <si>
    <t xml:space="preserve">Shenime   Shpjeguese   per  Pasqyrat Financiare </t>
  </si>
  <si>
    <t xml:space="preserve">Objekti i kesaj shoqerie eshte Furnizimi  me Uje te  Pishem dhe Perpunimin e Ujrave te Ndotura </t>
  </si>
  <si>
    <t>si dhe mirembajtjen e rrjetit ujesjelles-kanalizime .</t>
  </si>
  <si>
    <t>Ngjarje te ndodhura pas dates se bilancit  per te cilat do te behen rregullime nuk ka .</t>
  </si>
  <si>
    <t xml:space="preserve">Gabime materiale te ndodhura ne periudhat kontabel te meparshme te konstatuara gjate </t>
  </si>
  <si>
    <t>periudhes rapotuese dhe qe korigjim nuk ka .</t>
  </si>
  <si>
    <t>Pasqyrat Financiare pasqyrojne gjendjen reale te shoqerise me 31.12.2012.</t>
  </si>
  <si>
    <t xml:space="preserve">Bilanci eshte punuar ne baze te ligjeve ne fuqi,parimeve te kontabilitetit te percaktuara </t>
  </si>
  <si>
    <t>ne ligjin NR.9228 date 29.04.2004 "Per Kontabilitetin "</t>
  </si>
  <si>
    <t>a. Parimi i vijushmerise .</t>
  </si>
  <si>
    <t>b. Parimi i qendrushmerise se metodave</t>
  </si>
  <si>
    <t>c. Parimi i krahasushmerise .</t>
  </si>
  <si>
    <t>d. Parimi i pa prekeshmerise se bilancit te celjes.</t>
  </si>
  <si>
    <t xml:space="preserve">Kontabiliteti mbahet me programin Alpha Business ne perputhje me Planin Kontabel te Pergjitheshem </t>
  </si>
  <si>
    <t>SKK  dhe ligjin Nr.9228 dt.20.04.2004 "Per Kontabilitetin "</t>
  </si>
  <si>
    <t>Eshte bere inventarizimi i pasurise se shoqerise ne fund te vitit 2012.</t>
  </si>
  <si>
    <t>Te gjitha investimet e bera nga donatore te huaj dhe nga buxheti jane pasqyruar ne 2012.</t>
  </si>
  <si>
    <t xml:space="preserve">Hartuesi  i Pasqyrave Financiare </t>
  </si>
  <si>
    <t>K.Dep,Finances</t>
  </si>
  <si>
    <t>Sadete  Gjeçi</t>
  </si>
  <si>
    <t>MIRATOHET</t>
  </si>
  <si>
    <t>DREJTORI</t>
  </si>
  <si>
    <t xml:space="preserve">GENTIAN  DAJA </t>
  </si>
  <si>
    <t xml:space="preserve">Shoqeria del me fitim kete vit per arsyje se kete vit ka ardhur subvencioni i energjise </t>
  </si>
  <si>
    <t>per vitn 2010,2011 dhe deri me 30.04.2012.</t>
  </si>
  <si>
    <t xml:space="preserve">Rritja /Renia neto e mjeteve monetare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</si>
</sst>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_);\-#,##0"/>
    <numFmt numFmtId="166" formatCode="_(* #,##0.0_);_(* \(#,##0.0\);_(* &quot;-&quot;??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color indexed="8"/>
      <name val="Verdana"/>
      <family val="2"/>
    </font>
    <font>
      <sz val="8"/>
      <color indexed="8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.0500000000000007"/>
      <color indexed="8"/>
      <name val="Verdana"/>
      <family val="2"/>
    </font>
    <font>
      <sz val="10"/>
      <name val="Arial"/>
      <family val="2"/>
    </font>
    <font>
      <b/>
      <sz val="24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43" fontId="37" fillId="0" borderId="0" applyFont="0" applyFill="0" applyBorder="0" applyAlignment="0" applyProtection="0"/>
  </cellStyleXfs>
  <cellXfs count="356">
    <xf numFmtId="0" fontId="0" fillId="0" borderId="0" xfId="0"/>
    <xf numFmtId="0" fontId="3" fillId="0" borderId="0" xfId="4" applyFont="1" applyAlignment="1"/>
    <xf numFmtId="0" fontId="5" fillId="0" borderId="1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7" fillId="0" borderId="4" xfId="4" applyFont="1" applyBorder="1"/>
    <xf numFmtId="164" fontId="8" fillId="0" borderId="5" xfId="1" applyNumberFormat="1" applyFont="1" applyBorder="1"/>
    <xf numFmtId="0" fontId="6" fillId="0" borderId="6" xfId="4" applyFont="1" applyBorder="1"/>
    <xf numFmtId="0" fontId="6" fillId="0" borderId="7" xfId="4" applyFont="1" applyBorder="1"/>
    <xf numFmtId="164" fontId="6" fillId="0" borderId="8" xfId="1" applyNumberFormat="1" applyFont="1" applyBorder="1"/>
    <xf numFmtId="0" fontId="7" fillId="0" borderId="9" xfId="4" applyFont="1" applyBorder="1"/>
    <xf numFmtId="0" fontId="7" fillId="0" borderId="10" xfId="4" applyFont="1" applyBorder="1"/>
    <xf numFmtId="164" fontId="7" fillId="0" borderId="11" xfId="1" applyNumberFormat="1" applyFont="1" applyBorder="1"/>
    <xf numFmtId="0" fontId="6" fillId="0" borderId="9" xfId="4" applyFont="1" applyBorder="1"/>
    <xf numFmtId="0" fontId="6" fillId="0" borderId="10" xfId="4" applyFont="1" applyBorder="1"/>
    <xf numFmtId="164" fontId="6" fillId="0" borderId="11" xfId="1" applyNumberFormat="1" applyFont="1" applyBorder="1"/>
    <xf numFmtId="0" fontId="7" fillId="0" borderId="12" xfId="4" applyFont="1" applyBorder="1"/>
    <xf numFmtId="0" fontId="7" fillId="0" borderId="13" xfId="4" applyFont="1" applyBorder="1"/>
    <xf numFmtId="164" fontId="7" fillId="0" borderId="14" xfId="1" applyNumberFormat="1" applyFont="1" applyBorder="1"/>
    <xf numFmtId="0" fontId="6" fillId="0" borderId="4" xfId="4" applyFont="1" applyBorder="1"/>
    <xf numFmtId="0" fontId="7" fillId="0" borderId="7" xfId="4" applyFont="1" applyBorder="1"/>
    <xf numFmtId="164" fontId="7" fillId="0" borderId="8" xfId="1" applyNumberFormat="1" applyFont="1" applyBorder="1"/>
    <xf numFmtId="0" fontId="6" fillId="0" borderId="12" xfId="4" applyFont="1" applyBorder="1"/>
    <xf numFmtId="0" fontId="8" fillId="0" borderId="3" xfId="4" applyFont="1" applyBorder="1"/>
    <xf numFmtId="0" fontId="8" fillId="0" borderId="4" xfId="4" applyFont="1" applyBorder="1"/>
    <xf numFmtId="0" fontId="7" fillId="0" borderId="0" xfId="4" applyFont="1"/>
    <xf numFmtId="0" fontId="1" fillId="0" borderId="0" xfId="5"/>
    <xf numFmtId="0" fontId="3" fillId="0" borderId="0" xfId="5" applyFont="1" applyAlignment="1"/>
    <xf numFmtId="0" fontId="5" fillId="0" borderId="1" xfId="5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8" fillId="0" borderId="9" xfId="5" applyFont="1" applyBorder="1" applyAlignment="1">
      <alignment horizontal="center"/>
    </xf>
    <xf numFmtId="0" fontId="6" fillId="0" borderId="15" xfId="5" applyFont="1" applyBorder="1" applyAlignment="1">
      <alignment horizontal="center"/>
    </xf>
    <xf numFmtId="0" fontId="6" fillId="0" borderId="4" xfId="5" applyFont="1" applyBorder="1"/>
    <xf numFmtId="164" fontId="8" fillId="0" borderId="5" xfId="2" applyNumberFormat="1" applyFont="1" applyBorder="1"/>
    <xf numFmtId="0" fontId="6" fillId="0" borderId="16" xfId="5" applyFont="1" applyBorder="1"/>
    <xf numFmtId="0" fontId="7" fillId="0" borderId="7" xfId="5" applyFont="1" applyBorder="1"/>
    <xf numFmtId="164" fontId="7" fillId="0" borderId="8" xfId="2" applyNumberFormat="1" applyFont="1" applyBorder="1"/>
    <xf numFmtId="0" fontId="6" fillId="0" borderId="17" xfId="5" applyFont="1" applyBorder="1"/>
    <xf numFmtId="0" fontId="6" fillId="0" borderId="10" xfId="5" applyFont="1" applyBorder="1"/>
    <xf numFmtId="164" fontId="6" fillId="0" borderId="11" xfId="2" applyNumberFormat="1" applyFont="1" applyBorder="1"/>
    <xf numFmtId="0" fontId="7" fillId="0" borderId="17" xfId="5" applyFont="1" applyBorder="1"/>
    <xf numFmtId="0" fontId="7" fillId="0" borderId="10" xfId="5" applyFont="1" applyBorder="1"/>
    <xf numFmtId="164" fontId="7" fillId="0" borderId="11" xfId="2" applyNumberFormat="1" applyFont="1" applyBorder="1"/>
    <xf numFmtId="0" fontId="9" fillId="0" borderId="17" xfId="5" applyFont="1" applyBorder="1"/>
    <xf numFmtId="164" fontId="8" fillId="0" borderId="11" xfId="2" applyNumberFormat="1" applyFont="1" applyBorder="1"/>
    <xf numFmtId="164" fontId="9" fillId="0" borderId="11" xfId="2" applyNumberFormat="1" applyFont="1" applyBorder="1"/>
    <xf numFmtId="0" fontId="6" fillId="0" borderId="18" xfId="5" applyFont="1" applyBorder="1"/>
    <xf numFmtId="0" fontId="7" fillId="0" borderId="13" xfId="5" applyFont="1" applyBorder="1"/>
    <xf numFmtId="164" fontId="6" fillId="0" borderId="14" xfId="2" applyNumberFormat="1" applyFont="1" applyBorder="1"/>
    <xf numFmtId="0" fontId="6" fillId="0" borderId="7" xfId="5" applyFont="1" applyBorder="1"/>
    <xf numFmtId="164" fontId="6" fillId="0" borderId="8" xfId="2" applyNumberFormat="1" applyFont="1" applyBorder="1"/>
    <xf numFmtId="164" fontId="7" fillId="0" borderId="14" xfId="2" applyNumberFormat="1" applyFont="1" applyBorder="1"/>
    <xf numFmtId="164" fontId="6" fillId="0" borderId="5" xfId="2" applyNumberFormat="1" applyFont="1" applyBorder="1"/>
    <xf numFmtId="0" fontId="6" fillId="0" borderId="16" xfId="5" applyFont="1" applyBorder="1" applyAlignment="1">
      <alignment horizontal="left"/>
    </xf>
    <xf numFmtId="0" fontId="5" fillId="0" borderId="17" xfId="5" applyFont="1" applyBorder="1" applyAlignment="1">
      <alignment horizontal="left"/>
    </xf>
    <xf numFmtId="0" fontId="6" fillId="0" borderId="17" xfId="5" applyFont="1" applyBorder="1" applyAlignment="1">
      <alignment horizontal="left"/>
    </xf>
    <xf numFmtId="0" fontId="6" fillId="0" borderId="18" xfId="5" applyFont="1" applyBorder="1" applyAlignment="1">
      <alignment horizontal="left"/>
    </xf>
    <xf numFmtId="164" fontId="0" fillId="0" borderId="0" xfId="0" applyNumberFormat="1"/>
    <xf numFmtId="0" fontId="8" fillId="0" borderId="15" xfId="5" applyFont="1" applyBorder="1"/>
    <xf numFmtId="0" fontId="10" fillId="0" borderId="4" xfId="5" applyFont="1" applyBorder="1"/>
    <xf numFmtId="0" fontId="5" fillId="0" borderId="9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9" xfId="6" applyFont="1" applyBorder="1"/>
    <xf numFmtId="0" fontId="6" fillId="0" borderId="9" xfId="6" applyFont="1" applyBorder="1" applyAlignment="1">
      <alignment horizontal="left"/>
    </xf>
    <xf numFmtId="0" fontId="6" fillId="0" borderId="10" xfId="6" applyFont="1" applyBorder="1" applyAlignment="1">
      <alignment horizontal="left"/>
    </xf>
    <xf numFmtId="164" fontId="8" fillId="0" borderId="9" xfId="3" applyNumberFormat="1" applyFont="1" applyBorder="1"/>
    <xf numFmtId="0" fontId="7" fillId="0" borderId="9" xfId="6" applyFont="1" applyBorder="1" applyAlignment="1">
      <alignment horizontal="left"/>
    </xf>
    <xf numFmtId="0" fontId="7" fillId="0" borderId="10" xfId="6" applyFont="1" applyBorder="1" applyAlignment="1">
      <alignment horizontal="left"/>
    </xf>
    <xf numFmtId="164" fontId="10" fillId="0" borderId="9" xfId="3" applyNumberFormat="1" applyFont="1" applyBorder="1"/>
    <xf numFmtId="0" fontId="6" fillId="0" borderId="19" xfId="6" applyFont="1" applyBorder="1" applyAlignment="1">
      <alignment horizontal="left"/>
    </xf>
    <xf numFmtId="164" fontId="6" fillId="0" borderId="9" xfId="3" applyNumberFormat="1" applyFont="1" applyBorder="1"/>
    <xf numFmtId="0" fontId="7" fillId="0" borderId="6" xfId="6" applyFont="1" applyBorder="1" applyAlignment="1">
      <alignment horizontal="left"/>
    </xf>
    <xf numFmtId="0" fontId="7" fillId="0" borderId="7" xfId="6" applyFont="1" applyBorder="1" applyAlignment="1">
      <alignment horizontal="left"/>
    </xf>
    <xf numFmtId="164" fontId="7" fillId="0" borderId="9" xfId="3" applyNumberFormat="1" applyFont="1" applyBorder="1"/>
    <xf numFmtId="0" fontId="7" fillId="0" borderId="12" xfId="6" applyFont="1" applyBorder="1" applyAlignment="1">
      <alignment horizontal="left"/>
    </xf>
    <xf numFmtId="0" fontId="7" fillId="0" borderId="13" xfId="6" applyFont="1" applyBorder="1" applyAlignment="1">
      <alignment horizontal="left"/>
    </xf>
    <xf numFmtId="0" fontId="7" fillId="0" borderId="19" xfId="6" applyFont="1" applyBorder="1" applyAlignment="1">
      <alignment horizontal="left"/>
    </xf>
    <xf numFmtId="0" fontId="7" fillId="0" borderId="20" xfId="6" applyFont="1" applyBorder="1" applyAlignment="1">
      <alignment horizontal="left"/>
    </xf>
    <xf numFmtId="0" fontId="7" fillId="0" borderId="21" xfId="6" applyFont="1" applyBorder="1" applyAlignment="1">
      <alignment horizontal="left"/>
    </xf>
    <xf numFmtId="0" fontId="7" fillId="0" borderId="0" xfId="6" applyFont="1" applyBorder="1" applyAlignment="1">
      <alignment horizontal="left"/>
    </xf>
    <xf numFmtId="0" fontId="6" fillId="0" borderId="21" xfId="6" applyFont="1" applyBorder="1" applyAlignment="1">
      <alignment horizontal="left"/>
    </xf>
    <xf numFmtId="0" fontId="6" fillId="0" borderId="0" xfId="6" applyFont="1" applyBorder="1" applyAlignment="1">
      <alignment horizontal="left"/>
    </xf>
    <xf numFmtId="0" fontId="9" fillId="0" borderId="13" xfId="6" applyFont="1" applyBorder="1" applyAlignment="1">
      <alignment horizontal="left"/>
    </xf>
    <xf numFmtId="0" fontId="9" fillId="0" borderId="22" xfId="6" applyFont="1" applyBorder="1" applyAlignment="1">
      <alignment horizontal="left"/>
    </xf>
    <xf numFmtId="0" fontId="9" fillId="0" borderId="9" xfId="6" applyFont="1" applyBorder="1" applyAlignment="1">
      <alignment horizontal="left"/>
    </xf>
    <xf numFmtId="0" fontId="9" fillId="0" borderId="10" xfId="6" applyFont="1" applyBorder="1" applyAlignment="1">
      <alignment horizontal="left"/>
    </xf>
    <xf numFmtId="0" fontId="9" fillId="0" borderId="19" xfId="6" applyFont="1" applyBorder="1" applyAlignment="1">
      <alignment horizontal="left"/>
    </xf>
    <xf numFmtId="0" fontId="9" fillId="0" borderId="20" xfId="6" applyFont="1" applyBorder="1" applyAlignment="1">
      <alignment horizontal="left"/>
    </xf>
    <xf numFmtId="0" fontId="9" fillId="0" borderId="21" xfId="6" applyFont="1" applyBorder="1" applyAlignment="1">
      <alignment horizontal="left"/>
    </xf>
    <xf numFmtId="0" fontId="9" fillId="0" borderId="0" xfId="6" applyFont="1" applyBorder="1" applyAlignment="1">
      <alignment horizontal="left"/>
    </xf>
    <xf numFmtId="0" fontId="6" fillId="0" borderId="9" xfId="6" applyFont="1" applyBorder="1" applyAlignment="1"/>
    <xf numFmtId="0" fontId="12" fillId="0" borderId="20" xfId="6" applyFont="1" applyBorder="1" applyAlignment="1">
      <alignment horizontal="left"/>
    </xf>
    <xf numFmtId="0" fontId="12" fillId="0" borderId="21" xfId="6" applyFont="1" applyBorder="1" applyAlignment="1">
      <alignment horizontal="left"/>
    </xf>
    <xf numFmtId="0" fontId="12" fillId="0" borderId="0" xfId="6" applyFont="1" applyBorder="1" applyAlignment="1">
      <alignment horizontal="left"/>
    </xf>
    <xf numFmtId="164" fontId="8" fillId="0" borderId="9" xfId="3" applyNumberFormat="1" applyFont="1" applyBorder="1" applyAlignment="1"/>
    <xf numFmtId="0" fontId="12" fillId="0" borderId="9" xfId="6" applyFont="1" applyBorder="1" applyAlignment="1">
      <alignment horizontal="center"/>
    </xf>
    <xf numFmtId="0" fontId="12" fillId="0" borderId="10" xfId="6" applyFont="1" applyBorder="1" applyAlignment="1">
      <alignment horizontal="center"/>
    </xf>
    <xf numFmtId="0" fontId="12" fillId="0" borderId="19" xfId="6" applyFont="1" applyBorder="1" applyAlignment="1">
      <alignment horizontal="center"/>
    </xf>
    <xf numFmtId="0" fontId="13" fillId="0" borderId="9" xfId="6" applyFont="1" applyBorder="1" applyAlignment="1">
      <alignment horizontal="left"/>
    </xf>
    <xf numFmtId="0" fontId="13" fillId="0" borderId="10" xfId="6" applyFont="1" applyBorder="1" applyAlignment="1">
      <alignment horizontal="left"/>
    </xf>
    <xf numFmtId="0" fontId="13" fillId="0" borderId="19" xfId="6" applyFont="1" applyBorder="1" applyAlignment="1">
      <alignment horizontal="left"/>
    </xf>
    <xf numFmtId="0" fontId="5" fillId="0" borderId="1" xfId="6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164" fontId="15" fillId="0" borderId="11" xfId="1" applyNumberFormat="1" applyFont="1" applyBorder="1"/>
    <xf numFmtId="164" fontId="16" fillId="0" borderId="11" xfId="1" applyNumberFormat="1" applyFont="1" applyBorder="1"/>
    <xf numFmtId="0" fontId="0" fillId="0" borderId="0" xfId="0" applyBorder="1"/>
    <xf numFmtId="0" fontId="17" fillId="0" borderId="0" xfId="0" applyFont="1" applyBorder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1" fillId="0" borderId="12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17" fillId="0" borderId="12" xfId="0" applyFont="1" applyBorder="1"/>
    <xf numFmtId="0" fontId="10" fillId="0" borderId="12" xfId="0" applyFont="1" applyBorder="1"/>
    <xf numFmtId="0" fontId="8" fillId="0" borderId="12" xfId="0" applyFont="1" applyBorder="1"/>
    <xf numFmtId="0" fontId="20" fillId="0" borderId="6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0" fillId="0" borderId="6" xfId="0" applyFont="1" applyBorder="1"/>
    <xf numFmtId="0" fontId="21" fillId="0" borderId="6" xfId="0" applyNumberFormat="1" applyFont="1" applyFill="1" applyBorder="1" applyAlignment="1" applyProtection="1"/>
    <xf numFmtId="0" fontId="8" fillId="0" borderId="13" xfId="0" applyNumberFormat="1" applyFont="1" applyFill="1" applyBorder="1" applyAlignment="1" applyProtection="1">
      <alignment vertical="top"/>
    </xf>
    <xf numFmtId="0" fontId="21" fillId="0" borderId="12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165" fontId="21" fillId="0" borderId="12" xfId="0" applyNumberFormat="1" applyFont="1" applyBorder="1" applyAlignment="1">
      <alignment horizontal="right" vertical="center"/>
    </xf>
    <xf numFmtId="164" fontId="21" fillId="0" borderId="22" xfId="1" applyNumberFormat="1" applyFont="1" applyBorder="1" applyAlignment="1">
      <alignment vertical="center"/>
    </xf>
    <xf numFmtId="164" fontId="10" fillId="0" borderId="12" xfId="0" applyNumberFormat="1" applyFont="1" applyBorder="1"/>
    <xf numFmtId="0" fontId="8" fillId="0" borderId="7" xfId="0" applyNumberFormat="1" applyFont="1" applyFill="1" applyBorder="1" applyAlignment="1" applyProtection="1"/>
    <xf numFmtId="0" fontId="21" fillId="0" borderId="6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165" fontId="21" fillId="0" borderId="6" xfId="0" applyNumberFormat="1" applyFont="1" applyBorder="1" applyAlignment="1">
      <alignment horizontal="right" vertical="center"/>
    </xf>
    <xf numFmtId="164" fontId="21" fillId="0" borderId="27" xfId="1" applyNumberFormat="1" applyFont="1" applyBorder="1" applyAlignment="1">
      <alignment vertical="center"/>
    </xf>
    <xf numFmtId="164" fontId="10" fillId="0" borderId="6" xfId="0" applyNumberFormat="1" applyFont="1" applyBorder="1"/>
    <xf numFmtId="0" fontId="10" fillId="0" borderId="13" xfId="0" applyNumberFormat="1" applyFont="1" applyFill="1" applyBorder="1" applyAlignment="1" applyProtection="1"/>
    <xf numFmtId="0" fontId="22" fillId="0" borderId="22" xfId="0" applyFont="1" applyBorder="1" applyAlignment="1">
      <alignment vertical="center"/>
    </xf>
    <xf numFmtId="165" fontId="22" fillId="0" borderId="12" xfId="0" applyNumberFormat="1" applyFont="1" applyBorder="1" applyAlignment="1">
      <alignment horizontal="right" vertical="center"/>
    </xf>
    <xf numFmtId="164" fontId="22" fillId="0" borderId="22" xfId="1" applyNumberFormat="1" applyFont="1" applyBorder="1" applyAlignment="1">
      <alignment vertical="center"/>
    </xf>
    <xf numFmtId="164" fontId="17" fillId="0" borderId="12" xfId="0" applyNumberFormat="1" applyFont="1" applyBorder="1"/>
    <xf numFmtId="0" fontId="10" fillId="0" borderId="7" xfId="0" applyNumberFormat="1" applyFont="1" applyFill="1" applyBorder="1" applyAlignment="1" applyProtection="1"/>
    <xf numFmtId="3" fontId="22" fillId="0" borderId="6" xfId="0" applyNumberFormat="1" applyFont="1" applyBorder="1" applyAlignment="1">
      <alignment vertical="center"/>
    </xf>
    <xf numFmtId="3" fontId="22" fillId="0" borderId="27" xfId="0" applyNumberFormat="1" applyFont="1" applyBorder="1" applyAlignment="1">
      <alignment vertical="center"/>
    </xf>
    <xf numFmtId="165" fontId="22" fillId="0" borderId="6" xfId="0" applyNumberFormat="1" applyFont="1" applyBorder="1" applyAlignment="1">
      <alignment horizontal="right" vertical="center"/>
    </xf>
    <xf numFmtId="164" fontId="22" fillId="0" borderId="27" xfId="1" applyNumberFormat="1" applyFont="1" applyBorder="1" applyAlignment="1">
      <alignment vertical="center"/>
    </xf>
    <xf numFmtId="164" fontId="17" fillId="0" borderId="6" xfId="0" applyNumberFormat="1" applyFont="1" applyBorder="1"/>
    <xf numFmtId="3" fontId="17" fillId="0" borderId="6" xfId="0" applyNumberFormat="1" applyFont="1" applyBorder="1"/>
    <xf numFmtId="0" fontId="22" fillId="0" borderId="20" xfId="0" applyFont="1" applyBorder="1" applyAlignment="1">
      <alignment vertical="center"/>
    </xf>
    <xf numFmtId="0" fontId="17" fillId="0" borderId="22" xfId="0" applyFont="1" applyBorder="1"/>
    <xf numFmtId="165" fontId="17" fillId="0" borderId="12" xfId="0" applyNumberFormat="1" applyFont="1" applyBorder="1"/>
    <xf numFmtId="164" fontId="17" fillId="0" borderId="22" xfId="1" applyNumberFormat="1" applyFont="1" applyBorder="1"/>
    <xf numFmtId="164" fontId="22" fillId="0" borderId="6" xfId="1" applyNumberFormat="1" applyFont="1" applyBorder="1" applyAlignment="1">
      <alignment vertical="center"/>
    </xf>
    <xf numFmtId="164" fontId="22" fillId="0" borderId="6" xfId="1" applyNumberFormat="1" applyFont="1" applyBorder="1" applyAlignment="1">
      <alignment horizontal="right" vertical="center"/>
    </xf>
    <xf numFmtId="164" fontId="17" fillId="0" borderId="27" xfId="1" applyNumberFormat="1" applyFont="1" applyBorder="1"/>
    <xf numFmtId="164" fontId="17" fillId="0" borderId="6" xfId="1" applyNumberFormat="1" applyFont="1" applyBorder="1"/>
    <xf numFmtId="0" fontId="21" fillId="0" borderId="13" xfId="0" applyNumberFormat="1" applyFont="1" applyFill="1" applyBorder="1" applyAlignment="1" applyProtection="1"/>
    <xf numFmtId="0" fontId="20" fillId="0" borderId="12" xfId="0" applyFont="1" applyBorder="1" applyAlignment="1">
      <alignment vertical="center"/>
    </xf>
    <xf numFmtId="0" fontId="10" fillId="0" borderId="7" xfId="0" applyFont="1" applyBorder="1"/>
    <xf numFmtId="0" fontId="17" fillId="0" borderId="0" xfId="0" applyFont="1"/>
    <xf numFmtId="0" fontId="17" fillId="0" borderId="6" xfId="0" applyFont="1" applyBorder="1"/>
    <xf numFmtId="0" fontId="17" fillId="0" borderId="27" xfId="0" applyFont="1" applyBorder="1"/>
    <xf numFmtId="0" fontId="8" fillId="0" borderId="13" xfId="0" applyFont="1" applyBorder="1"/>
    <xf numFmtId="0" fontId="5" fillId="0" borderId="12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/>
    <xf numFmtId="0" fontId="20" fillId="0" borderId="22" xfId="0" applyFont="1" applyBorder="1" applyAlignment="1">
      <alignment vertical="center"/>
    </xf>
    <xf numFmtId="0" fontId="5" fillId="0" borderId="12" xfId="0" applyFont="1" applyBorder="1"/>
    <xf numFmtId="0" fontId="8" fillId="0" borderId="7" xfId="0" applyFont="1" applyFill="1" applyBorder="1"/>
    <xf numFmtId="3" fontId="5" fillId="0" borderId="6" xfId="0" applyNumberFormat="1" applyFont="1" applyBorder="1"/>
    <xf numFmtId="0" fontId="10" fillId="0" borderId="0" xfId="0" applyFont="1" applyBorder="1"/>
    <xf numFmtId="0" fontId="17" fillId="0" borderId="20" xfId="0" applyFont="1" applyBorder="1"/>
    <xf numFmtId="0" fontId="20" fillId="0" borderId="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165" fontId="22" fillId="0" borderId="22" xfId="0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vertical="center"/>
    </xf>
    <xf numFmtId="0" fontId="10" fillId="0" borderId="0" xfId="0" applyFont="1"/>
    <xf numFmtId="165" fontId="17" fillId="0" borderId="20" xfId="0" applyNumberFormat="1" applyFont="1" applyBorder="1"/>
    <xf numFmtId="0" fontId="17" fillId="0" borderId="12" xfId="0" applyNumberFormat="1" applyFont="1" applyFill="1" applyBorder="1" applyAlignment="1" applyProtection="1"/>
    <xf numFmtId="0" fontId="17" fillId="0" borderId="22" xfId="0" applyNumberFormat="1" applyFont="1" applyFill="1" applyBorder="1" applyAlignment="1" applyProtection="1"/>
    <xf numFmtId="0" fontId="8" fillId="0" borderId="7" xfId="0" applyFont="1" applyBorder="1"/>
    <xf numFmtId="0" fontId="22" fillId="0" borderId="27" xfId="0" applyFont="1" applyBorder="1" applyAlignment="1">
      <alignment vertical="center"/>
    </xf>
    <xf numFmtId="165" fontId="17" fillId="0" borderId="6" xfId="0" applyNumberFormat="1" applyFont="1" applyFill="1" applyBorder="1" applyAlignment="1" applyProtection="1"/>
    <xf numFmtId="164" fontId="17" fillId="0" borderId="27" xfId="0" applyNumberFormat="1" applyFont="1" applyBorder="1"/>
    <xf numFmtId="0" fontId="23" fillId="0" borderId="0" xfId="0" applyNumberFormat="1" applyFont="1" applyFill="1" applyBorder="1" applyAlignment="1" applyProtection="1"/>
    <xf numFmtId="0" fontId="23" fillId="0" borderId="0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5" fillId="0" borderId="0" xfId="0" applyFont="1" applyBorder="1"/>
    <xf numFmtId="0" fontId="26" fillId="0" borderId="0" xfId="0" applyFont="1" applyBorder="1" applyAlignment="1">
      <alignment vertical="center"/>
    </xf>
    <xf numFmtId="165" fontId="27" fillId="0" borderId="0" xfId="0" applyNumberFormat="1" applyFont="1" applyBorder="1" applyAlignment="1">
      <alignment horizontal="right" vertical="center"/>
    </xf>
    <xf numFmtId="165" fontId="25" fillId="0" borderId="0" xfId="0" applyNumberFormat="1" applyFont="1" applyBorder="1"/>
    <xf numFmtId="0" fontId="1" fillId="0" borderId="0" xfId="0" applyNumberFormat="1" applyFont="1" applyFill="1" applyBorder="1" applyAlignment="1" applyProtection="1"/>
    <xf numFmtId="165" fontId="1" fillId="0" borderId="0" xfId="0" applyNumberFormat="1" applyFont="1" applyBorder="1"/>
    <xf numFmtId="0" fontId="0" fillId="0" borderId="0" xfId="0" applyNumberFormat="1" applyFill="1" applyBorder="1" applyAlignment="1" applyProtection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165" fontId="17" fillId="0" borderId="0" xfId="0" applyNumberFormat="1" applyFont="1" applyFill="1" applyBorder="1" applyAlignment="1" applyProtection="1"/>
    <xf numFmtId="0" fontId="30" fillId="0" borderId="0" xfId="0" applyFont="1" applyBorder="1" applyAlignment="1">
      <alignment vertical="center"/>
    </xf>
    <xf numFmtId="37" fontId="0" fillId="0" borderId="0" xfId="0" applyNumberFormat="1"/>
    <xf numFmtId="0" fontId="15" fillId="0" borderId="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3" xfId="0" applyBorder="1"/>
    <xf numFmtId="0" fontId="0" fillId="0" borderId="30" xfId="0" applyBorder="1"/>
    <xf numFmtId="0" fontId="0" fillId="0" borderId="31" xfId="0" applyBorder="1"/>
    <xf numFmtId="0" fontId="31" fillId="0" borderId="30" xfId="7" applyBorder="1"/>
    <xf numFmtId="0" fontId="31" fillId="0" borderId="0" xfId="7" applyBorder="1"/>
    <xf numFmtId="0" fontId="31" fillId="0" borderId="31" xfId="7" applyBorder="1"/>
    <xf numFmtId="0" fontId="32" fillId="0" borderId="30" xfId="7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31" xfId="7" applyFont="1" applyBorder="1" applyAlignment="1">
      <alignment horizontal="center"/>
    </xf>
    <xf numFmtId="0" fontId="35" fillId="0" borderId="30" xfId="7" applyFont="1" applyBorder="1"/>
    <xf numFmtId="0" fontId="35" fillId="0" borderId="0" xfId="7" applyFont="1" applyBorder="1"/>
    <xf numFmtId="0" fontId="35" fillId="0" borderId="31" xfId="7" applyFont="1" applyBorder="1"/>
    <xf numFmtId="0" fontId="0" fillId="0" borderId="24" xfId="0" applyBorder="1"/>
    <xf numFmtId="0" fontId="0" fillId="0" borderId="32" xfId="0" applyBorder="1"/>
    <xf numFmtId="0" fontId="0" fillId="0" borderId="25" xfId="0" applyBorder="1"/>
    <xf numFmtId="0" fontId="36" fillId="0" borderId="0" xfId="8" applyFont="1"/>
    <xf numFmtId="0" fontId="31" fillId="0" borderId="0" xfId="8"/>
    <xf numFmtId="0" fontId="5" fillId="0" borderId="33" xfId="8" applyFont="1" applyBorder="1" applyAlignment="1">
      <alignment horizontal="center"/>
    </xf>
    <xf numFmtId="0" fontId="31" fillId="0" borderId="9" xfId="8" applyBorder="1"/>
    <xf numFmtId="0" fontId="31" fillId="0" borderId="34" xfId="8" applyBorder="1"/>
    <xf numFmtId="0" fontId="5" fillId="0" borderId="9" xfId="8" applyFont="1" applyBorder="1"/>
    <xf numFmtId="164" fontId="31" fillId="0" borderId="9" xfId="1" applyNumberFormat="1" applyFont="1" applyBorder="1"/>
    <xf numFmtId="164" fontId="31" fillId="0" borderId="34" xfId="1" applyNumberFormat="1" applyFont="1" applyBorder="1"/>
    <xf numFmtId="0" fontId="6" fillId="0" borderId="33" xfId="8" applyFont="1" applyBorder="1" applyAlignment="1">
      <alignment horizontal="center"/>
    </xf>
    <xf numFmtId="0" fontId="31" fillId="0" borderId="9" xfId="8" applyFont="1" applyBorder="1"/>
    <xf numFmtId="164" fontId="35" fillId="0" borderId="9" xfId="1" applyNumberFormat="1" applyFont="1" applyBorder="1"/>
    <xf numFmtId="0" fontId="31" fillId="0" borderId="9" xfId="8" applyFont="1" applyFill="1" applyBorder="1"/>
    <xf numFmtId="0" fontId="5" fillId="0" borderId="9" xfId="8" applyFont="1" applyFill="1" applyBorder="1"/>
    <xf numFmtId="0" fontId="5" fillId="0" borderId="35" xfId="8" applyFont="1" applyBorder="1" applyAlignment="1">
      <alignment horizontal="center"/>
    </xf>
    <xf numFmtId="0" fontId="5" fillId="0" borderId="36" xfId="8" applyFont="1" applyFill="1" applyBorder="1"/>
    <xf numFmtId="164" fontId="31" fillId="0" borderId="36" xfId="1" applyNumberFormat="1" applyFont="1" applyBorder="1"/>
    <xf numFmtId="164" fontId="31" fillId="0" borderId="37" xfId="1" applyNumberFormat="1" applyFont="1" applyBorder="1"/>
    <xf numFmtId="164" fontId="0" fillId="0" borderId="0" xfId="0" applyNumberFormat="1" applyBorder="1"/>
    <xf numFmtId="164" fontId="31" fillId="0" borderId="0" xfId="1" applyNumberFormat="1" applyFont="1" applyFill="1" applyBorder="1"/>
    <xf numFmtId="0" fontId="38" fillId="0" borderId="0" xfId="0" applyFont="1"/>
    <xf numFmtId="0" fontId="39" fillId="0" borderId="0" xfId="0" applyFont="1"/>
    <xf numFmtId="0" fontId="40" fillId="0" borderId="38" xfId="0" applyFont="1" applyBorder="1"/>
    <xf numFmtId="0" fontId="40" fillId="0" borderId="11" xfId="0" applyFont="1" applyBorder="1"/>
    <xf numFmtId="0" fontId="41" fillId="0" borderId="11" xfId="0" applyFont="1" applyBorder="1"/>
    <xf numFmtId="0" fontId="41" fillId="0" borderId="14" xfId="0" applyFont="1" applyBorder="1"/>
    <xf numFmtId="0" fontId="0" fillId="0" borderId="9" xfId="0" applyBorder="1"/>
    <xf numFmtId="164" fontId="17" fillId="0" borderId="20" xfId="9" applyNumberFormat="1" applyFont="1" applyBorder="1"/>
    <xf numFmtId="164" fontId="17" fillId="0" borderId="0" xfId="9" applyNumberFormat="1" applyFont="1" applyBorder="1"/>
    <xf numFmtId="0" fontId="25" fillId="0" borderId="7" xfId="0" applyFont="1" applyBorder="1"/>
    <xf numFmtId="0" fontId="15" fillId="0" borderId="0" xfId="0" applyFont="1" applyAlignment="1">
      <alignment horizontal="center"/>
    </xf>
    <xf numFmtId="164" fontId="5" fillId="0" borderId="6" xfId="0" applyNumberFormat="1" applyFont="1" applyBorder="1"/>
    <xf numFmtId="164" fontId="5" fillId="0" borderId="27" xfId="0" applyNumberFormat="1" applyFont="1" applyBorder="1"/>
    <xf numFmtId="0" fontId="0" fillId="0" borderId="17" xfId="0" applyBorder="1"/>
    <xf numFmtId="164" fontId="16" fillId="0" borderId="26" xfId="1" applyNumberFormat="1" applyFont="1" applyBorder="1"/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6" fillId="0" borderId="50" xfId="6" applyFont="1" applyBorder="1" applyAlignment="1">
      <alignment horizontal="center"/>
    </xf>
    <xf numFmtId="164" fontId="42" fillId="0" borderId="23" xfId="9" applyNumberFormat="1" applyFont="1" applyBorder="1"/>
    <xf numFmtId="164" fontId="42" fillId="0" borderId="25" xfId="9" applyNumberFormat="1" applyFont="1" applyBorder="1"/>
    <xf numFmtId="0" fontId="16" fillId="0" borderId="32" xfId="0" applyFont="1" applyBorder="1" applyAlignment="1">
      <alignment horizontal="center"/>
    </xf>
    <xf numFmtId="164" fontId="0" fillId="0" borderId="23" xfId="9" applyNumberFormat="1" applyFont="1" applyBorder="1"/>
    <xf numFmtId="164" fontId="0" fillId="0" borderId="25" xfId="9" applyNumberFormat="1" applyFont="1" applyBorder="1"/>
    <xf numFmtId="164" fontId="42" fillId="0" borderId="1" xfId="9" applyNumberFormat="1" applyFont="1" applyBorder="1"/>
    <xf numFmtId="164" fontId="42" fillId="0" borderId="2" xfId="9" applyNumberFormat="1" applyFont="1" applyBorder="1"/>
    <xf numFmtId="164" fontId="0" fillId="0" borderId="1" xfId="9" applyNumberFormat="1" applyFont="1" applyBorder="1"/>
    <xf numFmtId="164" fontId="0" fillId="0" borderId="2" xfId="9" applyNumberFormat="1" applyFont="1" applyBorder="1"/>
    <xf numFmtId="0" fontId="0" fillId="0" borderId="2" xfId="0" applyBorder="1"/>
    <xf numFmtId="0" fontId="0" fillId="0" borderId="1" xfId="0" applyBorder="1"/>
    <xf numFmtId="0" fontId="0" fillId="0" borderId="50" xfId="0" applyBorder="1"/>
    <xf numFmtId="0" fontId="42" fillId="0" borderId="28" xfId="0" applyFont="1" applyBorder="1"/>
    <xf numFmtId="0" fontId="42" fillId="0" borderId="24" xfId="0" applyFont="1" applyBorder="1"/>
    <xf numFmtId="0" fontId="42" fillId="0" borderId="0" xfId="0" applyFont="1"/>
    <xf numFmtId="0" fontId="43" fillId="0" borderId="0" xfId="0" applyFont="1"/>
    <xf numFmtId="0" fontId="16" fillId="0" borderId="48" xfId="0" applyFont="1" applyBorder="1"/>
    <xf numFmtId="0" fontId="16" fillId="0" borderId="47" xfId="0" applyFont="1" applyBorder="1"/>
    <xf numFmtId="0" fontId="0" fillId="0" borderId="10" xfId="0" applyBorder="1"/>
    <xf numFmtId="0" fontId="15" fillId="0" borderId="38" xfId="0" applyFont="1" applyBorder="1"/>
    <xf numFmtId="164" fontId="0" fillId="0" borderId="11" xfId="9" applyNumberFormat="1" applyFont="1" applyBorder="1"/>
    <xf numFmtId="164" fontId="42" fillId="0" borderId="11" xfId="9" applyNumberFormat="1" applyFont="1" applyBorder="1"/>
    <xf numFmtId="0" fontId="15" fillId="0" borderId="38" xfId="0" applyFont="1" applyBorder="1" applyAlignment="1">
      <alignment horizontal="center"/>
    </xf>
    <xf numFmtId="0" fontId="0" fillId="0" borderId="11" xfId="0" applyBorder="1"/>
    <xf numFmtId="0" fontId="0" fillId="0" borderId="26" xfId="0" applyBorder="1"/>
    <xf numFmtId="164" fontId="15" fillId="0" borderId="14" xfId="1" applyNumberFormat="1" applyFont="1" applyBorder="1"/>
    <xf numFmtId="164" fontId="16" fillId="0" borderId="8" xfId="1" applyNumberFormat="1" applyFont="1" applyBorder="1"/>
    <xf numFmtId="166" fontId="0" fillId="0" borderId="5" xfId="9" applyNumberFormat="1" applyFont="1" applyBorder="1"/>
    <xf numFmtId="166" fontId="0" fillId="0" borderId="46" xfId="9" applyNumberFormat="1" applyFont="1" applyBorder="1"/>
    <xf numFmtId="0" fontId="44" fillId="0" borderId="38" xfId="0" applyFont="1" applyBorder="1"/>
    <xf numFmtId="0" fontId="44" fillId="0" borderId="28" xfId="0" applyFont="1" applyBorder="1"/>
    <xf numFmtId="0" fontId="44" fillId="0" borderId="29" xfId="0" applyFont="1" applyBorder="1"/>
    <xf numFmtId="0" fontId="44" fillId="0" borderId="23" xfId="0" applyFont="1" applyBorder="1"/>
    <xf numFmtId="0" fontId="44" fillId="0" borderId="5" xfId="0" applyFont="1" applyBorder="1"/>
    <xf numFmtId="0" fontId="44" fillId="0" borderId="11" xfId="0" applyFont="1" applyBorder="1"/>
    <xf numFmtId="0" fontId="44" fillId="0" borderId="39" xfId="0" applyFont="1" applyBorder="1"/>
    <xf numFmtId="0" fontId="44" fillId="0" borderId="40" xfId="0" applyFont="1" applyBorder="1"/>
    <xf numFmtId="0" fontId="44" fillId="0" borderId="41" xfId="0" applyFont="1" applyBorder="1"/>
    <xf numFmtId="0" fontId="44" fillId="0" borderId="1" xfId="0" applyFont="1" applyBorder="1"/>
    <xf numFmtId="0" fontId="45" fillId="0" borderId="11" xfId="0" applyFont="1" applyBorder="1"/>
    <xf numFmtId="164" fontId="45" fillId="0" borderId="33" xfId="9" applyNumberFormat="1" applyFont="1" applyBorder="1"/>
    <xf numFmtId="164" fontId="45" fillId="0" borderId="9" xfId="9" applyNumberFormat="1" applyFont="1" applyBorder="1"/>
    <xf numFmtId="164" fontId="45" fillId="0" borderId="34" xfId="9" applyNumberFormat="1" applyFont="1" applyBorder="1"/>
    <xf numFmtId="164" fontId="45" fillId="0" borderId="38" xfId="9" applyNumberFormat="1" applyFont="1" applyBorder="1"/>
    <xf numFmtId="0" fontId="45" fillId="0" borderId="14" xfId="0" applyFont="1" applyBorder="1"/>
    <xf numFmtId="164" fontId="45" fillId="0" borderId="42" xfId="9" applyNumberFormat="1" applyFont="1" applyBorder="1"/>
    <xf numFmtId="164" fontId="45" fillId="0" borderId="12" xfId="9" applyNumberFormat="1" applyFont="1" applyBorder="1"/>
    <xf numFmtId="164" fontId="45" fillId="0" borderId="43" xfId="9" applyNumberFormat="1" applyFont="1" applyBorder="1"/>
    <xf numFmtId="0" fontId="45" fillId="0" borderId="9" xfId="0" applyFont="1" applyBorder="1"/>
    <xf numFmtId="0" fontId="44" fillId="0" borderId="9" xfId="0" applyFont="1" applyFill="1" applyBorder="1"/>
    <xf numFmtId="0" fontId="45" fillId="0" borderId="0" xfId="0" applyFont="1"/>
    <xf numFmtId="164" fontId="45" fillId="0" borderId="0" xfId="0" applyNumberFormat="1" applyFont="1"/>
    <xf numFmtId="0" fontId="45" fillId="0" borderId="44" xfId="0" applyFont="1" applyFill="1" applyBorder="1"/>
    <xf numFmtId="164" fontId="45" fillId="0" borderId="45" xfId="0" applyNumberFormat="1" applyFont="1" applyBorder="1"/>
    <xf numFmtId="164" fontId="45" fillId="0" borderId="46" xfId="9" applyNumberFormat="1" applyFont="1" applyBorder="1"/>
    <xf numFmtId="0" fontId="5" fillId="0" borderId="30" xfId="7" applyFont="1" applyBorder="1" applyAlignment="1">
      <alignment horizontal="left"/>
    </xf>
    <xf numFmtId="0" fontId="5" fillId="0" borderId="0" xfId="7" applyFont="1" applyBorder="1" applyAlignment="1">
      <alignment horizontal="left"/>
    </xf>
    <xf numFmtId="0" fontId="5" fillId="0" borderId="31" xfId="7" applyFont="1" applyBorder="1" applyAlignment="1">
      <alignment horizontal="left"/>
    </xf>
    <xf numFmtId="0" fontId="32" fillId="0" borderId="30" xfId="7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31" xfId="7" applyFont="1" applyBorder="1" applyAlignment="1">
      <alignment horizontal="center"/>
    </xf>
    <xf numFmtId="0" fontId="5" fillId="0" borderId="30" xfId="7" applyFont="1" applyBorder="1" applyAlignment="1">
      <alignment horizontal="center"/>
    </xf>
    <xf numFmtId="0" fontId="5" fillId="0" borderId="0" xfId="7" applyFont="1" applyBorder="1" applyAlignment="1">
      <alignment horizontal="center"/>
    </xf>
    <xf numFmtId="0" fontId="5" fillId="0" borderId="31" xfId="7" applyFont="1" applyBorder="1" applyAlignment="1">
      <alignment horizontal="center"/>
    </xf>
    <xf numFmtId="0" fontId="31" fillId="0" borderId="30" xfId="7" applyBorder="1" applyAlignment="1">
      <alignment horizontal="center"/>
    </xf>
    <xf numFmtId="0" fontId="31" fillId="0" borderId="0" xfId="7" applyBorder="1" applyAlignment="1">
      <alignment horizontal="center"/>
    </xf>
    <xf numFmtId="0" fontId="31" fillId="0" borderId="31" xfId="7" applyBorder="1" applyAlignment="1">
      <alignment horizontal="center"/>
    </xf>
    <xf numFmtId="0" fontId="31" fillId="0" borderId="30" xfId="7" applyFont="1" applyBorder="1" applyAlignment="1">
      <alignment horizontal="left"/>
    </xf>
    <xf numFmtId="0" fontId="31" fillId="0" borderId="0" xfId="7" applyFont="1" applyBorder="1" applyAlignment="1">
      <alignment horizontal="left"/>
    </xf>
    <xf numFmtId="0" fontId="31" fillId="0" borderId="31" xfId="7" applyFont="1" applyBorder="1" applyAlignment="1">
      <alignment horizontal="left"/>
    </xf>
    <xf numFmtId="0" fontId="2" fillId="0" borderId="0" xfId="5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24" xfId="4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4" fillId="0" borderId="23" xfId="5" applyFont="1" applyBorder="1" applyAlignment="1">
      <alignment horizontal="center"/>
    </xf>
    <xf numFmtId="0" fontId="4" fillId="0" borderId="25" xfId="5" applyFont="1" applyBorder="1" applyAlignment="1">
      <alignment horizontal="center"/>
    </xf>
    <xf numFmtId="0" fontId="5" fillId="0" borderId="28" xfId="5" applyFont="1" applyBorder="1" applyAlignment="1">
      <alignment horizontal="center"/>
    </xf>
    <xf numFmtId="0" fontId="5" fillId="0" borderId="24" xfId="5" applyFont="1" applyBorder="1" applyAlignment="1">
      <alignment horizontal="center"/>
    </xf>
    <xf numFmtId="0" fontId="2" fillId="0" borderId="0" xfId="6" applyFont="1" applyBorder="1" applyAlignment="1">
      <alignment horizontal="center"/>
    </xf>
    <xf numFmtId="0" fontId="2" fillId="0" borderId="0" xfId="6" applyFont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0" xfId="6" applyFont="1" applyAlignment="1">
      <alignment horizontal="center"/>
    </xf>
    <xf numFmtId="0" fontId="11" fillId="0" borderId="9" xfId="6" applyFont="1" applyBorder="1" applyAlignment="1">
      <alignment horizontal="center"/>
    </xf>
    <xf numFmtId="0" fontId="2" fillId="0" borderId="29" xfId="6" applyFont="1" applyBorder="1" applyAlignment="1">
      <alignment horizontal="center"/>
    </xf>
    <xf numFmtId="0" fontId="6" fillId="0" borderId="9" xfId="6" applyFont="1" applyBorder="1" applyAlignment="1">
      <alignment horizontal="left"/>
    </xf>
    <xf numFmtId="0" fontId="6" fillId="0" borderId="10" xfId="6" applyFont="1" applyBorder="1" applyAlignment="1">
      <alignment horizontal="left"/>
    </xf>
    <xf numFmtId="0" fontId="16" fillId="0" borderId="49" xfId="0" applyFont="1" applyBorder="1"/>
    <xf numFmtId="0" fontId="16" fillId="0" borderId="52" xfId="0" applyFont="1" applyBorder="1"/>
    <xf numFmtId="0" fontId="15" fillId="0" borderId="48" xfId="0" applyFont="1" applyBorder="1"/>
    <xf numFmtId="0" fontId="15" fillId="0" borderId="47" xfId="0" applyFont="1" applyBorder="1"/>
    <xf numFmtId="0" fontId="16" fillId="0" borderId="48" xfId="0" applyFont="1" applyBorder="1"/>
    <xf numFmtId="0" fontId="16" fillId="0" borderId="47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53" xfId="0" applyFont="1" applyBorder="1"/>
    <xf numFmtId="0" fontId="16" fillId="0" borderId="51" xfId="0" applyFont="1" applyBorder="1"/>
    <xf numFmtId="0" fontId="2" fillId="0" borderId="0" xfId="8" applyFont="1" applyBorder="1" applyAlignment="1">
      <alignment horizontal="center"/>
    </xf>
    <xf numFmtId="0" fontId="16" fillId="0" borderId="29" xfId="0" applyFont="1" applyBorder="1" applyAlignment="1">
      <alignment horizontal="center"/>
    </xf>
  </cellXfs>
  <cellStyles count="10">
    <cellStyle name="Comma" xfId="9" builtinId="3"/>
    <cellStyle name="Comma 3" xfId="1"/>
    <cellStyle name="Comma 4" xfId="2"/>
    <cellStyle name="Comma 6" xfId="3"/>
    <cellStyle name="Normal" xfId="0" builtinId="0"/>
    <cellStyle name="Normal 2" xfId="7"/>
    <cellStyle name="Normal 3" xfId="4"/>
    <cellStyle name="Normal 4" xfId="5"/>
    <cellStyle name="Normal 6" xfId="6"/>
    <cellStyle name="Normal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showGridLines="0" workbookViewId="0">
      <selection activeCell="N1" sqref="N1"/>
    </sheetView>
  </sheetViews>
  <sheetFormatPr defaultRowHeight="15"/>
  <sheetData>
    <row r="1" spans="1:10" ht="15.75" thickBot="1"/>
    <row r="2" spans="1:10">
      <c r="A2" s="200"/>
      <c r="B2" s="201"/>
      <c r="C2" s="201"/>
      <c r="D2" s="201"/>
      <c r="E2" s="201"/>
      <c r="F2" s="201"/>
      <c r="G2" s="201"/>
      <c r="H2" s="201"/>
      <c r="I2" s="201"/>
      <c r="J2" s="202"/>
    </row>
    <row r="3" spans="1:10">
      <c r="A3" s="203"/>
      <c r="B3" s="106"/>
      <c r="C3" s="106"/>
      <c r="D3" s="106"/>
      <c r="E3" s="106"/>
      <c r="F3" s="106"/>
      <c r="G3" s="106"/>
      <c r="H3" s="106"/>
      <c r="I3" s="106"/>
      <c r="J3" s="204"/>
    </row>
    <row r="4" spans="1:10">
      <c r="A4" s="205"/>
      <c r="B4" s="206"/>
      <c r="C4" s="206"/>
      <c r="D4" s="206"/>
      <c r="E4" s="206"/>
      <c r="F4" s="206"/>
      <c r="G4" s="206"/>
      <c r="H4" s="206"/>
      <c r="I4" s="206"/>
      <c r="J4" s="207"/>
    </row>
    <row r="5" spans="1:10">
      <c r="A5" s="312" t="s">
        <v>172</v>
      </c>
      <c r="B5" s="313"/>
      <c r="C5" s="313"/>
      <c r="D5" s="313"/>
      <c r="E5" s="313"/>
      <c r="F5" s="313"/>
      <c r="G5" s="313"/>
      <c r="H5" s="313"/>
      <c r="I5" s="313"/>
      <c r="J5" s="314"/>
    </row>
    <row r="6" spans="1:10">
      <c r="A6" s="312"/>
      <c r="B6" s="313"/>
      <c r="C6" s="313"/>
      <c r="D6" s="313"/>
      <c r="E6" s="313"/>
      <c r="F6" s="313"/>
      <c r="G6" s="313"/>
      <c r="H6" s="313"/>
      <c r="I6" s="313"/>
      <c r="J6" s="314"/>
    </row>
    <row r="7" spans="1:10" ht="30">
      <c r="A7" s="208"/>
      <c r="B7" s="209"/>
      <c r="C7" s="209"/>
      <c r="D7" s="209"/>
      <c r="E7" s="209"/>
      <c r="F7" s="209"/>
      <c r="G7" s="209"/>
      <c r="H7" s="209"/>
      <c r="I7" s="209"/>
      <c r="J7" s="210"/>
    </row>
    <row r="8" spans="1:10">
      <c r="A8" s="315" t="s">
        <v>173</v>
      </c>
      <c r="B8" s="316"/>
      <c r="C8" s="316"/>
      <c r="D8" s="316"/>
      <c r="E8" s="316"/>
      <c r="F8" s="316"/>
      <c r="G8" s="316"/>
      <c r="H8" s="316"/>
      <c r="I8" s="316"/>
      <c r="J8" s="317"/>
    </row>
    <row r="9" spans="1:10">
      <c r="A9" s="315" t="s">
        <v>174</v>
      </c>
      <c r="B9" s="316"/>
      <c r="C9" s="316"/>
      <c r="D9" s="316"/>
      <c r="E9" s="316"/>
      <c r="F9" s="316"/>
      <c r="G9" s="316"/>
      <c r="H9" s="316"/>
      <c r="I9" s="316"/>
      <c r="J9" s="317"/>
    </row>
    <row r="10" spans="1:10">
      <c r="A10" s="318"/>
      <c r="B10" s="319"/>
      <c r="C10" s="319"/>
      <c r="D10" s="319"/>
      <c r="E10" s="319"/>
      <c r="F10" s="319"/>
      <c r="G10" s="319"/>
      <c r="H10" s="319"/>
      <c r="I10" s="319"/>
      <c r="J10" s="320"/>
    </row>
    <row r="11" spans="1:10">
      <c r="A11" s="318"/>
      <c r="B11" s="319"/>
      <c r="C11" s="319"/>
      <c r="D11" s="319"/>
      <c r="E11" s="319"/>
      <c r="F11" s="319"/>
      <c r="G11" s="319"/>
      <c r="H11" s="319"/>
      <c r="I11" s="319"/>
      <c r="J11" s="320"/>
    </row>
    <row r="12" spans="1:10" ht="30">
      <c r="A12" s="208"/>
      <c r="B12" s="209"/>
      <c r="C12" s="209"/>
      <c r="D12" s="209"/>
      <c r="E12" s="209"/>
      <c r="F12" s="209"/>
      <c r="G12" s="209"/>
      <c r="H12" s="209"/>
      <c r="I12" s="209"/>
      <c r="J12" s="210"/>
    </row>
    <row r="13" spans="1:10">
      <c r="A13" s="203"/>
      <c r="B13" s="106"/>
      <c r="C13" s="106"/>
      <c r="D13" s="106"/>
      <c r="E13" s="106"/>
      <c r="F13" s="106"/>
      <c r="G13" s="106"/>
      <c r="H13" s="106"/>
      <c r="I13" s="106"/>
      <c r="J13" s="204"/>
    </row>
    <row r="14" spans="1:10">
      <c r="A14" s="321" t="s">
        <v>175</v>
      </c>
      <c r="B14" s="322"/>
      <c r="C14" s="322"/>
      <c r="D14" s="322"/>
      <c r="E14" s="322"/>
      <c r="F14" s="322"/>
      <c r="G14" s="322"/>
      <c r="H14" s="322"/>
      <c r="I14" s="322"/>
      <c r="J14" s="323"/>
    </row>
    <row r="15" spans="1:10">
      <c r="A15" s="309" t="s">
        <v>176</v>
      </c>
      <c r="B15" s="310"/>
      <c r="C15" s="310"/>
      <c r="D15" s="310"/>
      <c r="E15" s="310"/>
      <c r="F15" s="310"/>
      <c r="G15" s="310"/>
      <c r="H15" s="310"/>
      <c r="I15" s="310"/>
      <c r="J15" s="311"/>
    </row>
    <row r="16" spans="1:10">
      <c r="A16" s="309" t="s">
        <v>177</v>
      </c>
      <c r="B16" s="310"/>
      <c r="C16" s="310"/>
      <c r="D16" s="310"/>
      <c r="E16" s="310"/>
      <c r="F16" s="310"/>
      <c r="G16" s="310"/>
      <c r="H16" s="310"/>
      <c r="I16" s="310"/>
      <c r="J16" s="311"/>
    </row>
    <row r="17" spans="1:10">
      <c r="A17" s="309" t="s">
        <v>178</v>
      </c>
      <c r="B17" s="310"/>
      <c r="C17" s="310"/>
      <c r="D17" s="310"/>
      <c r="E17" s="310"/>
      <c r="F17" s="310"/>
      <c r="G17" s="310"/>
      <c r="H17" s="310"/>
      <c r="I17" s="310"/>
      <c r="J17" s="311"/>
    </row>
    <row r="18" spans="1:10">
      <c r="A18" s="309" t="s">
        <v>179</v>
      </c>
      <c r="B18" s="310"/>
      <c r="C18" s="310"/>
      <c r="D18" s="310"/>
      <c r="E18" s="310"/>
      <c r="F18" s="310"/>
      <c r="G18" s="310"/>
      <c r="H18" s="310"/>
      <c r="I18" s="310"/>
      <c r="J18" s="311"/>
    </row>
    <row r="19" spans="1:10">
      <c r="A19" s="309" t="s">
        <v>180</v>
      </c>
      <c r="B19" s="310"/>
      <c r="C19" s="310"/>
      <c r="D19" s="310"/>
      <c r="E19" s="310"/>
      <c r="F19" s="310"/>
      <c r="G19" s="310"/>
      <c r="H19" s="310"/>
      <c r="I19" s="310"/>
      <c r="J19" s="311"/>
    </row>
    <row r="20" spans="1:10">
      <c r="A20" s="309" t="s">
        <v>181</v>
      </c>
      <c r="B20" s="310"/>
      <c r="C20" s="310"/>
      <c r="D20" s="310"/>
      <c r="E20" s="310"/>
      <c r="F20" s="310"/>
      <c r="G20" s="310"/>
      <c r="H20" s="310"/>
      <c r="I20" s="310"/>
      <c r="J20" s="311"/>
    </row>
    <row r="21" spans="1:10">
      <c r="A21" s="315"/>
      <c r="B21" s="316"/>
      <c r="C21" s="316"/>
      <c r="D21" s="316"/>
      <c r="E21" s="316"/>
      <c r="F21" s="316"/>
      <c r="G21" s="316"/>
      <c r="H21" s="316"/>
      <c r="I21" s="316"/>
      <c r="J21" s="317"/>
    </row>
    <row r="22" spans="1:10">
      <c r="A22" s="309" t="s">
        <v>182</v>
      </c>
      <c r="B22" s="310"/>
      <c r="C22" s="310"/>
      <c r="D22" s="310"/>
      <c r="E22" s="310"/>
      <c r="F22" s="310"/>
      <c r="G22" s="310"/>
      <c r="H22" s="310"/>
      <c r="I22" s="310"/>
      <c r="J22" s="311"/>
    </row>
    <row r="23" spans="1:10">
      <c r="A23" s="315" t="s">
        <v>183</v>
      </c>
      <c r="B23" s="316"/>
      <c r="C23" s="316"/>
      <c r="D23" s="316"/>
      <c r="E23" s="316"/>
      <c r="F23" s="316"/>
      <c r="G23" s="316"/>
      <c r="H23" s="316"/>
      <c r="I23" s="316"/>
      <c r="J23" s="317"/>
    </row>
    <row r="24" spans="1:10">
      <c r="A24" s="315" t="s">
        <v>184</v>
      </c>
      <c r="B24" s="316"/>
      <c r="C24" s="316"/>
      <c r="D24" s="316"/>
      <c r="E24" s="316"/>
      <c r="F24" s="316"/>
      <c r="G24" s="316"/>
      <c r="H24" s="316"/>
      <c r="I24" s="316"/>
      <c r="J24" s="317"/>
    </row>
    <row r="25" spans="1:10">
      <c r="A25" s="203"/>
      <c r="B25" s="106"/>
      <c r="C25" s="106"/>
      <c r="D25" s="106"/>
      <c r="E25" s="106"/>
      <c r="F25" s="106"/>
      <c r="G25" s="106"/>
      <c r="H25" s="106"/>
      <c r="I25" s="106"/>
      <c r="J25" s="204"/>
    </row>
    <row r="26" spans="1:10">
      <c r="A26" s="203"/>
      <c r="B26" s="106"/>
      <c r="C26" s="106"/>
      <c r="D26" s="106"/>
      <c r="E26" s="106"/>
      <c r="F26" s="106"/>
      <c r="G26" s="106"/>
      <c r="H26" s="106"/>
      <c r="I26" s="106"/>
      <c r="J26" s="204"/>
    </row>
    <row r="27" spans="1:10">
      <c r="A27" s="318"/>
      <c r="B27" s="319"/>
      <c r="C27" s="319"/>
      <c r="D27" s="319"/>
      <c r="E27" s="319"/>
      <c r="F27" s="319"/>
      <c r="G27" s="319"/>
      <c r="H27" s="319"/>
      <c r="I27" s="319"/>
      <c r="J27" s="320"/>
    </row>
    <row r="28" spans="1:10">
      <c r="A28" s="318"/>
      <c r="B28" s="319"/>
      <c r="C28" s="319"/>
      <c r="D28" s="319"/>
      <c r="E28" s="319"/>
      <c r="F28" s="319"/>
      <c r="G28" s="319"/>
      <c r="H28" s="319"/>
      <c r="I28" s="319"/>
      <c r="J28" s="320"/>
    </row>
    <row r="29" spans="1:10">
      <c r="A29" s="321" t="s">
        <v>185</v>
      </c>
      <c r="B29" s="322"/>
      <c r="C29" s="322"/>
      <c r="D29" s="322"/>
      <c r="E29" s="322"/>
      <c r="F29" s="322"/>
      <c r="G29" s="322"/>
      <c r="H29" s="322"/>
      <c r="I29" s="322"/>
      <c r="J29" s="323"/>
    </row>
    <row r="30" spans="1:10">
      <c r="A30" s="309" t="s">
        <v>186</v>
      </c>
      <c r="B30" s="310"/>
      <c r="C30" s="310"/>
      <c r="D30" s="310"/>
      <c r="E30" s="310"/>
      <c r="F30" s="310"/>
      <c r="G30" s="310"/>
      <c r="H30" s="310"/>
      <c r="I30" s="310"/>
      <c r="J30" s="311"/>
    </row>
    <row r="31" spans="1:10">
      <c r="A31" s="309" t="s">
        <v>187</v>
      </c>
      <c r="B31" s="310"/>
      <c r="C31" s="310"/>
      <c r="D31" s="310"/>
      <c r="E31" s="310"/>
      <c r="F31" s="310"/>
      <c r="G31" s="310"/>
      <c r="H31" s="310"/>
      <c r="I31" s="310"/>
      <c r="J31" s="311"/>
    </row>
    <row r="32" spans="1:10">
      <c r="A32" s="309" t="s">
        <v>188</v>
      </c>
      <c r="B32" s="310"/>
      <c r="C32" s="310"/>
      <c r="D32" s="310"/>
      <c r="E32" s="310"/>
      <c r="F32" s="310"/>
      <c r="G32" s="310"/>
      <c r="H32" s="310"/>
      <c r="I32" s="310"/>
      <c r="J32" s="311"/>
    </row>
    <row r="33" spans="1:10">
      <c r="A33" s="309" t="s">
        <v>189</v>
      </c>
      <c r="B33" s="310"/>
      <c r="C33" s="310"/>
      <c r="D33" s="310"/>
      <c r="E33" s="310"/>
      <c r="F33" s="310"/>
      <c r="G33" s="310"/>
      <c r="H33" s="310"/>
      <c r="I33" s="310"/>
      <c r="J33" s="311"/>
    </row>
    <row r="34" spans="1:10">
      <c r="A34" s="309"/>
      <c r="B34" s="310"/>
      <c r="C34" s="310"/>
      <c r="D34" s="310"/>
      <c r="E34" s="310"/>
      <c r="F34" s="310"/>
      <c r="G34" s="310"/>
      <c r="H34" s="310"/>
      <c r="I34" s="310"/>
      <c r="J34" s="311"/>
    </row>
    <row r="35" spans="1:10">
      <c r="A35" s="315"/>
      <c r="B35" s="316"/>
      <c r="C35" s="316"/>
      <c r="D35" s="316"/>
      <c r="E35" s="316"/>
      <c r="F35" s="316"/>
      <c r="G35" s="316"/>
      <c r="H35" s="316"/>
      <c r="I35" s="316"/>
      <c r="J35" s="317"/>
    </row>
    <row r="36" spans="1:10">
      <c r="A36" s="309" t="s">
        <v>208</v>
      </c>
      <c r="B36" s="310"/>
      <c r="C36" s="310"/>
      <c r="D36" s="310"/>
      <c r="E36" s="310"/>
      <c r="F36" s="310"/>
      <c r="G36" s="310"/>
      <c r="H36" s="310"/>
      <c r="I36" s="310"/>
      <c r="J36" s="311"/>
    </row>
    <row r="37" spans="1:10">
      <c r="A37" s="309" t="s">
        <v>209</v>
      </c>
      <c r="B37" s="310"/>
      <c r="C37" s="310"/>
      <c r="D37" s="310"/>
      <c r="E37" s="310"/>
      <c r="F37" s="310"/>
      <c r="G37" s="310"/>
      <c r="H37" s="310"/>
      <c r="I37" s="310"/>
      <c r="J37" s="311"/>
    </row>
    <row r="38" spans="1:10">
      <c r="A38" s="315"/>
      <c r="B38" s="316"/>
      <c r="C38" s="316"/>
      <c r="D38" s="316"/>
      <c r="E38" s="316"/>
      <c r="F38" s="316"/>
      <c r="G38" s="316"/>
      <c r="H38" s="316"/>
      <c r="I38" s="316"/>
      <c r="J38" s="317"/>
    </row>
    <row r="39" spans="1:10">
      <c r="A39" s="309" t="s">
        <v>210</v>
      </c>
      <c r="B39" s="310"/>
      <c r="C39" s="310"/>
      <c r="D39" s="310"/>
      <c r="E39" s="310"/>
      <c r="F39" s="310"/>
      <c r="G39" s="310"/>
      <c r="H39" s="310"/>
      <c r="I39" s="310"/>
      <c r="J39" s="311"/>
    </row>
    <row r="40" spans="1:10">
      <c r="A40" s="315"/>
      <c r="B40" s="316"/>
      <c r="C40" s="316"/>
      <c r="D40" s="316"/>
      <c r="E40" s="316"/>
      <c r="F40" s="316"/>
      <c r="G40" s="316"/>
      <c r="H40" s="316"/>
      <c r="I40" s="316"/>
      <c r="J40" s="317"/>
    </row>
    <row r="41" spans="1:10">
      <c r="A41" s="318"/>
      <c r="B41" s="319"/>
      <c r="C41" s="319"/>
      <c r="D41" s="319"/>
      <c r="E41" s="319"/>
      <c r="F41" s="319"/>
      <c r="G41" s="319"/>
      <c r="H41" s="319"/>
      <c r="I41" s="319"/>
      <c r="J41" s="320"/>
    </row>
    <row r="42" spans="1:10">
      <c r="A42" s="318"/>
      <c r="B42" s="319"/>
      <c r="C42" s="319"/>
      <c r="D42" s="319"/>
      <c r="E42" s="319"/>
      <c r="F42" s="319"/>
      <c r="G42" s="319"/>
      <c r="H42" s="319"/>
      <c r="I42" s="319"/>
      <c r="J42" s="320"/>
    </row>
    <row r="43" spans="1:10">
      <c r="A43" s="211"/>
      <c r="B43" s="212"/>
      <c r="C43" s="212"/>
      <c r="D43" s="212"/>
      <c r="E43" s="212"/>
      <c r="F43" s="212"/>
      <c r="G43" s="212"/>
      <c r="H43" s="212"/>
      <c r="I43" s="212"/>
      <c r="J43" s="213"/>
    </row>
    <row r="44" spans="1:10" ht="15.75" thickBot="1">
      <c r="A44" s="214"/>
      <c r="B44" s="215"/>
      <c r="C44" s="215"/>
      <c r="D44" s="215"/>
      <c r="E44" s="215"/>
      <c r="F44" s="215"/>
      <c r="G44" s="215"/>
      <c r="H44" s="215"/>
      <c r="I44" s="215"/>
      <c r="J44" s="216"/>
    </row>
  </sheetData>
  <mergeCells count="32">
    <mergeCell ref="A41:J41"/>
    <mergeCell ref="A42:J42"/>
    <mergeCell ref="A35:J35"/>
    <mergeCell ref="A36:J36"/>
    <mergeCell ref="A37:J37"/>
    <mergeCell ref="A38:J38"/>
    <mergeCell ref="A39:J39"/>
    <mergeCell ref="A40:J40"/>
    <mergeCell ref="A34:J34"/>
    <mergeCell ref="A21:J21"/>
    <mergeCell ref="A22:J22"/>
    <mergeCell ref="A23:J23"/>
    <mergeCell ref="A24:J24"/>
    <mergeCell ref="A27:J27"/>
    <mergeCell ref="A28:J28"/>
    <mergeCell ref="A29:J29"/>
    <mergeCell ref="A30:J30"/>
    <mergeCell ref="A31:J31"/>
    <mergeCell ref="A32:J32"/>
    <mergeCell ref="A33:J33"/>
    <mergeCell ref="A20:J20"/>
    <mergeCell ref="A5:J6"/>
    <mergeCell ref="A8:J8"/>
    <mergeCell ref="A9:J9"/>
    <mergeCell ref="A10:J10"/>
    <mergeCell ref="A11:J11"/>
    <mergeCell ref="A14:J14"/>
    <mergeCell ref="A15:J15"/>
    <mergeCell ref="A16:J16"/>
    <mergeCell ref="A17:J17"/>
    <mergeCell ref="A18:J18"/>
    <mergeCell ref="A19:J19"/>
  </mergeCells>
  <pageMargins left="0.61" right="0.1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I36"/>
  <sheetViews>
    <sheetView workbookViewId="0">
      <selection activeCell="A3" sqref="A3:K36"/>
    </sheetView>
  </sheetViews>
  <sheetFormatPr defaultRowHeight="15"/>
  <cols>
    <col min="1" max="1" width="5.28515625" customWidth="1"/>
  </cols>
  <sheetData>
    <row r="3" spans="1:2" ht="21">
      <c r="B3" s="269" t="s">
        <v>263</v>
      </c>
    </row>
    <row r="8" spans="1:2">
      <c r="A8" s="268">
        <v>1</v>
      </c>
      <c r="B8" t="s">
        <v>264</v>
      </c>
    </row>
    <row r="9" spans="1:2">
      <c r="A9" s="268"/>
      <c r="B9" t="s">
        <v>265</v>
      </c>
    </row>
    <row r="10" spans="1:2">
      <c r="A10" s="268">
        <v>2</v>
      </c>
      <c r="B10" t="s">
        <v>266</v>
      </c>
    </row>
    <row r="11" spans="1:2">
      <c r="A11" s="268">
        <v>3</v>
      </c>
      <c r="B11" t="s">
        <v>267</v>
      </c>
    </row>
    <row r="12" spans="1:2">
      <c r="A12" s="268"/>
      <c r="B12" t="s">
        <v>268</v>
      </c>
    </row>
    <row r="13" spans="1:2">
      <c r="A13" s="268">
        <v>4</v>
      </c>
      <c r="B13" t="s">
        <v>269</v>
      </c>
    </row>
    <row r="14" spans="1:2">
      <c r="A14" s="268">
        <v>5</v>
      </c>
      <c r="B14" t="s">
        <v>270</v>
      </c>
    </row>
    <row r="15" spans="1:2">
      <c r="A15" s="268"/>
      <c r="B15" t="s">
        <v>271</v>
      </c>
    </row>
    <row r="16" spans="1:2">
      <c r="A16" s="268"/>
      <c r="B16" t="s">
        <v>272</v>
      </c>
    </row>
    <row r="17" spans="1:9">
      <c r="A17" s="268"/>
      <c r="B17" t="s">
        <v>273</v>
      </c>
    </row>
    <row r="18" spans="1:9">
      <c r="A18" s="268"/>
      <c r="B18" t="s">
        <v>274</v>
      </c>
    </row>
    <row r="19" spans="1:9">
      <c r="A19" s="268"/>
      <c r="B19" t="s">
        <v>275</v>
      </c>
    </row>
    <row r="20" spans="1:9">
      <c r="A20" s="268">
        <v>6</v>
      </c>
      <c r="B20" t="s">
        <v>276</v>
      </c>
    </row>
    <row r="21" spans="1:9">
      <c r="A21" s="268"/>
      <c r="B21" t="s">
        <v>277</v>
      </c>
    </row>
    <row r="22" spans="1:9">
      <c r="A22" s="268">
        <v>7</v>
      </c>
      <c r="B22" t="s">
        <v>278</v>
      </c>
    </row>
    <row r="23" spans="1:9">
      <c r="A23" s="268">
        <v>8</v>
      </c>
      <c r="B23" t="s">
        <v>279</v>
      </c>
    </row>
    <row r="24" spans="1:9">
      <c r="A24" s="268">
        <v>9</v>
      </c>
      <c r="B24" t="s">
        <v>286</v>
      </c>
    </row>
    <row r="25" spans="1:9">
      <c r="B25" t="s">
        <v>287</v>
      </c>
    </row>
    <row r="32" spans="1:9">
      <c r="B32" s="268" t="s">
        <v>280</v>
      </c>
      <c r="C32" s="268"/>
      <c r="D32" s="268"/>
      <c r="E32" s="268"/>
      <c r="F32" s="268"/>
      <c r="G32" s="268"/>
      <c r="H32" s="268" t="s">
        <v>283</v>
      </c>
      <c r="I32" s="268"/>
    </row>
    <row r="33" spans="2:9">
      <c r="B33" s="268"/>
      <c r="C33" s="268"/>
      <c r="D33" s="268"/>
      <c r="E33" s="268"/>
      <c r="F33" s="268"/>
      <c r="G33" s="268"/>
      <c r="H33" s="268"/>
      <c r="I33" s="268"/>
    </row>
    <row r="34" spans="2:9">
      <c r="B34" s="268" t="s">
        <v>281</v>
      </c>
      <c r="C34" s="268"/>
      <c r="D34" s="268"/>
      <c r="E34" s="268"/>
      <c r="F34" s="268"/>
      <c r="G34" s="268"/>
      <c r="H34" s="268" t="s">
        <v>284</v>
      </c>
      <c r="I34" s="268"/>
    </row>
    <row r="35" spans="2:9">
      <c r="B35" s="268" t="s">
        <v>282</v>
      </c>
      <c r="C35" s="268"/>
      <c r="D35" s="268"/>
      <c r="E35" s="268"/>
      <c r="F35" s="268"/>
      <c r="G35" s="268"/>
      <c r="H35" s="268" t="s">
        <v>285</v>
      </c>
      <c r="I35" s="268"/>
    </row>
    <row r="36" spans="2:9">
      <c r="B36" s="268"/>
      <c r="C36" s="268"/>
      <c r="D36" s="268"/>
      <c r="E36" s="268"/>
      <c r="F36" s="268"/>
      <c r="G36" s="268"/>
      <c r="H36" s="268"/>
      <c r="I36" s="268"/>
    </row>
  </sheetData>
  <pageMargins left="0.17" right="0.19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F45"/>
  <sheetViews>
    <sheetView topLeftCell="A37" workbookViewId="0">
      <selection activeCell="A3" sqref="A3:D44"/>
    </sheetView>
  </sheetViews>
  <sheetFormatPr defaultRowHeight="15"/>
  <cols>
    <col min="1" max="1" width="46.42578125" customWidth="1"/>
    <col min="2" max="2" width="8.7109375" customWidth="1"/>
    <col min="3" max="3" width="17.28515625" customWidth="1"/>
    <col min="4" max="4" width="17.85546875" customWidth="1"/>
    <col min="6" max="6" width="12" bestFit="1" customWidth="1"/>
  </cols>
  <sheetData>
    <row r="3" spans="1:6" ht="18">
      <c r="A3" s="324" t="s">
        <v>211</v>
      </c>
      <c r="B3" s="324"/>
      <c r="C3" s="324"/>
    </row>
    <row r="4" spans="1:6" ht="18.75" thickBot="1">
      <c r="D4" s="1"/>
    </row>
    <row r="5" spans="1:6">
      <c r="A5" s="325" t="s">
        <v>0</v>
      </c>
      <c r="B5" s="327" t="s">
        <v>1</v>
      </c>
      <c r="C5" s="2" t="s">
        <v>2</v>
      </c>
      <c r="D5" s="2" t="s">
        <v>2</v>
      </c>
    </row>
    <row r="6" spans="1:6" ht="15.75" thickBot="1">
      <c r="A6" s="326"/>
      <c r="B6" s="328"/>
      <c r="C6" s="3" t="s">
        <v>3</v>
      </c>
      <c r="D6" s="3" t="s">
        <v>4</v>
      </c>
    </row>
    <row r="7" spans="1:6" ht="16.5" thickBot="1">
      <c r="A7" s="4" t="s">
        <v>5</v>
      </c>
      <c r="B7" s="5"/>
      <c r="C7" s="6">
        <f>C8+C11+C12+C20+C28+C29+C30</f>
        <v>164784528</v>
      </c>
      <c r="D7" s="6">
        <f>D8+D11+D12+D20+D28+D29+D30</f>
        <v>153401595</v>
      </c>
    </row>
    <row r="8" spans="1:6">
      <c r="A8" s="7" t="s">
        <v>6</v>
      </c>
      <c r="B8" s="8"/>
      <c r="C8" s="9">
        <f>C10+C9</f>
        <v>9270065</v>
      </c>
      <c r="D8" s="9">
        <f>D10+D9</f>
        <v>10175901</v>
      </c>
    </row>
    <row r="9" spans="1:6">
      <c r="A9" s="10" t="s">
        <v>7</v>
      </c>
      <c r="B9" s="11"/>
      <c r="C9" s="12">
        <v>9245792</v>
      </c>
      <c r="D9" s="12">
        <v>10175901</v>
      </c>
    </row>
    <row r="10" spans="1:6">
      <c r="A10" s="10" t="s">
        <v>8</v>
      </c>
      <c r="B10" s="11"/>
      <c r="C10" s="12">
        <v>24273</v>
      </c>
      <c r="D10" s="12">
        <v>0</v>
      </c>
    </row>
    <row r="11" spans="1:6">
      <c r="A11" s="13" t="s">
        <v>9</v>
      </c>
      <c r="B11" s="14"/>
      <c r="C11" s="15"/>
      <c r="D11" s="15">
        <v>0</v>
      </c>
    </row>
    <row r="12" spans="1:6">
      <c r="A12" s="13" t="s">
        <v>10</v>
      </c>
      <c r="B12" s="14"/>
      <c r="C12" s="15">
        <f>C19+C18+C17+C16+C15+C14+C13</f>
        <v>101261278</v>
      </c>
      <c r="D12" s="15">
        <f>D19+D18+D17+D16+D15+D14+D13</f>
        <v>85536569</v>
      </c>
      <c r="F12" s="57"/>
    </row>
    <row r="13" spans="1:6">
      <c r="A13" s="10" t="s">
        <v>11</v>
      </c>
      <c r="B13" s="11"/>
      <c r="C13" s="12">
        <v>101261278</v>
      </c>
      <c r="D13" s="12">
        <v>85536569</v>
      </c>
    </row>
    <row r="14" spans="1:6">
      <c r="A14" s="10" t="s">
        <v>12</v>
      </c>
      <c r="B14" s="11"/>
      <c r="C14" s="12"/>
      <c r="D14" s="12"/>
    </row>
    <row r="15" spans="1:6">
      <c r="A15" s="10" t="s">
        <v>13</v>
      </c>
      <c r="B15" s="11"/>
      <c r="C15" s="12"/>
      <c r="D15" s="12"/>
    </row>
    <row r="16" spans="1:6">
      <c r="A16" s="10" t="s">
        <v>14</v>
      </c>
      <c r="B16" s="11"/>
      <c r="C16" s="12"/>
      <c r="D16" s="12"/>
    </row>
    <row r="17" spans="1:6">
      <c r="A17" s="10" t="s">
        <v>15</v>
      </c>
      <c r="B17" s="11"/>
      <c r="C17" s="12"/>
      <c r="D17" s="12">
        <v>0</v>
      </c>
    </row>
    <row r="18" spans="1:6">
      <c r="A18" s="10" t="s">
        <v>16</v>
      </c>
      <c r="B18" s="11"/>
      <c r="C18" s="12"/>
      <c r="D18" s="12">
        <v>0</v>
      </c>
    </row>
    <row r="19" spans="1:6">
      <c r="A19" s="10" t="s">
        <v>17</v>
      </c>
      <c r="B19" s="11"/>
      <c r="C19" s="12"/>
      <c r="D19" s="12">
        <v>0</v>
      </c>
    </row>
    <row r="20" spans="1:6">
      <c r="A20" s="13" t="s">
        <v>18</v>
      </c>
      <c r="B20" s="14"/>
      <c r="C20" s="15">
        <f>C27+C26+C25+C24+C23+C22+C21</f>
        <v>54253185</v>
      </c>
      <c r="D20" s="15">
        <f>D27+D26+D25+D24+D23+D22+D21</f>
        <v>57689125</v>
      </c>
      <c r="F20" s="57"/>
    </row>
    <row r="21" spans="1:6">
      <c r="A21" s="10" t="s">
        <v>19</v>
      </c>
      <c r="B21" s="11"/>
      <c r="C21" s="12">
        <v>41856199</v>
      </c>
      <c r="D21" s="12">
        <v>41107725</v>
      </c>
    </row>
    <row r="22" spans="1:6">
      <c r="A22" s="10" t="s">
        <v>20</v>
      </c>
      <c r="B22" s="11"/>
      <c r="C22" s="12">
        <v>12396986</v>
      </c>
      <c r="D22" s="12">
        <v>16581400</v>
      </c>
    </row>
    <row r="23" spans="1:6">
      <c r="A23" s="10" t="s">
        <v>21</v>
      </c>
      <c r="B23" s="11"/>
      <c r="C23" s="12"/>
      <c r="D23" s="12">
        <v>0</v>
      </c>
    </row>
    <row r="24" spans="1:6">
      <c r="A24" s="10" t="s">
        <v>22</v>
      </c>
      <c r="B24" s="11"/>
      <c r="C24" s="12"/>
      <c r="D24" s="12">
        <v>0</v>
      </c>
    </row>
    <row r="25" spans="1:6">
      <c r="A25" s="10" t="s">
        <v>23</v>
      </c>
      <c r="B25" s="11"/>
      <c r="C25" s="12"/>
      <c r="D25" s="12">
        <v>0</v>
      </c>
    </row>
    <row r="26" spans="1:6">
      <c r="A26" s="10" t="s">
        <v>24</v>
      </c>
      <c r="B26" s="11"/>
      <c r="C26" s="12"/>
      <c r="D26" s="12">
        <v>0</v>
      </c>
    </row>
    <row r="27" spans="1:6">
      <c r="A27" s="10" t="s">
        <v>25</v>
      </c>
      <c r="B27" s="11"/>
      <c r="C27" s="12"/>
      <c r="D27" s="12">
        <v>0</v>
      </c>
    </row>
    <row r="28" spans="1:6">
      <c r="A28" s="13" t="s">
        <v>26</v>
      </c>
      <c r="B28" s="11"/>
      <c r="C28" s="12"/>
      <c r="D28" s="12">
        <v>0</v>
      </c>
    </row>
    <row r="29" spans="1:6">
      <c r="A29" s="13" t="s">
        <v>27</v>
      </c>
      <c r="B29" s="11"/>
      <c r="C29" s="12"/>
      <c r="D29" s="12">
        <v>0</v>
      </c>
    </row>
    <row r="30" spans="1:6">
      <c r="A30" s="13" t="s">
        <v>28</v>
      </c>
      <c r="B30" s="14"/>
      <c r="C30" s="15"/>
      <c r="D30" s="15">
        <v>0</v>
      </c>
    </row>
    <row r="31" spans="1:6">
      <c r="A31" s="10" t="s">
        <v>29</v>
      </c>
      <c r="B31" s="11"/>
      <c r="C31" s="12"/>
      <c r="D31" s="12">
        <v>0</v>
      </c>
    </row>
    <row r="32" spans="1:6" ht="15.75" thickBot="1">
      <c r="A32" s="16" t="s">
        <v>30</v>
      </c>
      <c r="B32" s="17"/>
      <c r="C32" s="18"/>
      <c r="D32" s="18">
        <v>0</v>
      </c>
    </row>
    <row r="33" spans="1:4" ht="16.5" thickBot="1">
      <c r="A33" s="4" t="s">
        <v>31</v>
      </c>
      <c r="B33" s="19"/>
      <c r="C33" s="6">
        <f>C34+C35+C40+C41+C42+C43</f>
        <v>2003706404</v>
      </c>
      <c r="D33" s="6">
        <f>D34+D35+D40+D41+D42+D43</f>
        <v>2142584251</v>
      </c>
    </row>
    <row r="34" spans="1:4">
      <c r="A34" s="7" t="s">
        <v>32</v>
      </c>
      <c r="B34" s="20"/>
      <c r="C34" s="21"/>
      <c r="D34" s="21"/>
    </row>
    <row r="35" spans="1:4">
      <c r="A35" s="13" t="s">
        <v>33</v>
      </c>
      <c r="B35" s="14"/>
      <c r="C35" s="15">
        <f>C39+C38+C37+C36</f>
        <v>2003706404</v>
      </c>
      <c r="D35" s="15">
        <f>D39+D38+D37+D36</f>
        <v>2142584251</v>
      </c>
    </row>
    <row r="36" spans="1:4">
      <c r="A36" s="10" t="s">
        <v>34</v>
      </c>
      <c r="B36" s="11"/>
      <c r="C36" s="12">
        <v>17142456</v>
      </c>
      <c r="D36" s="12">
        <v>17142456</v>
      </c>
    </row>
    <row r="37" spans="1:4">
      <c r="A37" s="10" t="s">
        <v>35</v>
      </c>
      <c r="B37" s="11"/>
      <c r="C37" s="12">
        <v>1922491990</v>
      </c>
      <c r="D37" s="12">
        <v>2030569321</v>
      </c>
    </row>
    <row r="38" spans="1:4">
      <c r="A38" s="10" t="s">
        <v>36</v>
      </c>
      <c r="B38" s="11"/>
      <c r="C38" s="12">
        <v>62910535</v>
      </c>
      <c r="D38" s="12">
        <v>92429100</v>
      </c>
    </row>
    <row r="39" spans="1:4">
      <c r="A39" s="10" t="s">
        <v>37</v>
      </c>
      <c r="B39" s="11"/>
      <c r="C39" s="12">
        <v>1161423</v>
      </c>
      <c r="D39" s="12">
        <v>2443374</v>
      </c>
    </row>
    <row r="40" spans="1:4">
      <c r="A40" s="13" t="s">
        <v>38</v>
      </c>
      <c r="B40" s="11"/>
      <c r="C40" s="12"/>
      <c r="D40" s="12">
        <v>0</v>
      </c>
    </row>
    <row r="41" spans="1:4">
      <c r="A41" s="13" t="s">
        <v>39</v>
      </c>
      <c r="B41" s="11"/>
      <c r="C41" s="12"/>
      <c r="D41" s="12">
        <v>0</v>
      </c>
    </row>
    <row r="42" spans="1:4">
      <c r="A42" s="13" t="s">
        <v>40</v>
      </c>
      <c r="B42" s="11"/>
      <c r="C42" s="12"/>
      <c r="D42" s="12">
        <v>0</v>
      </c>
    </row>
    <row r="43" spans="1:4" ht="15.75" thickBot="1">
      <c r="A43" s="22" t="s">
        <v>41</v>
      </c>
      <c r="B43" s="17"/>
      <c r="C43" s="18"/>
      <c r="D43" s="18">
        <v>0</v>
      </c>
    </row>
    <row r="44" spans="1:4" ht="16.5" thickBot="1">
      <c r="A44" s="23" t="s">
        <v>42</v>
      </c>
      <c r="B44" s="24"/>
      <c r="C44" s="6">
        <f>C7+C33</f>
        <v>2168490932</v>
      </c>
      <c r="D44" s="6">
        <f>D7+D33</f>
        <v>2295985846</v>
      </c>
    </row>
    <row r="45" spans="1:4">
      <c r="A45" s="25"/>
      <c r="B45" s="25"/>
      <c r="C45" s="25"/>
      <c r="D45" s="25"/>
    </row>
  </sheetData>
  <mergeCells count="3">
    <mergeCell ref="A3:C3"/>
    <mergeCell ref="A5:A6"/>
    <mergeCell ref="B5:B6"/>
  </mergeCells>
  <pageMargins left="0.21" right="0.17" top="1.1000000000000001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44"/>
  <sheetViews>
    <sheetView workbookViewId="0">
      <selection activeCell="B2" sqref="B2:F44"/>
    </sheetView>
  </sheetViews>
  <sheetFormatPr defaultRowHeight="15"/>
  <cols>
    <col min="1" max="1" width="2" customWidth="1"/>
    <col min="2" max="2" width="4.42578125" customWidth="1"/>
    <col min="3" max="3" width="42.5703125" customWidth="1"/>
    <col min="4" max="4" width="6.7109375" customWidth="1"/>
    <col min="5" max="5" width="18" customWidth="1"/>
    <col min="6" max="6" width="17" customWidth="1"/>
    <col min="7" max="7" width="12.85546875" bestFit="1" customWidth="1"/>
    <col min="8" max="8" width="11.5703125" bestFit="1" customWidth="1"/>
  </cols>
  <sheetData>
    <row r="2" spans="2:8" ht="18">
      <c r="C2" s="324" t="s">
        <v>211</v>
      </c>
      <c r="D2" s="324"/>
      <c r="E2" s="324"/>
    </row>
    <row r="3" spans="2:8" ht="18.75" thickBot="1">
      <c r="B3" s="26"/>
      <c r="F3" s="27"/>
    </row>
    <row r="4" spans="2:8">
      <c r="B4" s="329" t="s">
        <v>43</v>
      </c>
      <c r="C4" s="330" t="s">
        <v>44</v>
      </c>
      <c r="D4" s="332" t="s">
        <v>1</v>
      </c>
      <c r="E4" s="28" t="s">
        <v>2</v>
      </c>
      <c r="F4" s="28" t="s">
        <v>2</v>
      </c>
    </row>
    <row r="5" spans="2:8" ht="15.75" thickBot="1">
      <c r="B5" s="329"/>
      <c r="C5" s="331"/>
      <c r="D5" s="333"/>
      <c r="E5" s="29" t="s">
        <v>3</v>
      </c>
      <c r="F5" s="29" t="s">
        <v>4</v>
      </c>
    </row>
    <row r="6" spans="2:8" ht="16.5" thickBot="1">
      <c r="B6" s="30" t="s">
        <v>45</v>
      </c>
      <c r="C6" s="31" t="s">
        <v>46</v>
      </c>
      <c r="D6" s="32"/>
      <c r="E6" s="33">
        <f>E7+E8+E12+E23+E24</f>
        <v>23964721</v>
      </c>
      <c r="F6" s="33">
        <f>F7+F8+F12+F23+F24</f>
        <v>40035642</v>
      </c>
    </row>
    <row r="7" spans="2:8" ht="15.75">
      <c r="B7" s="30"/>
      <c r="C7" s="34" t="s">
        <v>47</v>
      </c>
      <c r="D7" s="35"/>
      <c r="E7" s="36"/>
      <c r="F7" s="36">
        <v>0</v>
      </c>
    </row>
    <row r="8" spans="2:8" ht="15.75">
      <c r="B8" s="30"/>
      <c r="C8" s="37" t="s">
        <v>48</v>
      </c>
      <c r="D8" s="38"/>
      <c r="E8" s="39"/>
      <c r="F8" s="39">
        <v>0</v>
      </c>
    </row>
    <row r="9" spans="2:8" ht="15.75">
      <c r="B9" s="30"/>
      <c r="C9" s="40" t="s">
        <v>49</v>
      </c>
      <c r="D9" s="41"/>
      <c r="E9" s="42"/>
      <c r="F9" s="42">
        <v>0</v>
      </c>
    </row>
    <row r="10" spans="2:8" ht="15.75">
      <c r="B10" s="30"/>
      <c r="C10" s="40" t="s">
        <v>50</v>
      </c>
      <c r="D10" s="41"/>
      <c r="E10" s="42"/>
      <c r="F10" s="42">
        <v>0</v>
      </c>
    </row>
    <row r="11" spans="2:8" ht="15.75">
      <c r="B11" s="30"/>
      <c r="C11" s="43" t="s">
        <v>51</v>
      </c>
      <c r="D11" s="41"/>
      <c r="E11" s="42"/>
      <c r="F11" s="42">
        <v>0</v>
      </c>
    </row>
    <row r="12" spans="2:8" ht="15.75">
      <c r="B12" s="30"/>
      <c r="C12" s="37" t="s">
        <v>52</v>
      </c>
      <c r="D12" s="38"/>
      <c r="E12" s="44">
        <f>E13+E14+E15+E16+E17+E18+E19+E20+E21+E22</f>
        <v>23964721</v>
      </c>
      <c r="F12" s="44">
        <f>F13+F14+F15+F16+F17+F18+F19+F20+F21+F22</f>
        <v>40035642</v>
      </c>
      <c r="H12" s="57"/>
    </row>
    <row r="13" spans="2:8" ht="15.75">
      <c r="B13" s="30"/>
      <c r="C13" s="40" t="s">
        <v>53</v>
      </c>
      <c r="D13" s="41"/>
      <c r="E13" s="42">
        <v>17807255</v>
      </c>
      <c r="F13" s="42">
        <v>35784449</v>
      </c>
    </row>
    <row r="14" spans="2:8" ht="15.75">
      <c r="B14" s="30"/>
      <c r="C14" s="40" t="s">
        <v>54</v>
      </c>
      <c r="D14" s="41"/>
      <c r="E14" s="42">
        <v>3891136</v>
      </c>
      <c r="F14" s="42">
        <v>2739929</v>
      </c>
    </row>
    <row r="15" spans="2:8" ht="15.75">
      <c r="B15" s="30"/>
      <c r="C15" s="40" t="s">
        <v>55</v>
      </c>
      <c r="D15" s="41"/>
      <c r="E15" s="42">
        <v>1289154</v>
      </c>
      <c r="F15" s="42">
        <v>925640</v>
      </c>
    </row>
    <row r="16" spans="2:8" ht="15.75">
      <c r="B16" s="30"/>
      <c r="C16" s="40" t="s">
        <v>56</v>
      </c>
      <c r="D16" s="41"/>
      <c r="E16" s="42">
        <v>289730</v>
      </c>
      <c r="F16" s="42">
        <v>203550</v>
      </c>
    </row>
    <row r="17" spans="2:8" ht="15.75">
      <c r="B17" s="30"/>
      <c r="C17" s="40" t="s">
        <v>57</v>
      </c>
      <c r="D17" s="41"/>
      <c r="E17" s="45">
        <v>0</v>
      </c>
      <c r="F17" s="45">
        <v>0</v>
      </c>
    </row>
    <row r="18" spans="2:8" ht="15.75">
      <c r="B18" s="30"/>
      <c r="C18" s="40" t="s">
        <v>58</v>
      </c>
      <c r="D18" s="41"/>
      <c r="E18" s="42">
        <v>662222</v>
      </c>
      <c r="F18" s="42">
        <v>379524</v>
      </c>
    </row>
    <row r="19" spans="2:8" ht="15.75">
      <c r="B19" s="30"/>
      <c r="C19" s="40" t="s">
        <v>59</v>
      </c>
      <c r="D19" s="41"/>
      <c r="E19" s="42"/>
      <c r="F19" s="42">
        <v>0</v>
      </c>
    </row>
    <row r="20" spans="2:8" ht="15.75">
      <c r="B20" s="30"/>
      <c r="C20" s="40" t="s">
        <v>15</v>
      </c>
      <c r="D20" s="41"/>
      <c r="E20" s="42"/>
      <c r="F20" s="42">
        <v>0</v>
      </c>
    </row>
    <row r="21" spans="2:8" ht="15.75">
      <c r="B21" s="30"/>
      <c r="C21" s="40" t="s">
        <v>60</v>
      </c>
      <c r="D21" s="41"/>
      <c r="E21" s="42"/>
      <c r="F21" s="42">
        <v>0</v>
      </c>
    </row>
    <row r="22" spans="2:8" ht="15.75">
      <c r="B22" s="30"/>
      <c r="C22" s="40" t="s">
        <v>61</v>
      </c>
      <c r="D22" s="41"/>
      <c r="E22" s="42">
        <v>25224</v>
      </c>
      <c r="F22" s="42">
        <v>2550</v>
      </c>
    </row>
    <row r="23" spans="2:8" ht="15.75">
      <c r="B23" s="30"/>
      <c r="C23" s="37" t="s">
        <v>62</v>
      </c>
      <c r="D23" s="41"/>
      <c r="E23" s="42"/>
      <c r="F23" s="42">
        <v>0</v>
      </c>
    </row>
    <row r="24" spans="2:8" ht="16.5" thickBot="1">
      <c r="B24" s="30"/>
      <c r="C24" s="46" t="s">
        <v>63</v>
      </c>
      <c r="D24" s="47"/>
      <c r="E24" s="48"/>
      <c r="F24" s="48"/>
      <c r="H24" s="57"/>
    </row>
    <row r="25" spans="2:8" ht="16.5" thickBot="1">
      <c r="B25" s="30" t="s">
        <v>64</v>
      </c>
      <c r="C25" s="31" t="s">
        <v>65</v>
      </c>
      <c r="D25" s="32"/>
      <c r="E25" s="33">
        <f>E26+E29+E30+E31</f>
        <v>1672080633</v>
      </c>
      <c r="F25" s="33">
        <f>F26+F29+F30+F31</f>
        <v>1806769034</v>
      </c>
    </row>
    <row r="26" spans="2:8" ht="15.75">
      <c r="B26" s="30"/>
      <c r="C26" s="34" t="s">
        <v>66</v>
      </c>
      <c r="D26" s="49"/>
      <c r="E26" s="50"/>
      <c r="F26" s="50">
        <v>0</v>
      </c>
    </row>
    <row r="27" spans="2:8" ht="15.75">
      <c r="B27" s="30"/>
      <c r="C27" s="40" t="s">
        <v>67</v>
      </c>
      <c r="D27" s="41"/>
      <c r="E27" s="42"/>
      <c r="F27" s="42">
        <v>0</v>
      </c>
    </row>
    <row r="28" spans="2:8" ht="15.75">
      <c r="B28" s="30"/>
      <c r="C28" s="37" t="s">
        <v>68</v>
      </c>
      <c r="D28" s="41"/>
      <c r="E28" s="42"/>
      <c r="F28" s="42">
        <v>0</v>
      </c>
    </row>
    <row r="29" spans="2:8" ht="15.75">
      <c r="B29" s="30"/>
      <c r="C29" s="37" t="s">
        <v>69</v>
      </c>
      <c r="D29" s="38"/>
      <c r="E29" s="39">
        <v>15584653</v>
      </c>
      <c r="F29" s="39">
        <v>13342794</v>
      </c>
      <c r="H29" s="57"/>
    </row>
    <row r="30" spans="2:8" ht="15.75">
      <c r="B30" s="30"/>
      <c r="C30" s="37" t="s">
        <v>70</v>
      </c>
      <c r="D30" s="38"/>
      <c r="E30" s="39">
        <v>1656495980</v>
      </c>
      <c r="F30" s="39">
        <v>1793426240</v>
      </c>
      <c r="H30" s="57"/>
    </row>
    <row r="31" spans="2:8" ht="15.75">
      <c r="B31" s="30"/>
      <c r="C31" s="37" t="s">
        <v>71</v>
      </c>
      <c r="D31" s="41"/>
      <c r="E31" s="39"/>
      <c r="F31" s="39">
        <v>0</v>
      </c>
    </row>
    <row r="32" spans="2:8" ht="16.5" thickBot="1">
      <c r="B32" s="30"/>
      <c r="C32" s="46" t="s">
        <v>72</v>
      </c>
      <c r="D32" s="47"/>
      <c r="E32" s="51"/>
      <c r="F32" s="51">
        <v>0</v>
      </c>
    </row>
    <row r="33" spans="2:7" ht="16.5" thickBot="1">
      <c r="B33" s="30" t="s">
        <v>73</v>
      </c>
      <c r="C33" s="31" t="s">
        <v>74</v>
      </c>
      <c r="D33" s="32"/>
      <c r="E33" s="52">
        <f>E34+E35+E36+E37+E38+E39+E40+E41+E42+E43</f>
        <v>472445578</v>
      </c>
      <c r="F33" s="52">
        <f>F34+F35+F36+F37+F38+F39+F40+F41+F42+F43</f>
        <v>449181170</v>
      </c>
    </row>
    <row r="34" spans="2:7" ht="15.75">
      <c r="B34" s="30"/>
      <c r="C34" s="53" t="s">
        <v>75</v>
      </c>
      <c r="D34" s="35"/>
      <c r="E34" s="36"/>
      <c r="F34" s="36">
        <v>0</v>
      </c>
    </row>
    <row r="35" spans="2:7" ht="15.75">
      <c r="B35" s="30"/>
      <c r="C35" s="54" t="s">
        <v>76</v>
      </c>
      <c r="D35" s="41"/>
      <c r="E35" s="42"/>
      <c r="F35" s="42">
        <v>0</v>
      </c>
    </row>
    <row r="36" spans="2:7" ht="15.75">
      <c r="B36" s="30"/>
      <c r="C36" s="55" t="s">
        <v>77</v>
      </c>
      <c r="D36" s="41"/>
      <c r="E36" s="42">
        <v>653394000</v>
      </c>
      <c r="F36" s="42">
        <v>653394000</v>
      </c>
    </row>
    <row r="37" spans="2:7" ht="15.75">
      <c r="B37" s="30"/>
      <c r="C37" s="55" t="s">
        <v>78</v>
      </c>
      <c r="D37" s="41"/>
      <c r="E37" s="42">
        <v>29418635</v>
      </c>
      <c r="F37" s="42">
        <v>29418635</v>
      </c>
    </row>
    <row r="38" spans="2:7" ht="15.75">
      <c r="B38" s="30"/>
      <c r="C38" s="55" t="s">
        <v>79</v>
      </c>
      <c r="D38" s="41"/>
      <c r="E38" s="42"/>
      <c r="F38" s="42">
        <v>0</v>
      </c>
    </row>
    <row r="39" spans="2:7" ht="15.75">
      <c r="B39" s="30"/>
      <c r="C39" s="55" t="s">
        <v>80</v>
      </c>
      <c r="D39" s="41"/>
      <c r="E39" s="42"/>
      <c r="F39" s="42">
        <v>0</v>
      </c>
    </row>
    <row r="40" spans="2:7" ht="15.75">
      <c r="B40" s="30"/>
      <c r="C40" s="55" t="s">
        <v>81</v>
      </c>
      <c r="D40" s="41"/>
      <c r="E40" s="42"/>
      <c r="F40" s="42">
        <v>0</v>
      </c>
    </row>
    <row r="41" spans="2:7" ht="15.75">
      <c r="B41" s="30"/>
      <c r="C41" s="55" t="s">
        <v>82</v>
      </c>
      <c r="D41" s="41"/>
      <c r="E41" s="42"/>
      <c r="F41" s="42">
        <v>0</v>
      </c>
    </row>
    <row r="42" spans="2:7" ht="15.75">
      <c r="B42" s="30"/>
      <c r="C42" s="55" t="s">
        <v>83</v>
      </c>
      <c r="D42" s="41"/>
      <c r="E42" s="42">
        <v>-233631465</v>
      </c>
      <c r="F42" s="42">
        <v>-145534652</v>
      </c>
    </row>
    <row r="43" spans="2:7" ht="16.5" thickBot="1">
      <c r="B43" s="30"/>
      <c r="C43" s="56" t="s">
        <v>84</v>
      </c>
      <c r="D43" s="47"/>
      <c r="E43" s="51">
        <v>23264408</v>
      </c>
      <c r="F43" s="51">
        <v>-88096813</v>
      </c>
      <c r="G43" s="57"/>
    </row>
    <row r="44" spans="2:7" ht="16.5" thickBot="1">
      <c r="B44" s="30"/>
      <c r="C44" s="58" t="s">
        <v>85</v>
      </c>
      <c r="D44" s="59"/>
      <c r="E44" s="33">
        <f>E6+E25+E33</f>
        <v>2168490932</v>
      </c>
      <c r="F44" s="33">
        <f>F6+F25+F33</f>
        <v>2295985846</v>
      </c>
    </row>
  </sheetData>
  <mergeCells count="4">
    <mergeCell ref="C2:E2"/>
    <mergeCell ref="B4:B5"/>
    <mergeCell ref="C4:C5"/>
    <mergeCell ref="D4:D5"/>
  </mergeCells>
  <pageMargins left="0.43" right="0.19" top="0.79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topLeftCell="A27" workbookViewId="0">
      <selection activeCell="I45" sqref="I45:J45"/>
    </sheetView>
  </sheetViews>
  <sheetFormatPr defaultRowHeight="15"/>
  <cols>
    <col min="1" max="1" width="5.7109375" customWidth="1"/>
    <col min="7" max="7" width="10.85546875" customWidth="1"/>
    <col min="8" max="8" width="6.42578125" hidden="1" customWidth="1"/>
    <col min="9" max="9" width="16.28515625" customWidth="1"/>
    <col min="10" max="10" width="16.85546875" customWidth="1"/>
    <col min="11" max="11" width="12.5703125" bestFit="1" customWidth="1"/>
  </cols>
  <sheetData>
    <row r="1" spans="1:11" ht="18">
      <c r="A1" s="334" t="s">
        <v>212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1">
      <c r="A2" s="336" t="s">
        <v>86</v>
      </c>
      <c r="B2" s="337"/>
      <c r="C2" s="337"/>
      <c r="D2" s="337"/>
      <c r="E2" s="337"/>
      <c r="F2" s="337"/>
      <c r="G2" s="337"/>
      <c r="H2" s="337"/>
      <c r="I2" s="337"/>
      <c r="J2" s="337"/>
    </row>
    <row r="4" spans="1:11" ht="15.75" thickBot="1"/>
    <row r="5" spans="1:11">
      <c r="A5" s="338" t="s">
        <v>87</v>
      </c>
      <c r="B5" s="339" t="s">
        <v>88</v>
      </c>
      <c r="C5" s="339"/>
      <c r="D5" s="339"/>
      <c r="E5" s="339"/>
      <c r="F5" s="339"/>
      <c r="G5" s="339"/>
      <c r="H5" s="339"/>
      <c r="I5" s="60" t="s">
        <v>2</v>
      </c>
      <c r="J5" s="60" t="s">
        <v>2</v>
      </c>
    </row>
    <row r="6" spans="1:11">
      <c r="A6" s="338"/>
      <c r="B6" s="334"/>
      <c r="C6" s="334"/>
      <c r="D6" s="334"/>
      <c r="E6" s="334"/>
      <c r="F6" s="334"/>
      <c r="G6" s="334"/>
      <c r="H6" s="334"/>
      <c r="I6" s="61" t="s">
        <v>3</v>
      </c>
      <c r="J6" s="61" t="s">
        <v>4</v>
      </c>
    </row>
    <row r="7" spans="1:11" ht="15.75">
      <c r="A7" s="62">
        <v>1</v>
      </c>
      <c r="B7" s="340" t="s">
        <v>89</v>
      </c>
      <c r="C7" s="340"/>
      <c r="D7" s="340"/>
      <c r="E7" s="340"/>
      <c r="F7" s="340"/>
      <c r="G7" s="340"/>
      <c r="H7" s="341"/>
      <c r="I7" s="65">
        <f>I8+I9+I10</f>
        <v>80005873</v>
      </c>
      <c r="J7" s="65">
        <f>J8+J9+J10</f>
        <v>73434472</v>
      </c>
    </row>
    <row r="8" spans="1:11" ht="15.75">
      <c r="A8" s="62"/>
      <c r="B8" s="66" t="s">
        <v>90</v>
      </c>
      <c r="C8" s="66"/>
      <c r="D8" s="66"/>
      <c r="E8" s="66"/>
      <c r="F8" s="66"/>
      <c r="G8" s="66"/>
      <c r="H8" s="67"/>
      <c r="I8" s="68">
        <v>68613708</v>
      </c>
      <c r="J8" s="68">
        <v>63032916</v>
      </c>
    </row>
    <row r="9" spans="1:11" ht="15.75">
      <c r="A9" s="62"/>
      <c r="B9" s="66" t="s">
        <v>91</v>
      </c>
      <c r="C9" s="66"/>
      <c r="D9" s="66"/>
      <c r="E9" s="66"/>
      <c r="F9" s="66"/>
      <c r="G9" s="66"/>
      <c r="H9" s="67"/>
      <c r="I9" s="68"/>
      <c r="J9" s="68"/>
    </row>
    <row r="10" spans="1:11" ht="15.75">
      <c r="A10" s="62"/>
      <c r="B10" s="66" t="s">
        <v>92</v>
      </c>
      <c r="C10" s="66"/>
      <c r="D10" s="66"/>
      <c r="E10" s="66"/>
      <c r="F10" s="66"/>
      <c r="G10" s="66"/>
      <c r="H10" s="67"/>
      <c r="I10" s="68">
        <v>11392165</v>
      </c>
      <c r="J10" s="68">
        <v>10401556</v>
      </c>
    </row>
    <row r="11" spans="1:11">
      <c r="A11" s="62">
        <v>2</v>
      </c>
      <c r="B11" s="63" t="s">
        <v>93</v>
      </c>
      <c r="C11" s="63"/>
      <c r="D11" s="63"/>
      <c r="E11" s="63"/>
      <c r="F11" s="64"/>
      <c r="G11" s="69"/>
      <c r="H11" s="69"/>
      <c r="I11" s="70">
        <f>I12+I13+I14+I15</f>
        <v>177849887</v>
      </c>
      <c r="J11" s="70">
        <f>J12+J13+J14+J15</f>
        <v>106291455</v>
      </c>
      <c r="K11" s="57"/>
    </row>
    <row r="12" spans="1:11">
      <c r="A12" s="62"/>
      <c r="B12" s="71" t="s">
        <v>94</v>
      </c>
      <c r="C12" s="71"/>
      <c r="D12" s="71"/>
      <c r="E12" s="71"/>
      <c r="F12" s="71"/>
      <c r="G12" s="71"/>
      <c r="H12" s="72"/>
      <c r="I12" s="73">
        <v>0</v>
      </c>
      <c r="J12" s="73">
        <v>0</v>
      </c>
    </row>
    <row r="13" spans="1:11">
      <c r="A13" s="62"/>
      <c r="B13" s="74" t="s">
        <v>95</v>
      </c>
      <c r="C13" s="74"/>
      <c r="D13" s="74"/>
      <c r="E13" s="74"/>
      <c r="F13" s="74"/>
      <c r="G13" s="74"/>
      <c r="H13" s="75"/>
      <c r="I13" s="73">
        <v>0</v>
      </c>
      <c r="J13" s="73">
        <v>0</v>
      </c>
    </row>
    <row r="14" spans="1:11">
      <c r="A14" s="62"/>
      <c r="B14" s="66" t="s">
        <v>96</v>
      </c>
      <c r="C14" s="66"/>
      <c r="D14" s="66"/>
      <c r="E14" s="66"/>
      <c r="F14" s="66"/>
      <c r="G14" s="67"/>
      <c r="H14" s="76"/>
      <c r="I14" s="73">
        <v>177849887</v>
      </c>
      <c r="J14" s="73">
        <v>106291455</v>
      </c>
    </row>
    <row r="15" spans="1:11">
      <c r="A15" s="62"/>
      <c r="B15" s="77" t="s">
        <v>97</v>
      </c>
      <c r="C15" s="77"/>
      <c r="D15" s="77"/>
      <c r="E15" s="77"/>
      <c r="F15" s="77"/>
      <c r="G15" s="78"/>
      <c r="H15" s="79"/>
      <c r="I15" s="73">
        <v>0</v>
      </c>
      <c r="J15" s="73"/>
    </row>
    <row r="16" spans="1:11">
      <c r="A16" s="62">
        <v>3</v>
      </c>
      <c r="B16" s="63" t="s">
        <v>98</v>
      </c>
      <c r="C16" s="63"/>
      <c r="D16" s="63"/>
      <c r="E16" s="63"/>
      <c r="F16" s="63"/>
      <c r="G16" s="64"/>
      <c r="H16" s="69"/>
      <c r="I16" s="70"/>
      <c r="J16" s="70">
        <v>0</v>
      </c>
    </row>
    <row r="17" spans="1:10">
      <c r="A17" s="62"/>
      <c r="B17" s="77" t="s">
        <v>99</v>
      </c>
      <c r="C17" s="77"/>
      <c r="D17" s="77"/>
      <c r="E17" s="77"/>
      <c r="F17" s="77"/>
      <c r="G17" s="78"/>
      <c r="H17" s="79"/>
      <c r="I17" s="73"/>
      <c r="J17" s="73">
        <v>0</v>
      </c>
    </row>
    <row r="18" spans="1:10">
      <c r="A18" s="62"/>
      <c r="B18" s="66" t="s">
        <v>100</v>
      </c>
      <c r="C18" s="66"/>
      <c r="D18" s="66"/>
      <c r="E18" s="66"/>
      <c r="F18" s="66"/>
      <c r="G18" s="66"/>
      <c r="H18" s="67"/>
      <c r="I18" s="73"/>
      <c r="J18" s="73">
        <v>0</v>
      </c>
    </row>
    <row r="19" spans="1:10">
      <c r="A19" s="62">
        <v>4</v>
      </c>
      <c r="B19" s="63" t="s">
        <v>101</v>
      </c>
      <c r="C19" s="63"/>
      <c r="D19" s="64"/>
      <c r="E19" s="69"/>
      <c r="F19" s="69"/>
      <c r="G19" s="69"/>
      <c r="H19" s="69"/>
      <c r="I19" s="70">
        <f>I20+I21</f>
        <v>-13193606</v>
      </c>
      <c r="J19" s="70">
        <f>J20+J21</f>
        <v>-8020563</v>
      </c>
    </row>
    <row r="20" spans="1:10">
      <c r="A20" s="62"/>
      <c r="B20" s="71" t="s">
        <v>102</v>
      </c>
      <c r="C20" s="71"/>
      <c r="D20" s="71"/>
      <c r="E20" s="71"/>
      <c r="F20" s="71"/>
      <c r="G20" s="71"/>
      <c r="H20" s="72"/>
      <c r="I20" s="73"/>
      <c r="J20" s="73">
        <v>0</v>
      </c>
    </row>
    <row r="21" spans="1:10">
      <c r="A21" s="62"/>
      <c r="B21" s="66" t="s">
        <v>103</v>
      </c>
      <c r="C21" s="66"/>
      <c r="D21" s="66"/>
      <c r="E21" s="66"/>
      <c r="F21" s="66"/>
      <c r="G21" s="66"/>
      <c r="H21" s="67"/>
      <c r="I21" s="70">
        <v>-13193606</v>
      </c>
      <c r="J21" s="73">
        <v>-8020563</v>
      </c>
    </row>
    <row r="22" spans="1:10" ht="15.75">
      <c r="A22" s="62">
        <v>5</v>
      </c>
      <c r="B22" s="80" t="s">
        <v>104</v>
      </c>
      <c r="C22" s="81"/>
      <c r="D22" s="81"/>
      <c r="E22" s="81"/>
      <c r="F22" s="81"/>
      <c r="G22" s="81"/>
      <c r="H22" s="81"/>
      <c r="I22" s="65">
        <f>I23+I24+I25</f>
        <v>-58153990</v>
      </c>
      <c r="J22" s="65">
        <f>J23+J24+J25</f>
        <v>-48122843</v>
      </c>
    </row>
    <row r="23" spans="1:10">
      <c r="A23" s="62"/>
      <c r="B23" s="82" t="s">
        <v>105</v>
      </c>
      <c r="C23" s="83"/>
      <c r="D23" s="83"/>
      <c r="E23" s="83"/>
      <c r="F23" s="83"/>
      <c r="G23" s="83"/>
      <c r="H23" s="83"/>
      <c r="I23" s="73">
        <v>-48443617</v>
      </c>
      <c r="J23" s="73">
        <v>-39688754</v>
      </c>
    </row>
    <row r="24" spans="1:10">
      <c r="A24" s="62"/>
      <c r="B24" s="84" t="s">
        <v>106</v>
      </c>
      <c r="C24" s="84"/>
      <c r="D24" s="84"/>
      <c r="E24" s="84"/>
      <c r="F24" s="84"/>
      <c r="G24" s="85"/>
      <c r="H24" s="86"/>
      <c r="I24" s="73">
        <v>-1620289</v>
      </c>
      <c r="J24" s="73">
        <v>-1820692</v>
      </c>
    </row>
    <row r="25" spans="1:10">
      <c r="A25" s="62"/>
      <c r="B25" s="87" t="s">
        <v>107</v>
      </c>
      <c r="C25" s="87"/>
      <c r="D25" s="87"/>
      <c r="E25" s="87"/>
      <c r="F25" s="87"/>
      <c r="G25" s="88"/>
      <c r="H25" s="89"/>
      <c r="I25" s="73">
        <v>-8090084</v>
      </c>
      <c r="J25" s="73">
        <v>-6613397</v>
      </c>
    </row>
    <row r="26" spans="1:10">
      <c r="A26" s="62">
        <v>6</v>
      </c>
      <c r="B26" s="63" t="s">
        <v>108</v>
      </c>
      <c r="C26" s="63"/>
      <c r="D26" s="64"/>
      <c r="E26" s="69"/>
      <c r="F26" s="69"/>
      <c r="G26" s="69"/>
      <c r="H26" s="69"/>
      <c r="I26" s="70">
        <f>I27+I28+I29</f>
        <v>-138877848</v>
      </c>
      <c r="J26" s="70">
        <f>J27+J28+J29</f>
        <v>-118972816</v>
      </c>
    </row>
    <row r="27" spans="1:10">
      <c r="A27" s="62"/>
      <c r="B27" s="77" t="s">
        <v>109</v>
      </c>
      <c r="C27" s="77"/>
      <c r="D27" s="77"/>
      <c r="E27" s="77"/>
      <c r="F27" s="77"/>
      <c r="G27" s="77"/>
      <c r="H27" s="78"/>
      <c r="I27" s="73">
        <v>-138877848</v>
      </c>
      <c r="J27" s="73">
        <v>-118972816</v>
      </c>
    </row>
    <row r="28" spans="1:10">
      <c r="A28" s="62"/>
      <c r="B28" s="66" t="s">
        <v>110</v>
      </c>
      <c r="C28" s="66"/>
      <c r="D28" s="66"/>
      <c r="E28" s="66"/>
      <c r="F28" s="66"/>
      <c r="G28" s="67"/>
      <c r="H28" s="76"/>
      <c r="I28" s="73"/>
      <c r="J28" s="73">
        <v>0</v>
      </c>
    </row>
    <row r="29" spans="1:10">
      <c r="A29" s="62"/>
      <c r="B29" s="77" t="s">
        <v>111</v>
      </c>
      <c r="C29" s="77"/>
      <c r="D29" s="77"/>
      <c r="E29" s="77"/>
      <c r="F29" s="77"/>
      <c r="G29" s="78"/>
      <c r="H29" s="79"/>
      <c r="I29" s="73"/>
      <c r="J29" s="73">
        <v>0</v>
      </c>
    </row>
    <row r="30" spans="1:10">
      <c r="A30" s="62">
        <v>7</v>
      </c>
      <c r="B30" s="63" t="s">
        <v>112</v>
      </c>
      <c r="C30" s="64"/>
      <c r="D30" s="69"/>
      <c r="E30" s="69"/>
      <c r="F30" s="69"/>
      <c r="G30" s="69"/>
      <c r="H30" s="69"/>
      <c r="I30" s="70">
        <f>I31+I32+I33+I34</f>
        <v>-22144997</v>
      </c>
      <c r="J30" s="70">
        <f>J31+J32+J33+J34</f>
        <v>-89543117</v>
      </c>
    </row>
    <row r="31" spans="1:10">
      <c r="A31" s="62"/>
      <c r="B31" s="77" t="s">
        <v>113</v>
      </c>
      <c r="C31" s="77"/>
      <c r="D31" s="77"/>
      <c r="E31" s="77"/>
      <c r="F31" s="77"/>
      <c r="G31" s="78"/>
      <c r="H31" s="79"/>
      <c r="I31" s="73">
        <v>-22001130</v>
      </c>
      <c r="J31" s="73">
        <v>-20949431</v>
      </c>
    </row>
    <row r="32" spans="1:10">
      <c r="A32" s="62"/>
      <c r="B32" s="66" t="s">
        <v>114</v>
      </c>
      <c r="C32" s="66"/>
      <c r="D32" s="66"/>
      <c r="E32" s="66"/>
      <c r="F32" s="66"/>
      <c r="G32" s="67"/>
      <c r="H32" s="76"/>
      <c r="I32" s="73">
        <v>-73787</v>
      </c>
      <c r="J32" s="73">
        <v>-456676</v>
      </c>
    </row>
    <row r="33" spans="1:10">
      <c r="A33" s="62"/>
      <c r="B33" s="77" t="s">
        <v>115</v>
      </c>
      <c r="C33" s="77"/>
      <c r="D33" s="77"/>
      <c r="E33" s="77"/>
      <c r="F33" s="77"/>
      <c r="G33" s="78"/>
      <c r="H33" s="79"/>
      <c r="I33" s="73">
        <v>0</v>
      </c>
      <c r="J33" s="73">
        <v>-68058310</v>
      </c>
    </row>
    <row r="34" spans="1:10">
      <c r="A34" s="62"/>
      <c r="B34" s="66" t="s">
        <v>116</v>
      </c>
      <c r="C34" s="66"/>
      <c r="D34" s="66"/>
      <c r="E34" s="66"/>
      <c r="F34" s="66"/>
      <c r="G34" s="67"/>
      <c r="H34" s="76"/>
      <c r="I34" s="73">
        <v>-70080</v>
      </c>
      <c r="J34" s="73">
        <v>-78700</v>
      </c>
    </row>
    <row r="35" spans="1:10" ht="15.75">
      <c r="A35" s="90">
        <v>8</v>
      </c>
      <c r="B35" s="91" t="s">
        <v>117</v>
      </c>
      <c r="C35" s="91"/>
      <c r="D35" s="91"/>
      <c r="E35" s="92"/>
      <c r="F35" s="93"/>
      <c r="G35" s="93"/>
      <c r="H35" s="93"/>
      <c r="I35" s="94">
        <f>I19+I22+I26+I30</f>
        <v>-232370441</v>
      </c>
      <c r="J35" s="94">
        <f>J19+J22+J26+J30</f>
        <v>-264659339</v>
      </c>
    </row>
    <row r="36" spans="1:10" ht="15.75">
      <c r="A36" s="90">
        <v>9</v>
      </c>
      <c r="B36" s="95" t="s">
        <v>118</v>
      </c>
      <c r="C36" s="95"/>
      <c r="D36" s="95"/>
      <c r="E36" s="96"/>
      <c r="F36" s="97"/>
      <c r="G36" s="97"/>
      <c r="H36" s="97"/>
      <c r="I36" s="94">
        <f>I7+I11+I16+I35</f>
        <v>25485319</v>
      </c>
      <c r="J36" s="94">
        <f>J7+J11+J16+J35</f>
        <v>-84933412</v>
      </c>
    </row>
    <row r="37" spans="1:10">
      <c r="A37" s="62">
        <v>10</v>
      </c>
      <c r="B37" s="77" t="s">
        <v>119</v>
      </c>
      <c r="C37" s="77"/>
      <c r="D37" s="78"/>
      <c r="E37" s="79"/>
      <c r="F37" s="79"/>
      <c r="G37" s="79"/>
      <c r="H37" s="79"/>
      <c r="I37" s="73"/>
      <c r="J37" s="73">
        <v>0</v>
      </c>
    </row>
    <row r="38" spans="1:10">
      <c r="A38" s="62">
        <v>11</v>
      </c>
      <c r="B38" s="66" t="s">
        <v>120</v>
      </c>
      <c r="C38" s="66"/>
      <c r="D38" s="67"/>
      <c r="E38" s="76"/>
      <c r="F38" s="76"/>
      <c r="G38" s="76"/>
      <c r="H38" s="76"/>
      <c r="I38" s="73"/>
      <c r="J38" s="73">
        <v>0</v>
      </c>
    </row>
    <row r="39" spans="1:10">
      <c r="A39" s="62">
        <v>12</v>
      </c>
      <c r="B39" s="77" t="s">
        <v>121</v>
      </c>
      <c r="C39" s="77"/>
      <c r="D39" s="78"/>
      <c r="E39" s="79"/>
      <c r="F39" s="79"/>
      <c r="G39" s="79"/>
      <c r="H39" s="79"/>
      <c r="I39" s="70">
        <f>I40+I41+I42+I43</f>
        <v>-2220912</v>
      </c>
      <c r="J39" s="70">
        <f>J40+J41+J42+J43</f>
        <v>-3163401</v>
      </c>
    </row>
    <row r="40" spans="1:10">
      <c r="A40" s="62"/>
      <c r="B40" s="66" t="s">
        <v>122</v>
      </c>
      <c r="C40" s="66"/>
      <c r="D40" s="67"/>
      <c r="E40" s="76"/>
      <c r="F40" s="76"/>
      <c r="G40" s="76"/>
      <c r="H40" s="76"/>
      <c r="I40" s="73"/>
      <c r="J40" s="73">
        <v>0</v>
      </c>
    </row>
    <row r="41" spans="1:10">
      <c r="A41" s="62"/>
      <c r="B41" s="77" t="s">
        <v>123</v>
      </c>
      <c r="C41" s="77"/>
      <c r="D41" s="78"/>
      <c r="E41" s="79"/>
      <c r="F41" s="79"/>
      <c r="G41" s="79"/>
      <c r="H41" s="79"/>
      <c r="I41" s="73">
        <v>-2126552</v>
      </c>
      <c r="J41" s="73">
        <v>-2152198</v>
      </c>
    </row>
    <row r="42" spans="1:10">
      <c r="A42" s="62"/>
      <c r="B42" s="66" t="s">
        <v>124</v>
      </c>
      <c r="C42" s="66"/>
      <c r="D42" s="67"/>
      <c r="E42" s="76"/>
      <c r="F42" s="76"/>
      <c r="G42" s="76"/>
      <c r="H42" s="76"/>
      <c r="I42" s="73">
        <v>-94360</v>
      </c>
      <c r="J42" s="73">
        <v>-1011203</v>
      </c>
    </row>
    <row r="43" spans="1:10">
      <c r="A43" s="62"/>
      <c r="B43" s="77" t="s">
        <v>125</v>
      </c>
      <c r="C43" s="77"/>
      <c r="D43" s="78"/>
      <c r="E43" s="79"/>
      <c r="F43" s="79"/>
      <c r="G43" s="79"/>
      <c r="H43" s="79"/>
      <c r="I43" s="73"/>
      <c r="J43" s="73"/>
    </row>
    <row r="44" spans="1:10" ht="15.75">
      <c r="A44" s="62">
        <v>13</v>
      </c>
      <c r="B44" s="98" t="s">
        <v>126</v>
      </c>
      <c r="C44" s="98"/>
      <c r="D44" s="99"/>
      <c r="E44" s="100"/>
      <c r="F44" s="100"/>
      <c r="G44" s="100"/>
      <c r="H44" s="100"/>
      <c r="I44" s="65">
        <f>I37+I38+I39</f>
        <v>-2220912</v>
      </c>
      <c r="J44" s="65">
        <f>J37+J38+J39</f>
        <v>-3163401</v>
      </c>
    </row>
    <row r="45" spans="1:10" ht="15.75">
      <c r="A45" s="62">
        <v>14</v>
      </c>
      <c r="B45" s="91" t="s">
        <v>127</v>
      </c>
      <c r="C45" s="91"/>
      <c r="D45" s="92"/>
      <c r="E45" s="93"/>
      <c r="F45" s="93"/>
      <c r="G45" s="93"/>
      <c r="H45" s="93"/>
      <c r="I45" s="65">
        <f>I36+I44</f>
        <v>23264407</v>
      </c>
      <c r="J45" s="65">
        <f>J36+J44</f>
        <v>-88096813</v>
      </c>
    </row>
    <row r="46" spans="1:10" ht="15.75">
      <c r="A46" s="62">
        <v>15</v>
      </c>
      <c r="B46" s="66" t="s">
        <v>128</v>
      </c>
      <c r="C46" s="66"/>
      <c r="D46" s="67"/>
      <c r="E46" s="76"/>
      <c r="F46" s="76"/>
      <c r="G46" s="76"/>
      <c r="H46" s="76"/>
      <c r="I46" s="65">
        <v>0</v>
      </c>
      <c r="J46" s="65">
        <v>0</v>
      </c>
    </row>
    <row r="47" spans="1:10" ht="15.75">
      <c r="A47" s="62">
        <v>16</v>
      </c>
      <c r="B47" s="91" t="s">
        <v>129</v>
      </c>
      <c r="C47" s="91"/>
      <c r="D47" s="92"/>
      <c r="E47" s="93"/>
      <c r="F47" s="93"/>
      <c r="G47" s="93"/>
      <c r="H47" s="93"/>
      <c r="I47" s="65">
        <f>I45-I46</f>
        <v>23264407</v>
      </c>
      <c r="J47" s="65">
        <f>J45-J46</f>
        <v>-88096813</v>
      </c>
    </row>
    <row r="48" spans="1:10">
      <c r="A48" s="62">
        <v>17</v>
      </c>
      <c r="B48" s="66" t="s">
        <v>130</v>
      </c>
      <c r="C48" s="66"/>
      <c r="D48" s="67"/>
      <c r="E48" s="76"/>
      <c r="F48" s="76"/>
      <c r="G48" s="76"/>
      <c r="H48" s="76"/>
      <c r="I48" s="73">
        <v>0</v>
      </c>
      <c r="J48" s="73">
        <v>0</v>
      </c>
    </row>
  </sheetData>
  <mergeCells count="5">
    <mergeCell ref="A1:J1"/>
    <mergeCell ref="A2:J2"/>
    <mergeCell ref="A5:A6"/>
    <mergeCell ref="B5:H6"/>
    <mergeCell ref="B7:H7"/>
  </mergeCells>
  <pageMargins left="0.17" right="0.1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G32"/>
  <sheetViews>
    <sheetView topLeftCell="A7" workbookViewId="0">
      <selection activeCell="B3" sqref="B3:F32"/>
    </sheetView>
  </sheetViews>
  <sheetFormatPr defaultRowHeight="15"/>
  <cols>
    <col min="1" max="1" width="1" customWidth="1"/>
    <col min="2" max="2" width="6.42578125" customWidth="1"/>
    <col min="4" max="4" width="52.28515625" customWidth="1"/>
    <col min="5" max="5" width="20.7109375" customWidth="1"/>
    <col min="6" max="6" width="19.28515625" customWidth="1"/>
  </cols>
  <sheetData>
    <row r="3" spans="2:7" ht="18.75">
      <c r="B3" s="348" t="s">
        <v>213</v>
      </c>
      <c r="C3" s="349"/>
      <c r="D3" s="349"/>
      <c r="E3" s="349"/>
      <c r="F3" s="349"/>
    </row>
    <row r="4" spans="2:7" ht="15.75">
      <c r="B4" s="349"/>
      <c r="C4" s="349"/>
      <c r="D4" s="349"/>
      <c r="E4" s="349"/>
      <c r="F4" s="349"/>
    </row>
    <row r="5" spans="2:7" ht="16.5" thickBot="1">
      <c r="B5" s="246"/>
      <c r="C5" s="246"/>
      <c r="D5" s="246"/>
      <c r="E5" s="246"/>
      <c r="F5" s="246"/>
    </row>
    <row r="6" spans="2:7" ht="15.75">
      <c r="B6" s="197" t="s">
        <v>43</v>
      </c>
      <c r="C6" s="350" t="s">
        <v>131</v>
      </c>
      <c r="D6" s="351"/>
      <c r="E6" s="101" t="s">
        <v>252</v>
      </c>
      <c r="F6" s="101" t="s">
        <v>252</v>
      </c>
    </row>
    <row r="7" spans="2:7" ht="16.5" thickBot="1">
      <c r="B7" s="102"/>
      <c r="C7" s="198"/>
      <c r="D7" s="199"/>
      <c r="E7" s="103" t="s">
        <v>253</v>
      </c>
      <c r="F7" s="103" t="s">
        <v>254</v>
      </c>
      <c r="G7" s="196"/>
    </row>
    <row r="8" spans="2:7" ht="15.75">
      <c r="B8" s="276" t="s">
        <v>45</v>
      </c>
      <c r="C8" s="352" t="s">
        <v>132</v>
      </c>
      <c r="D8" s="353"/>
      <c r="E8" s="273"/>
      <c r="F8" s="273"/>
      <c r="G8" s="196"/>
    </row>
    <row r="9" spans="2:7">
      <c r="B9" s="277"/>
      <c r="C9" s="249" t="s">
        <v>246</v>
      </c>
      <c r="D9" s="272"/>
      <c r="E9" s="274">
        <v>23264407</v>
      </c>
      <c r="F9" s="274">
        <v>-88096813</v>
      </c>
      <c r="G9" s="196"/>
    </row>
    <row r="10" spans="2:7">
      <c r="B10" s="277"/>
      <c r="C10" s="249" t="s">
        <v>247</v>
      </c>
      <c r="D10" s="272"/>
      <c r="E10" s="274">
        <v>138877848</v>
      </c>
      <c r="F10" s="274">
        <v>118972816</v>
      </c>
      <c r="G10" s="196"/>
    </row>
    <row r="11" spans="2:7" ht="15.75">
      <c r="B11" s="277"/>
      <c r="C11" s="344" t="s">
        <v>248</v>
      </c>
      <c r="D11" s="345"/>
      <c r="E11" s="274">
        <v>-15724709</v>
      </c>
      <c r="F11" s="274">
        <v>104155068</v>
      </c>
      <c r="G11" s="196"/>
    </row>
    <row r="12" spans="2:7">
      <c r="B12" s="277"/>
      <c r="C12" t="s">
        <v>249</v>
      </c>
      <c r="E12" s="274"/>
      <c r="F12" s="274"/>
      <c r="G12" s="196"/>
    </row>
    <row r="13" spans="2:7">
      <c r="B13" s="277"/>
      <c r="C13" s="249" t="s">
        <v>250</v>
      </c>
      <c r="D13" s="272"/>
      <c r="E13" s="274">
        <v>3435940</v>
      </c>
      <c r="F13" s="274">
        <v>-2649796</v>
      </c>
      <c r="G13" s="196"/>
    </row>
    <row r="14" spans="2:7">
      <c r="B14" s="277"/>
      <c r="C14" s="249" t="s">
        <v>251</v>
      </c>
      <c r="D14" s="272"/>
      <c r="E14" s="274">
        <v>-150759322</v>
      </c>
      <c r="F14" s="274">
        <v>-121586165</v>
      </c>
      <c r="G14" s="196"/>
    </row>
    <row r="15" spans="2:7" ht="15.75">
      <c r="B15" s="277"/>
      <c r="C15" s="346" t="s">
        <v>133</v>
      </c>
      <c r="D15" s="347"/>
      <c r="E15" s="275">
        <v>-905836</v>
      </c>
      <c r="F15" s="275">
        <v>-10795110</v>
      </c>
      <c r="G15" s="196"/>
    </row>
    <row r="16" spans="2:7">
      <c r="B16" s="277"/>
      <c r="E16" s="274"/>
      <c r="F16" s="274"/>
      <c r="G16" s="196"/>
    </row>
    <row r="17" spans="2:7" ht="15.75">
      <c r="B17" s="277" t="s">
        <v>64</v>
      </c>
      <c r="C17" s="346" t="s">
        <v>134</v>
      </c>
      <c r="D17" s="347"/>
      <c r="E17" s="104"/>
      <c r="F17" s="104"/>
      <c r="G17" s="196"/>
    </row>
    <row r="18" spans="2:7" ht="15.75">
      <c r="B18" s="277"/>
      <c r="C18" s="344" t="s">
        <v>135</v>
      </c>
      <c r="D18" s="345"/>
      <c r="E18" s="104"/>
      <c r="F18" s="104">
        <v>0</v>
      </c>
      <c r="G18" s="196"/>
    </row>
    <row r="19" spans="2:7" ht="15.75">
      <c r="B19" s="277"/>
      <c r="C19" s="344" t="s">
        <v>136</v>
      </c>
      <c r="D19" s="345"/>
      <c r="E19" s="104">
        <v>0</v>
      </c>
      <c r="F19" s="104">
        <v>-19187270</v>
      </c>
      <c r="G19" s="196"/>
    </row>
    <row r="20" spans="2:7" ht="15.75">
      <c r="B20" s="277"/>
      <c r="C20" s="344" t="s">
        <v>137</v>
      </c>
      <c r="D20" s="345"/>
      <c r="E20" s="104">
        <v>0</v>
      </c>
      <c r="F20" s="104">
        <v>3361780</v>
      </c>
      <c r="G20" s="196"/>
    </row>
    <row r="21" spans="2:7" ht="15.75">
      <c r="B21" s="277"/>
      <c r="C21" s="344" t="s">
        <v>138</v>
      </c>
      <c r="D21" s="345"/>
      <c r="E21" s="104"/>
      <c r="F21" s="104"/>
      <c r="G21" s="196"/>
    </row>
    <row r="22" spans="2:7" ht="15.75">
      <c r="B22" s="277"/>
      <c r="C22" s="344" t="s">
        <v>139</v>
      </c>
      <c r="D22" s="345"/>
      <c r="E22" s="104"/>
      <c r="F22" s="104">
        <v>0</v>
      </c>
      <c r="G22" s="196"/>
    </row>
    <row r="23" spans="2:7" ht="15.75">
      <c r="B23" s="277"/>
      <c r="C23" s="346" t="s">
        <v>140</v>
      </c>
      <c r="D23" s="347"/>
      <c r="E23" s="105">
        <v>0</v>
      </c>
      <c r="F23" s="105">
        <v>-15825490</v>
      </c>
      <c r="G23" s="196"/>
    </row>
    <row r="24" spans="2:7" ht="15.75">
      <c r="B24" s="277" t="s">
        <v>73</v>
      </c>
      <c r="C24" s="346" t="s">
        <v>141</v>
      </c>
      <c r="D24" s="347"/>
      <c r="E24" s="104"/>
      <c r="F24" s="104"/>
      <c r="G24" s="196"/>
    </row>
    <row r="25" spans="2:7" ht="15.75">
      <c r="B25" s="277"/>
      <c r="C25" s="344" t="s">
        <v>142</v>
      </c>
      <c r="D25" s="345"/>
      <c r="E25" s="104"/>
      <c r="F25" s="104">
        <v>0</v>
      </c>
      <c r="G25" s="196"/>
    </row>
    <row r="26" spans="2:7" ht="15.75">
      <c r="B26" s="277"/>
      <c r="C26" s="344" t="s">
        <v>143</v>
      </c>
      <c r="D26" s="345"/>
      <c r="E26" s="104"/>
      <c r="F26" s="104"/>
      <c r="G26" s="196"/>
    </row>
    <row r="27" spans="2:7" ht="15.75">
      <c r="B27" s="277"/>
      <c r="C27" s="344" t="s">
        <v>171</v>
      </c>
      <c r="D27" s="345"/>
      <c r="E27" s="104"/>
      <c r="F27" s="104"/>
      <c r="G27" s="196"/>
    </row>
    <row r="28" spans="2:7" ht="16.5" thickBot="1">
      <c r="B28" s="277"/>
      <c r="C28" s="344" t="s">
        <v>144</v>
      </c>
      <c r="D28" s="345"/>
      <c r="E28" s="279">
        <v>0</v>
      </c>
      <c r="F28" s="279">
        <v>0</v>
      </c>
      <c r="G28" s="196"/>
    </row>
    <row r="29" spans="2:7" ht="16.5" thickBot="1">
      <c r="B29" s="277"/>
      <c r="C29" s="346" t="s">
        <v>145</v>
      </c>
      <c r="D29" s="347"/>
      <c r="E29" s="281">
        <v>0</v>
      </c>
      <c r="F29" s="282">
        <v>0</v>
      </c>
    </row>
    <row r="30" spans="2:7" ht="15.75">
      <c r="B30" s="277"/>
      <c r="C30" s="270" t="s">
        <v>288</v>
      </c>
      <c r="D30" s="271"/>
      <c r="E30" s="280">
        <v>-905836</v>
      </c>
      <c r="F30" s="280">
        <v>-5030380</v>
      </c>
    </row>
    <row r="31" spans="2:7" ht="15.75">
      <c r="B31" s="277"/>
      <c r="C31" s="346" t="s">
        <v>146</v>
      </c>
      <c r="D31" s="347"/>
      <c r="E31" s="105">
        <v>10175901</v>
      </c>
      <c r="F31" s="105">
        <v>15206281</v>
      </c>
    </row>
    <row r="32" spans="2:7" ht="16.5" thickBot="1">
      <c r="B32" s="278"/>
      <c r="C32" s="342" t="s">
        <v>147</v>
      </c>
      <c r="D32" s="343"/>
      <c r="E32" s="250">
        <v>9270065</v>
      </c>
      <c r="F32" s="250">
        <v>10175900.999999989</v>
      </c>
    </row>
  </sheetData>
  <mergeCells count="21">
    <mergeCell ref="B3:F3"/>
    <mergeCell ref="B4:F4"/>
    <mergeCell ref="C6:D6"/>
    <mergeCell ref="C8:D8"/>
    <mergeCell ref="C11:D11"/>
    <mergeCell ref="C15:D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2:D32"/>
    <mergeCell ref="C26:D26"/>
    <mergeCell ref="C27:D27"/>
    <mergeCell ref="C28:D28"/>
    <mergeCell ref="C29:D29"/>
    <mergeCell ref="C31:D31"/>
  </mergeCells>
  <pageMargins left="0.17" right="0.23" top="0.75" bottom="0.75" header="0.3" footer="0.3"/>
  <pageSetup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J19" sqref="J19"/>
    </sheetView>
  </sheetViews>
  <sheetFormatPr defaultRowHeight="15"/>
  <cols>
    <col min="1" max="1" width="5.42578125" customWidth="1"/>
    <col min="2" max="2" width="27.7109375" customWidth="1"/>
    <col min="3" max="3" width="12.28515625" customWidth="1"/>
    <col min="4" max="4" width="12.85546875" customWidth="1"/>
    <col min="5" max="5" width="6" customWidth="1"/>
    <col min="6" max="6" width="7.42578125" customWidth="1"/>
    <col min="7" max="7" width="14.7109375" customWidth="1"/>
    <col min="8" max="8" width="14.140625" customWidth="1"/>
  </cols>
  <sheetData>
    <row r="2" spans="1:8" ht="18">
      <c r="A2" s="354" t="s">
        <v>214</v>
      </c>
      <c r="B2" s="354"/>
      <c r="C2" s="354"/>
      <c r="D2" s="354"/>
      <c r="E2" s="354"/>
      <c r="F2" s="354"/>
      <c r="G2" s="354"/>
      <c r="H2" s="354"/>
    </row>
    <row r="5" spans="1:8">
      <c r="A5" s="217" t="s">
        <v>190</v>
      </c>
      <c r="B5" s="217"/>
    </row>
    <row r="6" spans="1:8">
      <c r="C6" s="217"/>
      <c r="D6" s="218"/>
      <c r="E6" s="218"/>
      <c r="F6" s="218"/>
      <c r="G6" s="218"/>
      <c r="H6" s="218"/>
    </row>
    <row r="7" spans="1:8">
      <c r="A7" s="219" t="s">
        <v>191</v>
      </c>
      <c r="B7" s="220" t="s">
        <v>192</v>
      </c>
      <c r="C7" s="220" t="s">
        <v>193</v>
      </c>
      <c r="D7" s="220" t="s">
        <v>194</v>
      </c>
      <c r="E7" s="220" t="s">
        <v>195</v>
      </c>
      <c r="F7" s="220" t="s">
        <v>196</v>
      </c>
      <c r="G7" s="220" t="s">
        <v>197</v>
      </c>
      <c r="H7" s="221" t="s">
        <v>154</v>
      </c>
    </row>
    <row r="8" spans="1:8">
      <c r="A8" s="219" t="s">
        <v>45</v>
      </c>
      <c r="B8" s="222" t="s">
        <v>215</v>
      </c>
      <c r="C8" s="223">
        <v>653394000</v>
      </c>
      <c r="D8" s="223">
        <v>29418635</v>
      </c>
      <c r="E8" s="223">
        <v>0</v>
      </c>
      <c r="F8" s="223"/>
      <c r="G8" s="223">
        <v>-132833861</v>
      </c>
      <c r="H8" s="224">
        <v>550291734</v>
      </c>
    </row>
    <row r="9" spans="1:8">
      <c r="A9" s="225" t="s">
        <v>198</v>
      </c>
      <c r="B9" s="226" t="s">
        <v>199</v>
      </c>
      <c r="C9" s="227">
        <v>0</v>
      </c>
      <c r="D9" s="227">
        <v>0</v>
      </c>
      <c r="E9" s="227">
        <v>0</v>
      </c>
      <c r="F9" s="227">
        <v>0</v>
      </c>
      <c r="G9" s="227">
        <v>0</v>
      </c>
      <c r="H9" s="224">
        <f t="shared" ref="H9:H20" si="0">C9+D9+E9+F9+G9</f>
        <v>0</v>
      </c>
    </row>
    <row r="10" spans="1:8">
      <c r="A10" s="225" t="s">
        <v>200</v>
      </c>
      <c r="B10" s="226" t="s">
        <v>201</v>
      </c>
      <c r="C10" s="223">
        <v>653394000</v>
      </c>
      <c r="D10" s="223">
        <v>29418635</v>
      </c>
      <c r="E10" s="223">
        <v>0</v>
      </c>
      <c r="F10" s="223"/>
      <c r="G10" s="223">
        <v>-145534652</v>
      </c>
      <c r="H10" s="224">
        <f>C10+D10+E10+F10+G10</f>
        <v>537277983</v>
      </c>
    </row>
    <row r="11" spans="1:8">
      <c r="A11" s="225">
        <v>1</v>
      </c>
      <c r="B11" s="228" t="s">
        <v>202</v>
      </c>
      <c r="C11" s="227"/>
      <c r="D11" s="227">
        <v>0</v>
      </c>
      <c r="E11" s="227">
        <v>0</v>
      </c>
      <c r="F11" s="227">
        <v>0</v>
      </c>
      <c r="G11" s="227">
        <v>-88096813</v>
      </c>
      <c r="H11" s="224">
        <f t="shared" si="0"/>
        <v>-88096813</v>
      </c>
    </row>
    <row r="12" spans="1:8">
      <c r="A12" s="225">
        <v>2</v>
      </c>
      <c r="B12" s="228" t="s">
        <v>203</v>
      </c>
      <c r="C12" s="227">
        <v>0</v>
      </c>
      <c r="D12" s="227">
        <v>0</v>
      </c>
      <c r="E12" s="227">
        <v>0</v>
      </c>
      <c r="F12" s="227">
        <v>0</v>
      </c>
      <c r="G12" s="227">
        <v>0</v>
      </c>
      <c r="H12" s="224">
        <f t="shared" si="0"/>
        <v>0</v>
      </c>
    </row>
    <row r="13" spans="1:8">
      <c r="A13" s="225">
        <v>3</v>
      </c>
      <c r="B13" s="228" t="s">
        <v>204</v>
      </c>
      <c r="C13" s="227">
        <v>0</v>
      </c>
      <c r="D13" s="227">
        <v>0</v>
      </c>
      <c r="E13" s="227">
        <v>0</v>
      </c>
      <c r="F13" s="227">
        <v>0</v>
      </c>
      <c r="G13" s="227">
        <v>0</v>
      </c>
      <c r="H13" s="224">
        <f t="shared" si="0"/>
        <v>0</v>
      </c>
    </row>
    <row r="14" spans="1:8">
      <c r="A14" s="225">
        <v>4</v>
      </c>
      <c r="B14" s="228" t="s">
        <v>205</v>
      </c>
      <c r="C14" s="227">
        <v>0</v>
      </c>
      <c r="D14" s="227">
        <v>0</v>
      </c>
      <c r="E14" s="227">
        <v>0</v>
      </c>
      <c r="F14" s="227">
        <v>0</v>
      </c>
      <c r="G14" s="227"/>
      <c r="H14" s="224">
        <f t="shared" si="0"/>
        <v>0</v>
      </c>
    </row>
    <row r="15" spans="1:8">
      <c r="A15" s="219" t="s">
        <v>64</v>
      </c>
      <c r="B15" s="229" t="s">
        <v>216</v>
      </c>
      <c r="C15" s="223">
        <v>653394000</v>
      </c>
      <c r="D15" s="223">
        <v>29418635</v>
      </c>
      <c r="E15" s="223">
        <v>0</v>
      </c>
      <c r="F15" s="223"/>
      <c r="G15" s="223">
        <f>G10+G11</f>
        <v>-233631465</v>
      </c>
      <c r="H15" s="224">
        <f>C15+D15+E15+F15+G15</f>
        <v>449181170</v>
      </c>
    </row>
    <row r="16" spans="1:8">
      <c r="A16" s="225">
        <v>1</v>
      </c>
      <c r="B16" s="228" t="s">
        <v>202</v>
      </c>
      <c r="C16" s="227">
        <v>0</v>
      </c>
      <c r="D16" s="227">
        <v>0</v>
      </c>
      <c r="E16" s="227">
        <v>0</v>
      </c>
      <c r="F16" s="227">
        <v>0</v>
      </c>
      <c r="G16" s="227">
        <v>23264407</v>
      </c>
      <c r="H16" s="224">
        <f t="shared" si="0"/>
        <v>23264407</v>
      </c>
    </row>
    <row r="17" spans="1:8">
      <c r="A17" s="225">
        <v>2</v>
      </c>
      <c r="B17" s="228" t="s">
        <v>203</v>
      </c>
      <c r="C17" s="227">
        <v>0</v>
      </c>
      <c r="D17" s="227">
        <v>0</v>
      </c>
      <c r="E17" s="227">
        <v>0</v>
      </c>
      <c r="F17" s="227">
        <v>0</v>
      </c>
      <c r="G17" s="227">
        <v>0</v>
      </c>
      <c r="H17" s="224">
        <f t="shared" si="0"/>
        <v>0</v>
      </c>
    </row>
    <row r="18" spans="1:8">
      <c r="A18" s="225">
        <v>3</v>
      </c>
      <c r="B18" s="228" t="s">
        <v>206</v>
      </c>
      <c r="C18" s="227">
        <v>0</v>
      </c>
      <c r="D18" s="227">
        <v>0</v>
      </c>
      <c r="E18" s="227">
        <v>0</v>
      </c>
      <c r="F18" s="227">
        <v>0</v>
      </c>
      <c r="G18" s="227">
        <v>0</v>
      </c>
      <c r="H18" s="224">
        <f t="shared" si="0"/>
        <v>0</v>
      </c>
    </row>
    <row r="19" spans="1:8">
      <c r="A19" s="225">
        <v>4</v>
      </c>
      <c r="B19" s="228" t="s">
        <v>207</v>
      </c>
      <c r="C19" s="227">
        <v>0</v>
      </c>
      <c r="D19" s="227">
        <v>0</v>
      </c>
      <c r="E19" s="227">
        <v>0</v>
      </c>
      <c r="F19" s="227">
        <v>0</v>
      </c>
      <c r="G19" s="227">
        <v>0</v>
      </c>
      <c r="H19" s="224">
        <f t="shared" si="0"/>
        <v>0</v>
      </c>
    </row>
    <row r="20" spans="1:8" ht="15.75" thickBot="1">
      <c r="A20" s="230" t="s">
        <v>73</v>
      </c>
      <c r="B20" s="231" t="s">
        <v>217</v>
      </c>
      <c r="C20" s="232">
        <f>C8+C16+C17+C18+C19</f>
        <v>653394000</v>
      </c>
      <c r="D20" s="232">
        <f>D8+D16+D17+D18+D19</f>
        <v>29418635</v>
      </c>
      <c r="E20" s="232">
        <f>E8+E16+E17+E18+E19</f>
        <v>0</v>
      </c>
      <c r="F20" s="232">
        <f>F8+F16+F17+F18+F19</f>
        <v>0</v>
      </c>
      <c r="G20" s="232">
        <f>SUM(G15:G19)</f>
        <v>-210367058</v>
      </c>
      <c r="H20" s="233">
        <f t="shared" si="0"/>
        <v>472445577</v>
      </c>
    </row>
    <row r="21" spans="1:8" ht="15.75" thickTop="1">
      <c r="C21" s="57"/>
      <c r="D21" s="57"/>
      <c r="E21" s="57"/>
      <c r="F21" s="57"/>
      <c r="G21" s="234"/>
      <c r="H21" s="235"/>
    </row>
  </sheetData>
  <mergeCells count="1">
    <mergeCell ref="A2:H2"/>
  </mergeCells>
  <pageMargins left="0.17" right="0.16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2"/>
  <sheetViews>
    <sheetView topLeftCell="A7" workbookViewId="0">
      <selection activeCell="B3" sqref="B3:H40"/>
    </sheetView>
  </sheetViews>
  <sheetFormatPr defaultRowHeight="15"/>
  <cols>
    <col min="1" max="1" width="1.85546875" customWidth="1"/>
    <col min="2" max="2" width="14.85546875" customWidth="1"/>
    <col min="3" max="3" width="11.42578125" customWidth="1"/>
    <col min="4" max="4" width="14" customWidth="1"/>
    <col min="5" max="5" width="13.42578125" customWidth="1"/>
    <col min="6" max="6" width="13" customWidth="1"/>
    <col min="7" max="7" width="14.140625" customWidth="1"/>
    <col min="8" max="8" width="16.140625" customWidth="1"/>
    <col min="10" max="10" width="11.28515625" customWidth="1"/>
  </cols>
  <sheetData>
    <row r="1" spans="1:10">
      <c r="A1" s="106"/>
      <c r="B1" s="106"/>
      <c r="C1" s="106"/>
      <c r="D1" s="106"/>
      <c r="E1" s="106"/>
      <c r="F1" s="106"/>
      <c r="G1" s="106"/>
    </row>
    <row r="2" spans="1:10">
      <c r="A2" s="106"/>
      <c r="B2" s="106"/>
      <c r="C2" s="106"/>
      <c r="D2" s="106"/>
      <c r="E2" s="106"/>
      <c r="F2" s="106"/>
      <c r="G2" s="106"/>
    </row>
    <row r="3" spans="1:10" ht="18">
      <c r="B3" s="107"/>
      <c r="C3" s="108" t="s">
        <v>148</v>
      </c>
      <c r="D3" s="109"/>
      <c r="E3" s="107"/>
      <c r="F3" s="107"/>
      <c r="G3" s="107"/>
      <c r="H3" s="107"/>
    </row>
    <row r="4" spans="1:10">
      <c r="B4" s="107"/>
      <c r="C4" s="107"/>
      <c r="D4" s="107"/>
      <c r="E4" s="107"/>
      <c r="F4" s="107"/>
      <c r="G4" s="107"/>
      <c r="H4" s="107"/>
    </row>
    <row r="5" spans="1:10" ht="15.75">
      <c r="B5" s="107"/>
      <c r="C5" s="108"/>
      <c r="D5" s="110"/>
      <c r="E5" s="110"/>
      <c r="F5" s="107"/>
      <c r="G5" s="107"/>
      <c r="H5" s="107"/>
    </row>
    <row r="6" spans="1:10" ht="18">
      <c r="B6" s="111"/>
      <c r="C6" s="112" t="s">
        <v>149</v>
      </c>
      <c r="D6" s="113" t="s">
        <v>150</v>
      </c>
      <c r="E6" s="112" t="s">
        <v>151</v>
      </c>
      <c r="F6" s="114" t="s">
        <v>152</v>
      </c>
      <c r="G6" s="114" t="s">
        <v>153</v>
      </c>
      <c r="H6" s="115" t="s">
        <v>154</v>
      </c>
    </row>
    <row r="7" spans="1:10" ht="15.75">
      <c r="B7" s="116"/>
      <c r="C7" s="116"/>
      <c r="D7" s="116"/>
      <c r="E7" s="117"/>
      <c r="F7" s="118" t="s">
        <v>155</v>
      </c>
      <c r="G7" s="119" t="s">
        <v>156</v>
      </c>
      <c r="H7" s="118"/>
    </row>
    <row r="8" spans="1:10" ht="15.75">
      <c r="B8" s="120" t="s">
        <v>157</v>
      </c>
      <c r="C8" s="121"/>
      <c r="D8" s="122"/>
      <c r="E8" s="123"/>
      <c r="F8" s="124"/>
      <c r="G8" s="125"/>
      <c r="H8" s="114"/>
    </row>
    <row r="9" spans="1:10" ht="15.75">
      <c r="B9" s="126" t="s">
        <v>158</v>
      </c>
      <c r="C9" s="127"/>
      <c r="D9" s="128"/>
      <c r="E9" s="129"/>
      <c r="F9" s="130"/>
      <c r="G9" s="131"/>
      <c r="H9" s="118"/>
    </row>
    <row r="10" spans="1:10" ht="15.75">
      <c r="B10" s="132" t="s">
        <v>159</v>
      </c>
      <c r="C10" s="243"/>
      <c r="D10" s="244"/>
      <c r="E10" s="243"/>
      <c r="F10" s="244"/>
      <c r="G10" s="243"/>
      <c r="H10" s="243"/>
    </row>
    <row r="11" spans="1:10" ht="15.75">
      <c r="B11" s="137" t="s">
        <v>242</v>
      </c>
      <c r="C11" s="138">
        <v>17142456</v>
      </c>
      <c r="D11" s="139">
        <v>2499556596</v>
      </c>
      <c r="E11" s="140">
        <v>168272840</v>
      </c>
      <c r="F11" s="141">
        <v>62461887</v>
      </c>
      <c r="G11" s="142">
        <v>7691219</v>
      </c>
      <c r="H11" s="143">
        <f>SUM(C11:G11)</f>
        <v>2755124998</v>
      </c>
    </row>
    <row r="12" spans="1:10" ht="15.75">
      <c r="B12" s="132" t="s">
        <v>160</v>
      </c>
      <c r="C12" s="144"/>
      <c r="D12" s="145"/>
      <c r="E12" s="146"/>
      <c r="F12" s="147"/>
      <c r="G12" s="113"/>
      <c r="H12" s="113"/>
    </row>
    <row r="13" spans="1:10" ht="15.75">
      <c r="B13" s="137"/>
      <c r="C13" s="148">
        <v>0</v>
      </c>
      <c r="D13" s="141">
        <v>0</v>
      </c>
      <c r="E13" s="149">
        <v>0</v>
      </c>
      <c r="F13" s="150">
        <v>0</v>
      </c>
      <c r="G13" s="151">
        <v>0</v>
      </c>
      <c r="H13" s="151">
        <f>SUM(D13:G13)</f>
        <v>0</v>
      </c>
    </row>
    <row r="14" spans="1:10" ht="15.75">
      <c r="B14" s="152" t="s">
        <v>161</v>
      </c>
      <c r="C14" s="153"/>
      <c r="D14" s="133"/>
      <c r="E14" s="134"/>
      <c r="F14" s="135"/>
      <c r="G14" s="136"/>
      <c r="H14" s="113"/>
    </row>
    <row r="15" spans="1:10" ht="15.75">
      <c r="B15" s="154" t="s">
        <v>162</v>
      </c>
      <c r="C15" s="151">
        <v>0</v>
      </c>
      <c r="D15" s="150">
        <v>0</v>
      </c>
      <c r="E15" s="151">
        <v>0</v>
      </c>
      <c r="F15" s="150">
        <v>0</v>
      </c>
      <c r="G15" s="151">
        <v>0</v>
      </c>
      <c r="H15" s="151">
        <f>SUM(D15:G15)</f>
        <v>0</v>
      </c>
      <c r="J15" s="155"/>
    </row>
    <row r="16" spans="1:10" ht="15.75">
      <c r="B16" s="132" t="s">
        <v>163</v>
      </c>
      <c r="C16" s="113"/>
      <c r="D16" s="145"/>
      <c r="E16" s="113"/>
      <c r="F16" s="145"/>
      <c r="G16" s="113"/>
      <c r="H16" s="113"/>
      <c r="J16" s="155"/>
    </row>
    <row r="17" spans="2:10">
      <c r="B17" s="245" t="s">
        <v>164</v>
      </c>
      <c r="C17" s="148">
        <v>0</v>
      </c>
      <c r="D17" s="148">
        <v>0</v>
      </c>
      <c r="E17" s="151">
        <v>0</v>
      </c>
      <c r="F17" s="150">
        <v>0</v>
      </c>
      <c r="G17" s="151">
        <v>0</v>
      </c>
      <c r="H17" s="151">
        <f>SUM(D17:G17)</f>
        <v>0</v>
      </c>
      <c r="J17" s="57"/>
    </row>
    <row r="18" spans="2:10" ht="15.75">
      <c r="B18" s="158" t="s">
        <v>165</v>
      </c>
      <c r="C18" s="159"/>
      <c r="D18" s="160"/>
      <c r="E18" s="159"/>
      <c r="F18" s="161"/>
      <c r="G18" s="162"/>
      <c r="H18" s="162"/>
      <c r="J18" s="155"/>
    </row>
    <row r="19" spans="2:10" ht="15.75">
      <c r="B19" s="163" t="s">
        <v>243</v>
      </c>
      <c r="C19" s="164">
        <f t="shared" ref="C19:H19" si="0">C11+C13-C15-C17</f>
        <v>17142456</v>
      </c>
      <c r="D19" s="164">
        <f t="shared" si="0"/>
        <v>2499556596</v>
      </c>
      <c r="E19" s="164">
        <f t="shared" si="0"/>
        <v>168272840</v>
      </c>
      <c r="F19" s="164">
        <f t="shared" si="0"/>
        <v>62461887</v>
      </c>
      <c r="G19" s="164">
        <f t="shared" si="0"/>
        <v>7691219</v>
      </c>
      <c r="H19" s="164">
        <f t="shared" si="0"/>
        <v>2755124998</v>
      </c>
    </row>
    <row r="20" spans="2:10" ht="15.75">
      <c r="B20" s="165"/>
      <c r="C20" s="243"/>
      <c r="D20" s="244"/>
      <c r="E20" s="243"/>
      <c r="F20" s="244"/>
      <c r="G20" s="243"/>
      <c r="H20" s="243"/>
    </row>
    <row r="21" spans="2:10" ht="15.75">
      <c r="B21" s="158" t="s">
        <v>166</v>
      </c>
      <c r="C21" s="113"/>
      <c r="D21" s="145"/>
      <c r="E21" s="113"/>
      <c r="F21" s="145"/>
      <c r="G21" s="113"/>
      <c r="H21" s="113"/>
    </row>
    <row r="22" spans="2:10" ht="15.75">
      <c r="B22" s="163" t="s">
        <v>167</v>
      </c>
      <c r="C22" s="156"/>
      <c r="D22" s="157"/>
      <c r="E22" s="156"/>
      <c r="F22" s="157"/>
      <c r="G22" s="156"/>
      <c r="H22" s="156"/>
    </row>
    <row r="23" spans="2:10" ht="15.75">
      <c r="B23" s="132" t="s">
        <v>159</v>
      </c>
      <c r="C23" s="113"/>
      <c r="D23" s="145"/>
      <c r="E23" s="113"/>
      <c r="F23" s="145"/>
      <c r="G23" s="113"/>
      <c r="H23" s="113"/>
    </row>
    <row r="24" spans="2:10" ht="15.75">
      <c r="B24" s="137" t="s">
        <v>242</v>
      </c>
      <c r="C24" s="151">
        <v>0</v>
      </c>
      <c r="D24" s="150">
        <v>468987275</v>
      </c>
      <c r="E24" s="151">
        <v>93114729</v>
      </c>
      <c r="F24" s="150">
        <v>45190897</v>
      </c>
      <c r="G24" s="151">
        <v>5247845</v>
      </c>
      <c r="H24" s="151">
        <f>SUM(D24:G24)</f>
        <v>612540746</v>
      </c>
    </row>
    <row r="25" spans="2:10" ht="15.75">
      <c r="B25" s="132" t="s">
        <v>160</v>
      </c>
      <c r="C25" s="113"/>
      <c r="D25" s="145"/>
      <c r="E25" s="113"/>
      <c r="F25" s="145"/>
      <c r="G25" s="113"/>
      <c r="H25" s="113"/>
    </row>
    <row r="26" spans="2:10" ht="15.75">
      <c r="B26" s="137" t="s">
        <v>168</v>
      </c>
      <c r="C26" s="156"/>
      <c r="D26" s="150">
        <v>108077331</v>
      </c>
      <c r="E26" s="151">
        <v>25335631</v>
      </c>
      <c r="F26" s="150">
        <v>4182935</v>
      </c>
      <c r="G26" s="151">
        <v>1281951</v>
      </c>
      <c r="H26" s="151">
        <f>SUM(D26:G26)</f>
        <v>138877848</v>
      </c>
    </row>
    <row r="27" spans="2:10" ht="15.75">
      <c r="B27" s="152" t="s">
        <v>161</v>
      </c>
      <c r="C27" s="113"/>
      <c r="D27" s="145"/>
      <c r="E27" s="113"/>
      <c r="F27" s="145"/>
      <c r="G27" s="113"/>
      <c r="H27" s="113"/>
    </row>
    <row r="28" spans="2:10" ht="15.75">
      <c r="B28" s="154" t="s">
        <v>162</v>
      </c>
      <c r="C28" s="167"/>
      <c r="D28" s="168"/>
      <c r="E28" s="151"/>
      <c r="F28" s="150"/>
      <c r="G28" s="151"/>
      <c r="H28" s="151"/>
    </row>
    <row r="29" spans="2:10" ht="15.75">
      <c r="B29" s="132" t="s">
        <v>163</v>
      </c>
      <c r="C29" s="169"/>
      <c r="D29" s="133"/>
      <c r="E29" s="134"/>
      <c r="F29" s="133"/>
      <c r="G29" s="113"/>
      <c r="H29" s="113"/>
    </row>
    <row r="30" spans="2:10" ht="15.75">
      <c r="B30" s="154" t="s">
        <v>244</v>
      </c>
      <c r="C30" s="170"/>
      <c r="D30" s="141"/>
      <c r="E30" s="149"/>
      <c r="F30" s="141"/>
      <c r="G30" s="151"/>
      <c r="H30" s="151">
        <f>SUM(D30:G30)</f>
        <v>0</v>
      </c>
    </row>
    <row r="31" spans="2:10" ht="15.75">
      <c r="B31" s="158" t="s">
        <v>165</v>
      </c>
      <c r="C31" s="169"/>
      <c r="D31" s="169"/>
      <c r="E31" s="171"/>
      <c r="F31" s="169"/>
      <c r="G31" s="145"/>
      <c r="H31" s="113"/>
    </row>
    <row r="32" spans="2:10" ht="15.75">
      <c r="B32" s="163" t="s">
        <v>243</v>
      </c>
      <c r="C32" s="172">
        <f t="shared" ref="C32:H32" si="1">C24+C26-C28-C30</f>
        <v>0</v>
      </c>
      <c r="D32" s="172">
        <f t="shared" si="1"/>
        <v>577064606</v>
      </c>
      <c r="E32" s="172">
        <f t="shared" si="1"/>
        <v>118450360</v>
      </c>
      <c r="F32" s="172">
        <f t="shared" si="1"/>
        <v>49373832</v>
      </c>
      <c r="G32" s="172">
        <f t="shared" si="1"/>
        <v>6529796</v>
      </c>
      <c r="H32" s="172">
        <f t="shared" si="1"/>
        <v>751418594</v>
      </c>
    </row>
    <row r="33" spans="2:8" ht="15.75">
      <c r="B33" s="173"/>
      <c r="C33" s="166"/>
      <c r="D33" s="107"/>
      <c r="E33" s="174"/>
      <c r="F33" s="107"/>
      <c r="G33" s="166"/>
      <c r="H33" s="166"/>
    </row>
    <row r="34" spans="2:8" ht="15.75">
      <c r="B34" s="158" t="s">
        <v>169</v>
      </c>
      <c r="C34" s="175"/>
      <c r="D34" s="176"/>
      <c r="E34" s="146"/>
      <c r="F34" s="176"/>
      <c r="G34" s="113"/>
      <c r="H34" s="113"/>
    </row>
    <row r="35" spans="2:8" ht="15.75">
      <c r="B35" s="177" t="s">
        <v>170</v>
      </c>
      <c r="C35" s="167"/>
      <c r="D35" s="178"/>
      <c r="E35" s="179"/>
      <c r="F35" s="178"/>
      <c r="G35" s="156"/>
      <c r="H35" s="156"/>
    </row>
    <row r="36" spans="2:8" ht="15.75">
      <c r="B36" s="132" t="s">
        <v>159</v>
      </c>
      <c r="C36" s="113"/>
      <c r="D36" s="145"/>
      <c r="E36" s="113"/>
      <c r="F36" s="145"/>
      <c r="G36" s="113"/>
      <c r="H36" s="113"/>
    </row>
    <row r="37" spans="2:8" ht="15.75">
      <c r="B37" s="137" t="s">
        <v>242</v>
      </c>
      <c r="C37" s="142">
        <f t="shared" ref="C37:H37" si="2">C11-C24</f>
        <v>17142456</v>
      </c>
      <c r="D37" s="180">
        <f t="shared" si="2"/>
        <v>2030569321</v>
      </c>
      <c r="E37" s="142">
        <f t="shared" si="2"/>
        <v>75158111</v>
      </c>
      <c r="F37" s="180">
        <f t="shared" si="2"/>
        <v>17270990</v>
      </c>
      <c r="G37" s="142">
        <f t="shared" si="2"/>
        <v>2443374</v>
      </c>
      <c r="H37" s="142">
        <f t="shared" si="2"/>
        <v>2142584252</v>
      </c>
    </row>
    <row r="38" spans="2:8" ht="15.75">
      <c r="B38" s="173"/>
      <c r="C38" s="166"/>
      <c r="D38" s="155"/>
      <c r="E38" s="166"/>
      <c r="F38" s="155"/>
      <c r="G38" s="166"/>
      <c r="H38" s="166"/>
    </row>
    <row r="39" spans="2:8" ht="15.75">
      <c r="B39" s="158" t="s">
        <v>165</v>
      </c>
      <c r="C39" s="113"/>
      <c r="D39" s="145"/>
      <c r="E39" s="113"/>
      <c r="F39" s="145"/>
      <c r="G39" s="113"/>
      <c r="H39" s="113"/>
    </row>
    <row r="40" spans="2:8" ht="15.75">
      <c r="B40" s="163" t="s">
        <v>243</v>
      </c>
      <c r="C40" s="247">
        <f t="shared" ref="C40:H40" si="3">C19-C32</f>
        <v>17142456</v>
      </c>
      <c r="D40" s="248">
        <f t="shared" si="3"/>
        <v>1922491990</v>
      </c>
      <c r="E40" s="247">
        <f t="shared" si="3"/>
        <v>49822480</v>
      </c>
      <c r="F40" s="248">
        <f t="shared" si="3"/>
        <v>13088055</v>
      </c>
      <c r="G40" s="247">
        <f t="shared" si="3"/>
        <v>1161423</v>
      </c>
      <c r="H40" s="247">
        <f t="shared" si="3"/>
        <v>2003706404</v>
      </c>
    </row>
    <row r="42" spans="2:8">
      <c r="F42" s="57"/>
    </row>
    <row r="68" spans="1:6">
      <c r="A68" s="106"/>
      <c r="B68" s="106"/>
      <c r="C68" s="106"/>
      <c r="D68" s="106"/>
      <c r="E68" s="106"/>
      <c r="F68" s="106"/>
    </row>
    <row r="69" spans="1:6">
      <c r="A69" s="181"/>
      <c r="B69" s="182"/>
      <c r="C69" s="182"/>
      <c r="D69" s="183"/>
      <c r="E69" s="184"/>
      <c r="F69" s="106"/>
    </row>
    <row r="70" spans="1:6">
      <c r="A70" s="185"/>
      <c r="B70" s="186"/>
      <c r="C70" s="187"/>
      <c r="D70" s="106"/>
      <c r="E70" s="186"/>
      <c r="F70" s="106"/>
    </row>
    <row r="71" spans="1:6">
      <c r="A71" s="185"/>
      <c r="B71" s="186"/>
      <c r="C71" s="187"/>
      <c r="D71" s="106"/>
      <c r="E71" s="186"/>
      <c r="F71" s="106"/>
    </row>
    <row r="72" spans="1:6">
      <c r="A72" s="185"/>
      <c r="B72" s="186"/>
      <c r="C72" s="187"/>
      <c r="D72" s="106"/>
      <c r="E72" s="186"/>
      <c r="F72" s="106"/>
    </row>
    <row r="73" spans="1:6">
      <c r="A73" s="185"/>
      <c r="B73" s="186"/>
      <c r="C73" s="187"/>
      <c r="D73" s="106"/>
      <c r="E73" s="186"/>
      <c r="F73" s="106"/>
    </row>
    <row r="74" spans="1:6">
      <c r="A74" s="185"/>
      <c r="B74" s="185"/>
      <c r="C74" s="188"/>
      <c r="D74" s="106"/>
      <c r="E74" s="185"/>
      <c r="F74" s="106"/>
    </row>
    <row r="75" spans="1:6">
      <c r="A75" s="106"/>
      <c r="B75" s="189"/>
      <c r="C75" s="189"/>
      <c r="D75" s="190"/>
      <c r="E75" s="191"/>
      <c r="F75" s="106"/>
    </row>
    <row r="76" spans="1:6">
      <c r="A76" s="106"/>
      <c r="B76" s="192"/>
      <c r="C76" s="193"/>
      <c r="D76" s="194"/>
      <c r="E76" s="195"/>
      <c r="F76" s="106"/>
    </row>
    <row r="77" spans="1:6">
      <c r="A77" s="106"/>
      <c r="B77" s="106"/>
      <c r="C77" s="106"/>
      <c r="D77" s="106"/>
      <c r="E77" s="106"/>
      <c r="F77" s="106"/>
    </row>
    <row r="78" spans="1:6">
      <c r="A78" s="106"/>
      <c r="B78" s="106"/>
      <c r="C78" s="106"/>
      <c r="D78" s="106"/>
      <c r="E78" s="106"/>
      <c r="F78" s="106"/>
    </row>
    <row r="79" spans="1:6">
      <c r="A79" s="106"/>
      <c r="B79" s="106"/>
      <c r="C79" s="106"/>
      <c r="D79" s="106"/>
      <c r="E79" s="106"/>
      <c r="F79" s="106"/>
    </row>
    <row r="80" spans="1:6">
      <c r="A80" s="106"/>
      <c r="B80" s="106"/>
      <c r="C80" s="106"/>
      <c r="D80" s="106"/>
      <c r="E80" s="106"/>
      <c r="F80" s="106"/>
    </row>
    <row r="81" spans="1:6">
      <c r="A81" s="106"/>
      <c r="B81" s="106"/>
      <c r="C81" s="106"/>
      <c r="D81" s="106"/>
      <c r="E81" s="106"/>
      <c r="F81" s="106"/>
    </row>
    <row r="82" spans="1:6">
      <c r="A82" s="106"/>
      <c r="B82" s="106"/>
      <c r="C82" s="106"/>
      <c r="D82" s="106"/>
      <c r="E82" s="106"/>
      <c r="F82" s="106"/>
    </row>
  </sheetData>
  <pageMargins left="0.19" right="0.19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4"/>
  <sheetViews>
    <sheetView topLeftCell="B20" workbookViewId="0">
      <selection activeCell="L17" sqref="L17"/>
    </sheetView>
  </sheetViews>
  <sheetFormatPr defaultRowHeight="15"/>
  <cols>
    <col min="1" max="1" width="4.85546875" customWidth="1"/>
    <col min="2" max="2" width="0.140625" customWidth="1"/>
    <col min="3" max="3" width="6.85546875" customWidth="1"/>
    <col min="4" max="4" width="14.28515625" customWidth="1"/>
    <col min="5" max="5" width="11" customWidth="1"/>
    <col min="6" max="6" width="13.140625" customWidth="1"/>
    <col min="7" max="7" width="12.42578125" customWidth="1"/>
    <col min="8" max="8" width="11.85546875" customWidth="1"/>
    <col min="9" max="9" width="12" customWidth="1"/>
    <col min="10" max="10" width="13.7109375" customWidth="1"/>
  </cols>
  <sheetData>
    <row r="3" spans="1:10" ht="28.5">
      <c r="D3" s="237" t="s">
        <v>218</v>
      </c>
      <c r="E3" s="236"/>
      <c r="G3" s="237"/>
      <c r="H3" s="237"/>
      <c r="I3" s="237"/>
    </row>
    <row r="6" spans="1:10" ht="15.75" thickBot="1">
      <c r="I6" t="s">
        <v>245</v>
      </c>
    </row>
    <row r="7" spans="1:10" ht="16.5" thickBot="1">
      <c r="A7" s="238" t="s">
        <v>191</v>
      </c>
      <c r="B7" s="238"/>
      <c r="C7" s="283" t="s">
        <v>219</v>
      </c>
      <c r="D7" s="284"/>
      <c r="E7" s="285" t="s">
        <v>220</v>
      </c>
      <c r="F7" s="286"/>
      <c r="G7" s="284"/>
      <c r="H7" s="285" t="s">
        <v>221</v>
      </c>
      <c r="I7" s="286"/>
      <c r="J7" s="287" t="s">
        <v>222</v>
      </c>
    </row>
    <row r="8" spans="1:10" ht="16.5" thickBot="1">
      <c r="A8" s="239"/>
      <c r="B8" s="239"/>
      <c r="C8" s="288"/>
      <c r="D8" s="289" t="s">
        <v>223</v>
      </c>
      <c r="E8" s="290" t="s">
        <v>224</v>
      </c>
      <c r="F8" s="291" t="s">
        <v>225</v>
      </c>
      <c r="G8" s="289" t="s">
        <v>226</v>
      </c>
      <c r="H8" s="290" t="s">
        <v>224</v>
      </c>
      <c r="I8" s="291" t="s">
        <v>227</v>
      </c>
      <c r="J8" s="292" t="s">
        <v>228</v>
      </c>
    </row>
    <row r="9" spans="1:10" ht="18" thickBot="1">
      <c r="A9" s="240">
        <v>1</v>
      </c>
      <c r="B9" s="240"/>
      <c r="C9" s="293" t="s">
        <v>229</v>
      </c>
      <c r="D9" s="294">
        <v>2140827.33</v>
      </c>
      <c r="E9" s="295">
        <f>D9*20/100</f>
        <v>428165.46600000001</v>
      </c>
      <c r="F9" s="296">
        <f>D9+E9</f>
        <v>2568992.7960000001</v>
      </c>
      <c r="G9" s="294">
        <v>4705930.66</v>
      </c>
      <c r="H9" s="295">
        <f>G9*20/100</f>
        <v>941186.13199999998</v>
      </c>
      <c r="I9" s="296">
        <f>G9+H9</f>
        <v>5647116.7920000004</v>
      </c>
      <c r="J9" s="297">
        <f>H9-E9</f>
        <v>513020.66599999997</v>
      </c>
    </row>
    <row r="10" spans="1:10" ht="18" thickBot="1">
      <c r="A10" s="240">
        <v>2</v>
      </c>
      <c r="B10" s="240"/>
      <c r="C10" s="293" t="s">
        <v>230</v>
      </c>
      <c r="D10" s="294">
        <v>2477715.0299999998</v>
      </c>
      <c r="E10" s="295">
        <f t="shared" ref="E10:E20" si="0">D10*20/100</f>
        <v>495543.00599999994</v>
      </c>
      <c r="F10" s="296">
        <f t="shared" ref="F10:F20" si="1">D10+E10</f>
        <v>2973258.0359999998</v>
      </c>
      <c r="G10" s="294">
        <v>4547274.99</v>
      </c>
      <c r="H10" s="295">
        <f t="shared" ref="H10:H20" si="2">G10*20/100</f>
        <v>909454.99800000014</v>
      </c>
      <c r="I10" s="296">
        <f t="shared" ref="I10:I20" si="3">G10+H10</f>
        <v>5456729.9879999999</v>
      </c>
      <c r="J10" s="297">
        <f t="shared" ref="J10:J22" si="4">H10-E10</f>
        <v>413911.9920000002</v>
      </c>
    </row>
    <row r="11" spans="1:10" ht="18" thickBot="1">
      <c r="A11" s="240">
        <v>3</v>
      </c>
      <c r="B11" s="240"/>
      <c r="C11" s="293" t="s">
        <v>231</v>
      </c>
      <c r="D11" s="294">
        <v>2392757.5</v>
      </c>
      <c r="E11" s="295">
        <f t="shared" si="0"/>
        <v>478551.5</v>
      </c>
      <c r="F11" s="296">
        <f t="shared" si="1"/>
        <v>2871309</v>
      </c>
      <c r="G11" s="294">
        <v>4658057</v>
      </c>
      <c r="H11" s="295">
        <f t="shared" si="2"/>
        <v>931611.4</v>
      </c>
      <c r="I11" s="296">
        <f t="shared" si="3"/>
        <v>5589668.4000000004</v>
      </c>
      <c r="J11" s="297">
        <f t="shared" si="4"/>
        <v>453059.9</v>
      </c>
    </row>
    <row r="12" spans="1:10" ht="18" thickBot="1">
      <c r="A12" s="240">
        <v>4</v>
      </c>
      <c r="B12" s="240"/>
      <c r="C12" s="293" t="s">
        <v>232</v>
      </c>
      <c r="D12" s="294">
        <v>3545234.3</v>
      </c>
      <c r="E12" s="295">
        <f t="shared" si="0"/>
        <v>709046.86</v>
      </c>
      <c r="F12" s="296">
        <f t="shared" si="1"/>
        <v>4254281.16</v>
      </c>
      <c r="G12" s="294">
        <v>5257976.33</v>
      </c>
      <c r="H12" s="295">
        <f t="shared" si="2"/>
        <v>1051595.2659999998</v>
      </c>
      <c r="I12" s="296">
        <f t="shared" si="3"/>
        <v>6309571.5959999999</v>
      </c>
      <c r="J12" s="297">
        <f t="shared" si="4"/>
        <v>342548.40599999984</v>
      </c>
    </row>
    <row r="13" spans="1:10" ht="18" thickBot="1">
      <c r="A13" s="240">
        <v>5</v>
      </c>
      <c r="B13" s="240"/>
      <c r="C13" s="293" t="s">
        <v>233</v>
      </c>
      <c r="D13" s="294">
        <v>1425483</v>
      </c>
      <c r="E13" s="295">
        <f t="shared" si="0"/>
        <v>285096.59999999998</v>
      </c>
      <c r="F13" s="296">
        <f t="shared" si="1"/>
        <v>1710579.6</v>
      </c>
      <c r="G13" s="294">
        <v>6253865.1200000001</v>
      </c>
      <c r="H13" s="295">
        <f t="shared" si="2"/>
        <v>1250773.024</v>
      </c>
      <c r="I13" s="296">
        <f t="shared" si="3"/>
        <v>7504638.1440000003</v>
      </c>
      <c r="J13" s="297">
        <f t="shared" si="4"/>
        <v>965676.424</v>
      </c>
    </row>
    <row r="14" spans="1:10" ht="18" thickBot="1">
      <c r="A14" s="240">
        <v>6</v>
      </c>
      <c r="B14" s="240"/>
      <c r="C14" s="293" t="s">
        <v>234</v>
      </c>
      <c r="D14" s="294">
        <v>2821284.7</v>
      </c>
      <c r="E14" s="295">
        <f t="shared" si="0"/>
        <v>564256.93999999994</v>
      </c>
      <c r="F14" s="296">
        <f t="shared" si="1"/>
        <v>3385541.64</v>
      </c>
      <c r="G14" s="294">
        <v>8169579.9500000002</v>
      </c>
      <c r="H14" s="295">
        <f t="shared" si="2"/>
        <v>1633915.99</v>
      </c>
      <c r="I14" s="296">
        <f t="shared" si="3"/>
        <v>9803495.9399999995</v>
      </c>
      <c r="J14" s="297">
        <f t="shared" si="4"/>
        <v>1069659.05</v>
      </c>
    </row>
    <row r="15" spans="1:10" ht="18" thickBot="1">
      <c r="A15" s="240">
        <v>7</v>
      </c>
      <c r="B15" s="240"/>
      <c r="C15" s="293" t="s">
        <v>235</v>
      </c>
      <c r="D15" s="294">
        <v>3313895.82</v>
      </c>
      <c r="E15" s="295">
        <f t="shared" si="0"/>
        <v>662779.16399999999</v>
      </c>
      <c r="F15" s="296">
        <f t="shared" si="1"/>
        <v>3976674.9839999997</v>
      </c>
      <c r="G15" s="294">
        <v>11518745.67</v>
      </c>
      <c r="H15" s="295">
        <f t="shared" si="2"/>
        <v>2303749.1340000001</v>
      </c>
      <c r="I15" s="296">
        <f t="shared" si="3"/>
        <v>13822494.804</v>
      </c>
      <c r="J15" s="297">
        <f t="shared" si="4"/>
        <v>1640969.9700000002</v>
      </c>
    </row>
    <row r="16" spans="1:10" ht="18" thickBot="1">
      <c r="A16" s="240">
        <v>8</v>
      </c>
      <c r="B16" s="240"/>
      <c r="C16" s="293" t="s">
        <v>236</v>
      </c>
      <c r="D16" s="294">
        <v>702513.11</v>
      </c>
      <c r="E16" s="295">
        <f t="shared" si="0"/>
        <v>140502.622</v>
      </c>
      <c r="F16" s="296">
        <f t="shared" si="1"/>
        <v>843015.73199999996</v>
      </c>
      <c r="G16" s="294">
        <v>10864104</v>
      </c>
      <c r="H16" s="295">
        <f t="shared" si="2"/>
        <v>2172820.7999999998</v>
      </c>
      <c r="I16" s="296">
        <f t="shared" si="3"/>
        <v>13036924.800000001</v>
      </c>
      <c r="J16" s="297">
        <f t="shared" si="4"/>
        <v>2032318.1779999998</v>
      </c>
    </row>
    <row r="17" spans="1:10" ht="18" thickBot="1">
      <c r="A17" s="240">
        <v>9</v>
      </c>
      <c r="B17" s="240"/>
      <c r="C17" s="293" t="s">
        <v>237</v>
      </c>
      <c r="D17" s="294">
        <v>2554673.69</v>
      </c>
      <c r="E17" s="295">
        <f t="shared" si="0"/>
        <v>510934.73799999995</v>
      </c>
      <c r="F17" s="296">
        <f t="shared" si="1"/>
        <v>3065608.4279999998</v>
      </c>
      <c r="G17" s="294">
        <v>7234436.6699999999</v>
      </c>
      <c r="H17" s="295">
        <f t="shared" si="2"/>
        <v>1446887.334</v>
      </c>
      <c r="I17" s="296">
        <f t="shared" si="3"/>
        <v>8681324.0040000007</v>
      </c>
      <c r="J17" s="297">
        <f t="shared" si="4"/>
        <v>935952.59600000014</v>
      </c>
    </row>
    <row r="18" spans="1:10" ht="18" thickBot="1">
      <c r="A18" s="240">
        <v>10</v>
      </c>
      <c r="B18" s="240"/>
      <c r="C18" s="293" t="s">
        <v>238</v>
      </c>
      <c r="D18" s="294">
        <v>2103972</v>
      </c>
      <c r="E18" s="295">
        <f t="shared" si="0"/>
        <v>420794.4</v>
      </c>
      <c r="F18" s="296">
        <f t="shared" si="1"/>
        <v>2524766.4</v>
      </c>
      <c r="G18" s="294">
        <v>5900171</v>
      </c>
      <c r="H18" s="295">
        <f t="shared" si="2"/>
        <v>1180034.2</v>
      </c>
      <c r="I18" s="296">
        <f t="shared" si="3"/>
        <v>7080205.2000000002</v>
      </c>
      <c r="J18" s="297">
        <f t="shared" si="4"/>
        <v>759239.79999999993</v>
      </c>
    </row>
    <row r="19" spans="1:10" ht="18" thickBot="1">
      <c r="A19" s="240">
        <v>11</v>
      </c>
      <c r="B19" s="240"/>
      <c r="C19" s="293" t="s">
        <v>239</v>
      </c>
      <c r="D19" s="294">
        <v>1035177</v>
      </c>
      <c r="E19" s="295">
        <f t="shared" si="0"/>
        <v>207035.4</v>
      </c>
      <c r="F19" s="296">
        <f t="shared" si="1"/>
        <v>1242212.3999999999</v>
      </c>
      <c r="G19" s="294">
        <v>5427346</v>
      </c>
      <c r="H19" s="295">
        <f t="shared" si="2"/>
        <v>1085469.2</v>
      </c>
      <c r="I19" s="296">
        <f t="shared" si="3"/>
        <v>6512815.2000000002</v>
      </c>
      <c r="J19" s="297">
        <f t="shared" si="4"/>
        <v>878433.79999999993</v>
      </c>
    </row>
    <row r="20" spans="1:10" ht="18" thickBot="1">
      <c r="A20" s="241">
        <v>12</v>
      </c>
      <c r="B20" s="241"/>
      <c r="C20" s="298" t="s">
        <v>240</v>
      </c>
      <c r="D20" s="299">
        <v>2157274</v>
      </c>
      <c r="E20" s="300">
        <f t="shared" si="0"/>
        <v>431454.8</v>
      </c>
      <c r="F20" s="301">
        <f t="shared" si="1"/>
        <v>2588728.7999999998</v>
      </c>
      <c r="G20" s="299">
        <v>5468387</v>
      </c>
      <c r="H20" s="300">
        <f t="shared" si="2"/>
        <v>1093677.3999999999</v>
      </c>
      <c r="I20" s="301">
        <f t="shared" si="3"/>
        <v>6562064.4000000004</v>
      </c>
      <c r="J20" s="297">
        <f t="shared" si="4"/>
        <v>662222.59999999986</v>
      </c>
    </row>
    <row r="21" spans="1:10" ht="15.75" thickBot="1">
      <c r="A21" s="242"/>
      <c r="B21" s="242"/>
      <c r="C21" s="302"/>
      <c r="D21" s="295"/>
      <c r="E21" s="295"/>
      <c r="F21" s="295"/>
      <c r="G21" s="295"/>
      <c r="H21" s="295"/>
      <c r="I21" s="295"/>
      <c r="J21" s="297"/>
    </row>
    <row r="22" spans="1:10">
      <c r="A22" s="242"/>
      <c r="B22" s="242"/>
      <c r="C22" s="303" t="s">
        <v>154</v>
      </c>
      <c r="D22" s="295">
        <f t="shared" ref="D22:I22" si="5">SUM(D9:D21)</f>
        <v>26670807.48</v>
      </c>
      <c r="E22" s="295">
        <f t="shared" si="5"/>
        <v>5334161.4960000003</v>
      </c>
      <c r="F22" s="295">
        <f t="shared" si="5"/>
        <v>32004968.976</v>
      </c>
      <c r="G22" s="295">
        <f t="shared" si="5"/>
        <v>80005874.390000015</v>
      </c>
      <c r="H22" s="295">
        <f t="shared" si="5"/>
        <v>16001174.877999999</v>
      </c>
      <c r="I22" s="295">
        <f t="shared" si="5"/>
        <v>96007049.268000007</v>
      </c>
      <c r="J22" s="297">
        <f t="shared" si="4"/>
        <v>10667013.381999999</v>
      </c>
    </row>
    <row r="23" spans="1:10" ht="15.75" thickBot="1">
      <c r="C23" s="304"/>
      <c r="D23" s="305"/>
      <c r="E23" s="305"/>
      <c r="F23" s="305"/>
      <c r="G23" s="305"/>
      <c r="H23" s="305"/>
      <c r="I23" s="305"/>
      <c r="J23" s="305"/>
    </row>
    <row r="24" spans="1:10" ht="15.75" thickBot="1">
      <c r="C24" s="306" t="s">
        <v>241</v>
      </c>
      <c r="D24" s="307"/>
      <c r="E24" s="307"/>
      <c r="F24" s="307"/>
      <c r="G24" s="307"/>
      <c r="H24" s="307"/>
      <c r="I24" s="307"/>
      <c r="J24" s="308">
        <v>662222</v>
      </c>
    </row>
  </sheetData>
  <pageMargins left="0.17" right="0.1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F23"/>
  <sheetViews>
    <sheetView topLeftCell="A10" workbookViewId="0">
      <selection activeCell="G25" sqref="G25"/>
    </sheetView>
  </sheetViews>
  <sheetFormatPr defaultRowHeight="15"/>
  <cols>
    <col min="1" max="1" width="2.140625" customWidth="1"/>
    <col min="2" max="2" width="3.28515625" customWidth="1"/>
    <col min="3" max="3" width="42" customWidth="1"/>
    <col min="5" max="5" width="21.85546875" customWidth="1"/>
    <col min="6" max="6" width="19.42578125" customWidth="1"/>
  </cols>
  <sheetData>
    <row r="3" spans="2:6" ht="18.75">
      <c r="B3" s="348" t="s">
        <v>262</v>
      </c>
      <c r="C3" s="349"/>
      <c r="D3" s="349"/>
      <c r="E3" s="349"/>
      <c r="F3" s="349"/>
    </row>
    <row r="6" spans="2:6" ht="15.75">
      <c r="B6" s="349"/>
      <c r="C6" s="349"/>
      <c r="D6" s="349"/>
      <c r="E6" s="349"/>
      <c r="F6" s="349"/>
    </row>
    <row r="7" spans="2:6" ht="16.5" thickBot="1">
      <c r="B7" s="246"/>
      <c r="C7" s="246"/>
      <c r="D7" s="246"/>
      <c r="E7" s="246"/>
      <c r="F7" s="246"/>
    </row>
    <row r="8" spans="2:6" ht="15.75">
      <c r="B8" s="197" t="s">
        <v>43</v>
      </c>
      <c r="C8" s="350" t="s">
        <v>255</v>
      </c>
      <c r="D8" s="351"/>
      <c r="E8" s="101" t="s">
        <v>252</v>
      </c>
      <c r="F8" s="101" t="s">
        <v>252</v>
      </c>
    </row>
    <row r="9" spans="2:6" ht="16.5" thickBot="1">
      <c r="B9" s="102"/>
      <c r="C9" s="251"/>
      <c r="D9" s="252"/>
      <c r="E9" s="253" t="s">
        <v>253</v>
      </c>
      <c r="F9" s="253" t="s">
        <v>254</v>
      </c>
    </row>
    <row r="10" spans="2:6" ht="15.75">
      <c r="B10" s="264"/>
      <c r="C10" s="350" t="s">
        <v>255</v>
      </c>
      <c r="D10" s="355"/>
      <c r="E10" s="259">
        <v>23264407</v>
      </c>
      <c r="F10" s="254">
        <v>-88096813</v>
      </c>
    </row>
    <row r="11" spans="2:6" ht="16.5" thickBot="1">
      <c r="B11" s="263"/>
      <c r="C11" s="198"/>
      <c r="D11" s="256"/>
      <c r="E11" s="260"/>
      <c r="F11" s="255"/>
    </row>
    <row r="12" spans="2:6" ht="15.75">
      <c r="B12" s="264"/>
      <c r="C12" s="350" t="s">
        <v>256</v>
      </c>
      <c r="D12" s="355"/>
      <c r="E12" s="259">
        <v>-156060970</v>
      </c>
      <c r="F12" s="254">
        <v>-136061467</v>
      </c>
    </row>
    <row r="13" spans="2:6" ht="16.5" thickBot="1">
      <c r="B13" s="263"/>
      <c r="C13" s="198"/>
      <c r="D13" s="256"/>
      <c r="E13" s="260"/>
      <c r="F13" s="255"/>
    </row>
    <row r="14" spans="2:6">
      <c r="B14" s="264"/>
      <c r="C14" s="200" t="s">
        <v>257</v>
      </c>
      <c r="D14" s="201"/>
      <c r="E14" s="261">
        <v>18320295</v>
      </c>
      <c r="F14" s="257">
        <v>68097310</v>
      </c>
    </row>
    <row r="15" spans="2:6" ht="15.75" thickBot="1">
      <c r="B15" s="263"/>
      <c r="C15" s="214"/>
      <c r="D15" s="215"/>
      <c r="E15" s="262"/>
      <c r="F15" s="258"/>
    </row>
    <row r="16" spans="2:6" ht="15.75">
      <c r="B16" s="264"/>
      <c r="C16" s="350" t="s">
        <v>258</v>
      </c>
      <c r="D16" s="355"/>
      <c r="E16" s="261">
        <v>-114476268</v>
      </c>
      <c r="F16" s="257">
        <v>-156060970</v>
      </c>
    </row>
    <row r="17" spans="2:6" ht="15.75" thickBot="1">
      <c r="B17" s="263"/>
      <c r="C17" s="214"/>
      <c r="D17" s="215"/>
      <c r="E17" s="262"/>
      <c r="F17" s="258"/>
    </row>
    <row r="18" spans="2:6">
      <c r="B18" s="264"/>
      <c r="C18" s="266" t="s">
        <v>259</v>
      </c>
      <c r="D18" s="201"/>
      <c r="E18" s="261">
        <v>0</v>
      </c>
      <c r="F18" s="257">
        <v>0</v>
      </c>
    </row>
    <row r="19" spans="2:6" ht="15.75" thickBot="1">
      <c r="B19" s="263"/>
      <c r="C19" s="267"/>
      <c r="D19" s="215"/>
      <c r="E19" s="263"/>
      <c r="F19" s="216"/>
    </row>
    <row r="20" spans="2:6">
      <c r="B20" s="264"/>
      <c r="C20" s="266" t="s">
        <v>260</v>
      </c>
      <c r="D20" s="201"/>
      <c r="E20" s="261">
        <v>0</v>
      </c>
      <c r="F20" s="257">
        <v>0</v>
      </c>
    </row>
    <row r="21" spans="2:6" ht="15.75" thickBot="1">
      <c r="B21" s="263"/>
      <c r="C21" s="267"/>
      <c r="D21" s="215"/>
      <c r="E21" s="263"/>
      <c r="F21" s="216"/>
    </row>
    <row r="22" spans="2:6">
      <c r="B22" s="265"/>
      <c r="C22" s="266" t="s">
        <v>261</v>
      </c>
      <c r="D22" s="201"/>
      <c r="E22" s="261">
        <v>0</v>
      </c>
      <c r="F22" s="257">
        <v>0</v>
      </c>
    </row>
    <row r="23" spans="2:6" ht="15.75" thickBot="1">
      <c r="B23" s="263"/>
      <c r="C23" s="214"/>
      <c r="D23" s="215"/>
      <c r="E23" s="263"/>
      <c r="F23" s="216"/>
    </row>
  </sheetData>
  <mergeCells count="6">
    <mergeCell ref="C16:D16"/>
    <mergeCell ref="B3:F3"/>
    <mergeCell ref="B6:F6"/>
    <mergeCell ref="C8:D8"/>
    <mergeCell ref="C10:D10"/>
    <mergeCell ref="C12:D12"/>
  </mergeCells>
  <pageMargins left="0.17" right="0.1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P.F.</vt:lpstr>
      <vt:lpstr>AKTIVET</vt:lpstr>
      <vt:lpstr>PASIVET</vt:lpstr>
      <vt:lpstr>Te ardhurat</vt:lpstr>
      <vt:lpstr>CASH</vt:lpstr>
      <vt:lpstr>Kapitali</vt:lpstr>
      <vt:lpstr>AAM</vt:lpstr>
      <vt:lpstr>TVSH</vt:lpstr>
      <vt:lpstr>Tatim Fitimi</vt:lpstr>
      <vt:lpstr>shenime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2013-05-17T07:45:45Z</cp:lastPrinted>
  <dcterms:created xsi:type="dcterms:W3CDTF">2011-02-10T22:35:30Z</dcterms:created>
  <dcterms:modified xsi:type="dcterms:W3CDTF">2018-12-17T17:32:03Z</dcterms:modified>
</cp:coreProperties>
</file>