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mira\Desktop\PASQYRA 2019-PAQESORI\KADIU SHA\Pasqyra Financiare- QKB  2019\"/>
    </mc:Choice>
  </mc:AlternateContent>
  <xr:revisionPtr revIDLastSave="0" documentId="13_ncr:1_{0D92719A-3765-449C-9C21-A3DBD66BB8BB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externalReferences>
    <externalReference r:id="rId3"/>
    <externalReference r:id="rId4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7" i="18" l="1"/>
  <c r="D68" i="18" s="1"/>
  <c r="B67" i="18"/>
  <c r="B68" i="18" s="1"/>
  <c r="D63" i="18" l="1"/>
  <c r="D55" i="18" l="1"/>
  <c r="B55" i="18"/>
  <c r="D42" i="18"/>
  <c r="D47" i="18" s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  <c r="B42" i="18" l="1"/>
  <c r="B47" i="18" l="1"/>
  <c r="B57" i="18" s="1"/>
  <c r="B63" i="18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<sst xmlns="http://schemas.openxmlformats.org/spreadsheetml/2006/main" count="408" uniqueCount="267">
  <si>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</si>
  <si>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</si>
  <si>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</si>
  <si>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</si>
  <si>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</si>
  <si>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</si>
  <si>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</si>
  <si>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</si>
  <si>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</si>
  <si>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</si>
  <si>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</si>
  <si>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</si>
  <si>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</si>
  <si>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</si>
  <si>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</si>
  <si>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</si>
  <si>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</si>
  <si>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</si>
  <si>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</si>
  <si>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</si>
  <si>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</si>
  <si>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</si>
  <si>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</si>
  <si>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</si>
  <si>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</si>
  <si>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</si>
  <si>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</si>
  <si>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</si>
  <si>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</si>
  <si>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</si>
  <si>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</si>
  <si>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</si>
  <si>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</si>
  <si>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</si>
  <si>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</si>
  <si>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</si>
  <si>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</si>
  <si>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</si>
  <si>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</si>
  <si>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</si>
  <si>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</si>
  <si>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</si>
  <si>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</si>
  <si>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</si>
  <si>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</si>
  <si>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</si>
  <si>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</si>
  <si>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</si>
  <si>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</si>
  <si>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</si>
  <si>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</si>
  <si>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</si>
  <si>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</si>
  <si>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</si>
  <si>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</si>
  <si>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</si>
  <si>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</si>
  <si>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</si>
  <si>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</si>
  <si>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</si>
  <si>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</si>
  <si>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</si>
  <si>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</si>
  <si>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</si>
  <si>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</si>
  <si>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</si>
  <si>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</si>
  <si>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</si>
  <si>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</si>
  <si>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</si>
  <si>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</si>
  <si>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</si>
  <si>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</si>
  <si>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</si>
  <si>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</si>
  <si>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</si>
  <si>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</si>
  <si>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</si>
  <si>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</si>
  <si>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</si>
  <si>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</si>
  <si>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</si>
  <si>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</si>
  <si>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</si>
  <si>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</si>
  <si>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</si>
  <si>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</si>
  <si>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</si>
  <si>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</si>
  <si>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</si>
  <si>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</si>
  <si>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</si>
  <si>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</si>
  <si>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</si>
  <si>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</si>
  <si>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</si>
  <si>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</si>
  <si>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</si>
  <si>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</si>
  <si>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</si>
  <si>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</si>
  <si>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</si>
  <si>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</si>
  <si>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</si>
  <si>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</si>
  <si>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</si>
  <si>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</si>
  <si>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</si>
  <si>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</si>
  <si>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</si>
  <si>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</si>
  <si>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</si>
  <si>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</si>
  <si>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</si>
  <si>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</si>
  <si>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</si>
  <si>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</si>
  <si>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</si>
  <si>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</si>
  <si>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</si>
  <si>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</si>
  <si>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</si>
  <si>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</si>
  <si>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</si>
  <si>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</si>
  <si>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</si>
  <si>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</si>
  <si>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</si>
  <si>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</si>
  <si>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</si>
  <si>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</si>
  <si>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</si>
  <si>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</si>
  <si>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</si>
  <si>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</si>
  <si>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</si>
  <si>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</si>
  <si>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</si>
  <si>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</si>
  <si>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</si>
  <si>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</si>
  <si>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</si>
  <si>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</si>
  <si>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</si>
  <si>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</si>
  <si>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</si>
  <si>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</si>
  <si>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</si>
  <si>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</si>
  <si>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</si>
  <si>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</si>
  <si>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</si>
  <si>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</si>
  <si>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</si>
  <si>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</si>
  <si>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</si>
  <si>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</si>
  <si>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</si>
  <si>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</si>
  <si>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</si>
  <si>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</si>
  <si>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</si>
  <si>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</si>
  <si>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</si>
  <si>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</si>
  <si>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</si>
  <si>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</si>
  <si>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</si>
  <si>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</si>
  <si>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</si>
  <si>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</si>
  <si>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</si>
  <si>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</si>
  <si>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</si>
  <si>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</si>
  <si>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</si>
  <si>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</si>
  <si>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</si>
  <si>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</si>
  <si>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</si>
  <si>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</si>
  <si>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</si>
  <si>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</si>
  <si>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</si>
  <si>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</si>
  <si>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</si>
  <si>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</si>
  <si>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</si>
  <si>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</si>
  <si>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</si>
  <si>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</si>
  <si>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</si>
  <si>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</si>
  <si>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</si>
  <si>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</si>
  <si>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</si>
  <si>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</si>
  <si>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</si>
  <si>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</si>
  <si>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</si>
  <si>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</si>
  <si>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</si>
  <si>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</si>
  <si>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</si>
  <si>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</si>
  <si>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</si>
  <si>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</si>
  <si>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</si>
  <si>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</si>
  <si>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</si>
  <si>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</si>
  <si>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</si>
  <si>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</si>
  <si>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</si>
  <si>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</si>
  <si>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</si>
  <si>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</si>
  <si>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</si>
  <si>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</si>
  <si>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</si>
  <si>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</si>
  <si>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</si>
  <si>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</si>
  <si>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</si>
  <si>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</si>
  <si>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</si>
  <si>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</si>
  <si>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</si>
  <si>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</si>
  <si>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</si>
  <si>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</si>
  <si>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</si>
  <si>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</si>
  <si>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</si>
  <si>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</si>
  <si>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</si>
  <si>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</si>
  <si>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</si>
  <si>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</si>
  <si>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</si>
  <si>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</si>
  <si>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</si>
  <si>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</si>
  <si>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</si>
  <si>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</si>
  <si>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</si>
  <si>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</si>
  <si>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</si>
  <si>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</si>
  <si>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</si>
  <si>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</si>
  <si>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</si>
  <si>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</si>
  <si>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</si>
  <si>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</si>
  <si>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</si>
  <si>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</si>
  <si>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</si>
  <si>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</si>
  <si>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</si>
  <si>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</si>
  <si>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</si>
  <si>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KADIU SHA</t>
  </si>
  <si>
    <t>NIPT J61817045K</t>
  </si>
  <si>
    <t>Leke</t>
  </si>
  <si>
    <t xml:space="preserve">Interesa te arketueshem dhe te ardhura te tjera te ngjashme 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</si>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</sst>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0_);\(0\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theme="9" tint="0.3999755851924192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83" fontId="187" fillId="0" borderId="0" xfId="215" applyNumberFormat="1" applyFont="1" applyAlignment="1">
      <alignment vertical="center"/>
    </xf>
    <xf numFmtId="43" fontId="187" fillId="0" borderId="0" xfId="215" applyFont="1" applyAlignment="1">
      <alignment vertical="center"/>
    </xf>
    <xf numFmtId="167" fontId="187" fillId="0" borderId="0" xfId="215" applyNumberFormat="1" applyFont="1" applyAlignment="1">
      <alignment vertical="center"/>
    </xf>
    <xf numFmtId="37" fontId="174" fillId="0" borderId="0" xfId="0" applyNumberFormat="1" applyFont="1" applyFill="1" applyBorder="1" applyAlignment="1" applyProtection="1">
      <alignment horizontal="center"/>
    </xf>
    <xf numFmtId="167" fontId="174" fillId="0" borderId="0" xfId="0" applyNumberFormat="1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>
      <alignment horizontal="center"/>
    </xf>
    <xf numFmtId="167" fontId="183" fillId="0" borderId="15" xfId="215" applyNumberFormat="1" applyFont="1" applyFill="1" applyBorder="1" applyAlignment="1">
      <alignment horizontal="right"/>
    </xf>
    <xf numFmtId="167" fontId="183" fillId="0" borderId="0" xfId="6592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_Pasqyra%20e%20pozicionit%20financiar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65202948</v>
          </cell>
          <cell r="D106">
            <v>53309050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65202948</v>
          </cell>
          <cell r="D106">
            <v>53309050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8"/>
  <sheetViews>
    <sheetView showGridLines="0" tabSelected="1" topLeftCell="A25" zoomScaleNormal="100" workbookViewId="0">
      <selection activeCell="A4" sqref="A4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262</v>
      </c>
    </row>
    <row r="3" spans="1:6">
      <c r="A3" s="50" t="s">
        <v>263</v>
      </c>
    </row>
    <row r="4" spans="1:6">
      <c r="A4" s="50" t="s">
        <v>264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257</v>
      </c>
      <c r="B10" s="64">
        <v>1665020437</v>
      </c>
      <c r="C10" s="52"/>
      <c r="D10" s="64">
        <v>1417490771</v>
      </c>
      <c r="E10" s="51"/>
      <c r="F10" s="42"/>
    </row>
    <row r="11" spans="1:6">
      <c r="A11" s="63" t="s">
        <v>259</v>
      </c>
      <c r="B11" s="64"/>
      <c r="C11" s="52"/>
      <c r="D11" s="64"/>
      <c r="E11" s="51"/>
      <c r="F11" s="42"/>
    </row>
    <row r="12" spans="1:6">
      <c r="A12" s="63" t="s">
        <v>260</v>
      </c>
      <c r="B12" s="64"/>
      <c r="C12" s="52"/>
      <c r="D12" s="64"/>
      <c r="E12" s="51"/>
      <c r="F12" s="42"/>
    </row>
    <row r="13" spans="1:6">
      <c r="A13" s="63" t="s">
        <v>261</v>
      </c>
      <c r="B13" s="64"/>
      <c r="C13" s="52"/>
      <c r="D13" s="64"/>
      <c r="E13" s="51"/>
      <c r="F13" s="42"/>
    </row>
    <row r="14" spans="1:6">
      <c r="A14" s="63" t="s">
        <v>258</v>
      </c>
      <c r="B14" s="64">
        <v>12058013</v>
      </c>
      <c r="C14" s="52"/>
      <c r="D14" s="64">
        <v>9292366</v>
      </c>
      <c r="E14" s="51"/>
      <c r="F14" s="4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-1394539872</v>
      </c>
      <c r="C19" s="52"/>
      <c r="D19" s="64">
        <v>-1190561647</v>
      </c>
      <c r="E19" s="51"/>
      <c r="F19" s="42"/>
    </row>
    <row r="20" spans="1:6">
      <c r="A20" s="63" t="s">
        <v>243</v>
      </c>
      <c r="B20" s="64">
        <v>-2775189</v>
      </c>
      <c r="C20" s="52"/>
      <c r="D20" s="64">
        <v>-2313963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-104316979</v>
      </c>
      <c r="C22" s="52"/>
      <c r="D22" s="64">
        <v>-94445846</v>
      </c>
      <c r="E22" s="51"/>
      <c r="F22" s="42"/>
    </row>
    <row r="23" spans="1:6">
      <c r="A23" s="63" t="s">
        <v>245</v>
      </c>
      <c r="B23" s="64">
        <v>-17355328</v>
      </c>
      <c r="C23" s="52"/>
      <c r="D23" s="64">
        <v>-15697409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-14307048</v>
      </c>
      <c r="C26" s="52"/>
      <c r="D26" s="64">
        <v>-10775266</v>
      </c>
      <c r="E26" s="51"/>
      <c r="F26" s="42"/>
    </row>
    <row r="27" spans="1:6">
      <c r="A27" s="45" t="s">
        <v>221</v>
      </c>
      <c r="B27" s="64">
        <v>-74166002</v>
      </c>
      <c r="C27" s="52"/>
      <c r="D27" s="64">
        <v>-66189473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>
        <v>12386533</v>
      </c>
      <c r="C30" s="52"/>
      <c r="D30" s="64">
        <v>24758755</v>
      </c>
      <c r="E30" s="51"/>
      <c r="F30" s="42"/>
    </row>
    <row r="31" spans="1:6" ht="15" customHeight="1">
      <c r="A31" s="63" t="s">
        <v>254</v>
      </c>
      <c r="B31" s="64">
        <v>32972</v>
      </c>
      <c r="C31" s="52"/>
      <c r="D31" s="64">
        <v>402500</v>
      </c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265</v>
      </c>
      <c r="B34" s="64">
        <v>5750021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-9596813</v>
      </c>
      <c r="C37" s="52"/>
      <c r="D37" s="64">
        <v>-2439406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0</v>
      </c>
      <c r="C39" s="52"/>
      <c r="D39" s="64">
        <v>-6283542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78190745</v>
      </c>
      <c r="C42" s="55"/>
      <c r="D42" s="54">
        <f>SUM(D9:D41)</f>
        <v>63237840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-12987797</v>
      </c>
      <c r="C44" s="52"/>
      <c r="D44" s="64">
        <v>-9928790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65202948</v>
      </c>
      <c r="C47" s="58"/>
      <c r="D47" s="67">
        <f>SUM(D42:D46)</f>
        <v>53309050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86">
        <f>B47+B55</f>
        <v>65202948</v>
      </c>
      <c r="C57" s="87"/>
      <c r="D57" s="86">
        <f>D47+D55</f>
        <v>53309050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82">
        <f>+B57-'[1]1-Pasqyra e Pozicioni Financiar'!$B$106</f>
        <v>0</v>
      </c>
      <c r="C63" s="80"/>
      <c r="D63" s="81">
        <f>+D57-'[1]1-Pasqyra e Pozicioni Financiar'!$D$106</f>
        <v>0</v>
      </c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  <row r="67" spans="1:6">
      <c r="B67" s="85">
        <f>+'[2]1-Pasqyra e Pozicioni Financiar'!$B$106</f>
        <v>65202948</v>
      </c>
      <c r="D67" s="85">
        <f>+'[2]1-Pasqyra e Pozicioni Financiar'!$D$106</f>
        <v>53309050</v>
      </c>
    </row>
    <row r="68" spans="1:6">
      <c r="B68" s="83">
        <f>+B67-B57</f>
        <v>0</v>
      </c>
      <c r="D68" s="84">
        <f>+D67-D57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Ermira</cp:lastModifiedBy>
  <cp:lastPrinted>2016-10-03T09:59:38Z</cp:lastPrinted>
  <dcterms:created xsi:type="dcterms:W3CDTF">2012-01-19T09:31:29Z</dcterms:created>
  <dcterms:modified xsi:type="dcterms:W3CDTF">2020-07-27T11:57:36Z</dcterms:modified>
</cp:coreProperties>
</file>