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1"/>
  </bookViews>
  <sheets>
    <sheet name="2.Pasqyra e Pozicioni Financiar" sheetId="21" r:id="rId1"/>
    <sheet name="1.Pasqyra e Perform. (natyra)" sheetId="18" r:id="rId2"/>
    <sheet name="5-CashFlow (indirekt)" sheetId="19" r:id="rId3"/>
    <sheet name="Pasqyra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21"/>
  <c r="D71" s="1"/>
  <c r="B69"/>
  <c r="B71" s="1"/>
  <c r="D58"/>
  <c r="D73" s="1"/>
  <c r="B58"/>
  <c r="B73" s="1"/>
  <c r="D44"/>
  <c r="D46" s="1"/>
  <c r="D48" s="1"/>
  <c r="D75" s="1"/>
  <c r="B44"/>
  <c r="B46" s="1"/>
  <c r="B48" s="1"/>
  <c r="D32"/>
  <c r="D34" s="1"/>
  <c r="D36" s="1"/>
  <c r="B32"/>
  <c r="B34" s="1"/>
  <c r="B36" s="1"/>
  <c r="D22"/>
  <c r="B22"/>
  <c r="B75" l="1"/>
  <c r="B77" s="1"/>
  <c r="D77"/>
  <c r="K35" i="20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L16"/>
  <c r="J16"/>
  <c r="L15"/>
  <c r="J15"/>
  <c r="L14"/>
  <c r="J14"/>
  <c r="L13"/>
  <c r="J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E72" i="19" l="1"/>
  <c r="C72"/>
  <c r="E57"/>
  <c r="C57"/>
  <c r="E41"/>
  <c r="E74" s="1"/>
  <c r="E77" s="1"/>
  <c r="C41"/>
  <c r="C74" s="1"/>
  <c r="E80" l="1"/>
  <c r="C75"/>
  <c r="C77"/>
  <c r="C80" s="1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<sst xmlns="http://schemas.openxmlformats.org/spreadsheetml/2006/main" count="601" uniqueCount="374">
  <si>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</si>
  <si>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</si>
  <si>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</si>
  <si>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</si>
  <si>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</si>
  <si>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</si>
  <si>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</si>
  <si>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</si>
  <si>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</si>
  <si>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</si>
  <si>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</si>
  <si>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</si>
  <si>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</si>
  <si>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</si>
  <si>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</si>
  <si>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</si>
  <si>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</si>
  <si>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</si>
  <si>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</si>
  <si>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</si>
  <si>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</si>
  <si>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</si>
  <si>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</si>
  <si>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</si>
  <si>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</si>
  <si>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</si>
  <si>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</si>
  <si>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</si>
  <si>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</si>
  <si>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</si>
  <si>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</si>
  <si>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</si>
  <si>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</si>
  <si>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</si>
  <si>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</si>
  <si>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</si>
  <si>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</si>
  <si>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</si>
  <si>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</si>
  <si>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</si>
  <si>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</si>
  <si>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</si>
  <si>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</si>
  <si>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</si>
  <si>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</si>
  <si>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</si>
  <si>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</si>
  <si>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</si>
  <si>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</si>
  <si>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</si>
  <si>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</si>
  <si>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</si>
  <si>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</si>
  <si>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</si>
  <si>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</si>
  <si>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</si>
  <si>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</si>
  <si>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</si>
  <si>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</si>
  <si>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</si>
  <si>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</si>
  <si>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</si>
  <si>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</si>
  <si>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</si>
  <si>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</si>
  <si>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</si>
  <si>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</si>
  <si>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</si>
  <si>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</si>
  <si>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</si>
  <si>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</si>
  <si>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</si>
  <si>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</si>
  <si>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</si>
  <si>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</si>
  <si>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</si>
  <si>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</si>
  <si>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</si>
  <si>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</si>
  <si>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</si>
  <si>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</si>
  <si>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</si>
  <si>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</si>
  <si>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</si>
  <si>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</si>
  <si>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</si>
  <si>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</si>
  <si>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</si>
  <si>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</si>
  <si>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</si>
  <si>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</si>
  <si>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</si>
  <si>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</si>
  <si>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</si>
  <si>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</si>
  <si>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</si>
  <si>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</si>
  <si>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</si>
  <si>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</si>
  <si>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</si>
  <si>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</si>
  <si>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</si>
  <si>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</si>
  <si>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</si>
  <si>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</si>
  <si>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</si>
  <si>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</si>
  <si>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</si>
  <si>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</si>
  <si>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</si>
  <si>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</si>
  <si>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</si>
  <si>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</si>
  <si>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</si>
  <si>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</si>
  <si>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</si>
  <si>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</si>
  <si>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</si>
  <si>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</si>
  <si>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</si>
  <si>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</si>
  <si>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</si>
  <si>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</si>
  <si>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</si>
  <si>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</si>
  <si>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</si>
  <si>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</si>
  <si>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</si>
  <si>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</si>
  <si>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</si>
  <si>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</si>
  <si>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</si>
  <si>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</si>
  <si>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</si>
  <si>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</si>
  <si>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</si>
  <si>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</si>
  <si>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</si>
  <si>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</si>
  <si>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</si>
  <si>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</si>
  <si>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</si>
  <si>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</si>
  <si>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</si>
  <si>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</si>
  <si>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</si>
  <si>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</si>
  <si>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</si>
  <si>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</si>
  <si>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</si>
  <si>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</si>
  <si>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</si>
  <si>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</si>
  <si>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</si>
  <si>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</si>
  <si>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</si>
  <si>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</si>
  <si>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</si>
  <si>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</si>
  <si>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</si>
  <si>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</si>
  <si>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</si>
  <si>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</si>
  <si>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</si>
  <si>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</si>
  <si>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</si>
  <si>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</si>
  <si>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</si>
  <si>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</si>
  <si>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</si>
  <si>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</si>
  <si>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</si>
  <si>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</si>
  <si>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</si>
  <si>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</si>
  <si>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</si>
  <si>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</si>
  <si>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</si>
  <si>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</si>
  <si>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</si>
  <si>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</si>
  <si>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</si>
  <si>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</si>
  <si>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</si>
  <si>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</si>
  <si>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</si>
  <si>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</si>
  <si>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</si>
  <si>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</si>
  <si>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</si>
  <si>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</si>
  <si>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</si>
  <si>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</si>
  <si>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</si>
  <si>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</si>
  <si>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</si>
  <si>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</si>
  <si>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</si>
  <si>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</si>
  <si>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</si>
  <si>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</si>
  <si>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</si>
  <si>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</si>
  <si>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</si>
  <si>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</si>
  <si>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</si>
  <si>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</si>
  <si>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</si>
  <si>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</si>
  <si>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</si>
  <si>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</si>
  <si>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</si>
  <si>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</si>
  <si>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</si>
  <si>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</si>
  <si>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</si>
  <si>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</si>
  <si>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</si>
  <si>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</si>
  <si>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</si>
  <si>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</si>
  <si>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</si>
  <si>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</si>
  <si>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</si>
  <si>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</si>
  <si>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</si>
  <si>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</si>
  <si>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</si>
  <si>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</si>
  <si>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</si>
  <si>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</si>
  <si>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</si>
  <si>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</si>
  <si>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</si>
  <si>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</si>
  <si>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</si>
  <si>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</si>
  <si>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</si>
  <si>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</si>
  <si>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</si>
  <si>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</si>
  <si>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</si>
  <si>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</si>
  <si>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</si>
  <si>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</si>
  <si>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</si>
  <si>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</si>
  <si>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</si>
  <si>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</si>
  <si>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</si>
  <si>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</si>
  <si>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</si>
  <si>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</si>
  <si>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</si>
  <si>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</si>
  <si>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</si>
  <si>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</si>
  <si>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</si>
  <si>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</si>
  <si>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</si>
  <si>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</si>
  <si>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</si>
  <si>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</si>
  <si>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</si>
  <si>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Pjesa e fitimit/(humbjes) nga pjesmarrjet  viti I kaluar</t>
  </si>
  <si>
    <t>Pasqyrat financiare te vitit 2019</t>
  </si>
  <si>
    <t>UJESJELLES KANALIZIME MIRDITE SHA</t>
  </si>
  <si>
    <t>J69303012L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</si>
  <si>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</si>
  <si>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</si>
  <si>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</si>
  <si>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</si>
  <si>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</si>
  <si>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Shpenzime konsumi dhe amortizimi</t>
  </si>
  <si>
    <t>Pershkruaj</t>
  </si>
  <si>
    <t>Fluksi i mjeteve monetare i perfshire ne aktivitete investuese</t>
  </si>
  <si>
    <t>Ndryshim ne aktivet dhe detyrimet e shfrytezimit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</si>
  <si>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</si>
  <si>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</si>
  <si>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</si>
  <si>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</si>
  <si>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</si>
  <si>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</si>
  <si>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</si>
  <si>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</si>
  <si>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për blerjen e aktiveve afatgjata materiale</t>
  </si>
  <si>
    <t>Arketime nga shitje e aktive afatgjate materiale</t>
  </si>
  <si>
    <t>Mjete monetare neto nga/perdorur ne aktivitetin e investimit</t>
  </si>
  <si>
    <t>Fluksi i mjeteve monetare nga/perdorur ne aktivitetin e financimit</t>
  </si>
  <si>
    <t>Arkëtime nga emetimi i kapitalit aksionar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</si>
  <si>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</si>
  <si>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</si>
  <si>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</si>
  <si>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</si>
  <si>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</si>
  <si>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</si>
  <si>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levizjeve ne kapitalin neto</t>
  </si>
  <si>
    <t>Kapitali i nenshkruar</t>
  </si>
  <si>
    <t>Primi i lidhur me kapitalin</t>
  </si>
  <si>
    <t>Rezerva rivleresimi</t>
  </si>
  <si>
    <t>Rezerva Ligjore</t>
  </si>
  <si>
    <t xml:space="preserve">Rezerva te tjera 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</si>
  <si>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</si>
  <si>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</si>
  <si>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</si>
  <si>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</si>
  <si>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</si>
  <si>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31 janar 2017</t>
  </si>
  <si>
    <t>Efekti i ndryshimeve ne politikat kontabile</t>
  </si>
  <si>
    <t>Pozicioni financiar i rideklaruar mr 1 janar 2018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</si>
  <si>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</si>
  <si>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</si>
  <si>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</si>
  <si>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</si>
  <si>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</si>
  <si>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</si>
  <si>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</si>
  <si>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</si>
  <si>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31 dhjetor 2018</t>
  </si>
  <si>
    <t>Pozicioni financiar ne fund 31 dhjetor 2019</t>
  </si>
  <si>
    <t>Check PY</t>
  </si>
  <si>
    <t>Check CY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</si>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</sst>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Border="1" applyAlignment="1">
      <alignment horizontal="left"/>
    </xf>
    <xf numFmtId="0" fontId="187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37" fontId="178" fillId="0" borderId="0" xfId="0" applyNumberFormat="1" applyFont="1" applyBorder="1"/>
    <xf numFmtId="37" fontId="178" fillId="0" borderId="0" xfId="0" applyNumberFormat="1" applyFont="1" applyFill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78" fillId="0" borderId="0" xfId="0" applyNumberFormat="1" applyFont="1" applyFill="1"/>
    <xf numFmtId="37" fontId="181" fillId="0" borderId="26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0" fontId="188" fillId="0" borderId="0" xfId="6594" applyNumberFormat="1" applyFont="1" applyFill="1" applyBorder="1" applyAlignment="1">
      <alignment vertical="center"/>
    </xf>
    <xf numFmtId="167" fontId="188" fillId="0" borderId="0" xfId="6594" applyNumberFormat="1" applyFont="1" applyFill="1" applyBorder="1" applyAlignment="1">
      <alignment vertical="center"/>
    </xf>
    <xf numFmtId="1" fontId="188" fillId="0" borderId="0" xfId="6594" applyNumberFormat="1" applyFont="1" applyFill="1" applyBorder="1" applyAlignment="1">
      <alignment vertical="center"/>
    </xf>
    <xf numFmtId="0" fontId="178" fillId="0" borderId="0" xfId="6595" applyFont="1"/>
    <xf numFmtId="0" fontId="182" fillId="0" borderId="0" xfId="6595" applyFont="1"/>
    <xf numFmtId="0" fontId="176" fillId="0" borderId="0" xfId="6595" applyNumberFormat="1" applyFont="1" applyFill="1" applyBorder="1" applyAlignment="1" applyProtection="1">
      <alignment horizontal="center" wrapText="1"/>
    </xf>
    <xf numFmtId="0" fontId="189" fillId="62" borderId="0" xfId="6595" applyNumberFormat="1" applyFont="1" applyFill="1" applyBorder="1" applyAlignment="1" applyProtection="1">
      <alignment horizontal="center" wrapText="1"/>
    </xf>
    <xf numFmtId="0" fontId="176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6" fillId="0" borderId="0" xfId="6595" applyNumberFormat="1" applyFont="1" applyFill="1" applyBorder="1" applyAlignment="1" applyProtection="1">
      <alignment horizontal="right" wrapText="1"/>
    </xf>
    <xf numFmtId="0" fontId="179" fillId="0" borderId="0" xfId="6596" applyFont="1" applyFill="1" applyBorder="1"/>
    <xf numFmtId="37" fontId="179" fillId="0" borderId="0" xfId="6597" applyNumberFormat="1" applyFont="1" applyBorder="1" applyAlignment="1">
      <alignment horizontal="right"/>
    </xf>
    <xf numFmtId="37" fontId="179" fillId="0" borderId="0" xfId="6597" applyNumberFormat="1" applyFont="1" applyFill="1" applyBorder="1" applyAlignment="1" applyProtection="1">
      <alignment horizontal="right" wrapText="1"/>
    </xf>
    <xf numFmtId="37" fontId="178" fillId="0" borderId="0" xfId="6595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37" fontId="181" fillId="0" borderId="15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79" fillId="0" borderId="0" xfId="6597" applyNumberFormat="1" applyFont="1" applyFill="1" applyBorder="1" applyAlignment="1">
      <alignment horizontal="right"/>
    </xf>
    <xf numFmtId="37" fontId="176" fillId="0" borderId="25" xfId="6597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78" fillId="0" borderId="0" xfId="6595" applyNumberFormat="1" applyFont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78" fillId="34" borderId="0" xfId="6595" applyNumberFormat="1" applyFont="1" applyFill="1" applyAlignment="1">
      <alignment horizontal="right"/>
    </xf>
    <xf numFmtId="37" fontId="181" fillId="0" borderId="25" xfId="6595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1" fillId="61" borderId="15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93" fillId="0" borderId="0" xfId="6595" applyFont="1"/>
    <xf numFmtId="37" fontId="193" fillId="0" borderId="0" xfId="6595" applyNumberFormat="1" applyFont="1" applyBorder="1"/>
    <xf numFmtId="37" fontId="193" fillId="0" borderId="0" xfId="6595" applyNumberFormat="1" applyFont="1"/>
    <xf numFmtId="0" fontId="176" fillId="0" borderId="0" xfId="0" applyNumberFormat="1" applyFont="1" applyFill="1" applyBorder="1" applyAlignment="1" applyProtection="1"/>
    <xf numFmtId="0" fontId="180" fillId="0" borderId="0" xfId="6598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8" applyNumberFormat="1" applyFont="1" applyFill="1" applyBorder="1" applyAlignment="1" applyProtection="1"/>
    <xf numFmtId="3" fontId="194" fillId="0" borderId="0" xfId="0" applyNumberFormat="1" applyFont="1" applyBorder="1" applyAlignment="1">
      <alignment vertical="center"/>
    </xf>
    <xf numFmtId="0" fontId="176" fillId="0" borderId="0" xfId="6598" applyNumberFormat="1" applyFont="1" applyFill="1" applyBorder="1" applyAlignment="1" applyProtection="1">
      <alignment wrapText="1"/>
    </xf>
    <xf numFmtId="0" fontId="179" fillId="0" borderId="0" xfId="6598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0" fontId="195" fillId="62" borderId="0" xfId="6598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94" fillId="0" borderId="0" xfId="3275" applyFont="1" applyFill="1" applyBorder="1" applyAlignment="1">
      <alignment horizontal="left" vertical="center"/>
    </xf>
    <xf numFmtId="37" fontId="178" fillId="61" borderId="27" xfId="0" applyNumberFormat="1" applyFont="1" applyFill="1" applyBorder="1"/>
    <xf numFmtId="0" fontId="1" fillId="0" borderId="0" xfId="6598"/>
    <xf numFmtId="37" fontId="196" fillId="0" borderId="0" xfId="6598" applyNumberFormat="1" applyFont="1"/>
    <xf numFmtId="37" fontId="181" fillId="0" borderId="15" xfId="0" applyNumberFormat="1" applyFont="1" applyBorder="1"/>
    <xf numFmtId="37" fontId="196" fillId="0" borderId="25" xfId="6598" applyNumberFormat="1" applyFont="1" applyBorder="1"/>
    <xf numFmtId="37" fontId="177" fillId="0" borderId="26" xfId="0" applyNumberFormat="1" applyFont="1" applyBorder="1" applyAlignment="1">
      <alignment vertical="center"/>
    </xf>
    <xf numFmtId="37" fontId="176" fillId="0" borderId="25" xfId="6598" applyNumberFormat="1" applyFont="1" applyFill="1" applyBorder="1" applyAlignment="1" applyProtection="1">
      <alignment wrapText="1"/>
    </xf>
    <xf numFmtId="0" fontId="176" fillId="0" borderId="0" xfId="6598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7" fillId="0" borderId="0" xfId="6594" applyNumberFormat="1" applyFont="1" applyFill="1" applyBorder="1" applyAlignment="1">
      <alignment vertical="center"/>
    </xf>
    <xf numFmtId="0" fontId="198" fillId="0" borderId="0" xfId="6594" applyNumberFormat="1" applyFont="1" applyFill="1" applyBorder="1" applyAlignment="1">
      <alignment horizontal="center" vertical="center"/>
    </xf>
    <xf numFmtId="37" fontId="188" fillId="0" borderId="0" xfId="6594" applyNumberFormat="1" applyFont="1" applyFill="1" applyBorder="1" applyAlignment="1">
      <alignment vertical="center"/>
    </xf>
    <xf numFmtId="0" fontId="198" fillId="0" borderId="0" xfId="6594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7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2" xfId="6588"/>
    <cellStyle name="Normal 22 2" xfId="6593"/>
    <cellStyle name="Normal 23" xfId="6592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6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60" workbookViewId="0">
      <selection activeCell="B61" sqref="B61:D68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265</v>
      </c>
    </row>
    <row r="2" spans="1:5">
      <c r="A2" s="42" t="s">
        <v>266</v>
      </c>
    </row>
    <row r="3" spans="1:5">
      <c r="A3" s="42" t="s">
        <v>267</v>
      </c>
    </row>
    <row r="4" spans="1:5">
      <c r="A4" s="42"/>
    </row>
    <row r="5" spans="1:5">
      <c r="A5" s="120" t="s">
        <v>322</v>
      </c>
    </row>
    <row r="6" spans="1:5">
      <c r="A6" s="121" t="s">
        <v>323</v>
      </c>
      <c r="B6" s="37" t="s">
        <v>211</v>
      </c>
      <c r="C6" s="37"/>
      <c r="D6" s="37" t="s">
        <v>211</v>
      </c>
    </row>
    <row r="7" spans="1:5">
      <c r="A7" s="122"/>
      <c r="B7" s="37" t="s">
        <v>212</v>
      </c>
      <c r="C7" s="37"/>
      <c r="D7" s="37" t="s">
        <v>213</v>
      </c>
      <c r="E7" s="36"/>
    </row>
    <row r="8" spans="1:5">
      <c r="A8" s="123" t="s">
        <v>324</v>
      </c>
      <c r="B8" s="124"/>
      <c r="C8" s="124"/>
      <c r="D8" s="124"/>
      <c r="E8" s="36"/>
    </row>
    <row r="9" spans="1:5">
      <c r="A9" s="125" t="s">
        <v>325</v>
      </c>
      <c r="B9" s="124"/>
      <c r="C9" s="124"/>
      <c r="D9" s="124"/>
      <c r="E9" s="36"/>
    </row>
    <row r="10" spans="1:5">
      <c r="A10" s="126" t="s">
        <v>326</v>
      </c>
      <c r="B10" s="127">
        <v>319487494</v>
      </c>
      <c r="C10" s="72"/>
      <c r="D10" s="127">
        <v>336100205</v>
      </c>
      <c r="E10" s="36"/>
    </row>
    <row r="11" spans="1:5">
      <c r="A11" s="126" t="s">
        <v>327</v>
      </c>
      <c r="B11" s="127">
        <v>0</v>
      </c>
      <c r="C11" s="72"/>
      <c r="D11" s="127">
        <v>0</v>
      </c>
      <c r="E11" s="36"/>
    </row>
    <row r="12" spans="1:5">
      <c r="A12" s="126" t="s">
        <v>328</v>
      </c>
      <c r="B12" s="127">
        <v>0</v>
      </c>
      <c r="C12" s="72"/>
      <c r="D12" s="127">
        <v>0</v>
      </c>
      <c r="E12" s="36"/>
    </row>
    <row r="13" spans="1:5" ht="16.5" customHeight="1">
      <c r="A13" s="126" t="s">
        <v>329</v>
      </c>
      <c r="B13" s="127">
        <v>0</v>
      </c>
      <c r="C13" s="72"/>
      <c r="D13" s="127">
        <v>0</v>
      </c>
      <c r="E13" s="36"/>
    </row>
    <row r="14" spans="1:5" ht="16.5" customHeight="1">
      <c r="A14" s="126" t="s">
        <v>330</v>
      </c>
      <c r="B14" s="127">
        <v>0</v>
      </c>
      <c r="C14" s="72"/>
      <c r="D14" s="127">
        <v>0</v>
      </c>
      <c r="E14" s="36"/>
    </row>
    <row r="15" spans="1:5">
      <c r="A15" s="126" t="s">
        <v>331</v>
      </c>
      <c r="B15" s="127">
        <v>0</v>
      </c>
      <c r="C15" s="72"/>
      <c r="D15" s="127">
        <v>0</v>
      </c>
      <c r="E15" s="36"/>
    </row>
    <row r="16" spans="1:5">
      <c r="A16" s="126" t="s">
        <v>332</v>
      </c>
      <c r="B16" s="127">
        <v>0</v>
      </c>
      <c r="C16" s="72"/>
      <c r="D16" s="127">
        <v>0</v>
      </c>
      <c r="E16" s="36"/>
    </row>
    <row r="17" spans="1:5">
      <c r="A17" s="126" t="s">
        <v>333</v>
      </c>
      <c r="B17" s="127">
        <v>0</v>
      </c>
      <c r="C17" s="72"/>
      <c r="D17" s="127">
        <v>0</v>
      </c>
      <c r="E17" s="36"/>
    </row>
    <row r="18" spans="1:5">
      <c r="A18" s="126" t="s">
        <v>334</v>
      </c>
      <c r="B18" s="127">
        <v>0</v>
      </c>
      <c r="C18" s="72"/>
      <c r="D18" s="127">
        <v>0</v>
      </c>
      <c r="E18" s="36"/>
    </row>
    <row r="19" spans="1:5" ht="16.5" customHeight="1">
      <c r="A19" s="126" t="s">
        <v>335</v>
      </c>
      <c r="B19" s="127">
        <v>0</v>
      </c>
      <c r="C19" s="72"/>
      <c r="D19" s="127">
        <v>0</v>
      </c>
      <c r="E19" s="36"/>
    </row>
    <row r="20" spans="1:5" ht="16.5" customHeight="1">
      <c r="A20" s="126" t="s">
        <v>336</v>
      </c>
      <c r="B20" s="127">
        <v>0</v>
      </c>
      <c r="C20" s="72"/>
      <c r="D20" s="127">
        <v>0</v>
      </c>
      <c r="E20" s="36"/>
    </row>
    <row r="21" spans="1:5">
      <c r="A21" s="128" t="s">
        <v>337</v>
      </c>
      <c r="B21" s="127">
        <v>0</v>
      </c>
      <c r="C21" s="72"/>
      <c r="D21" s="127">
        <v>0</v>
      </c>
      <c r="E21" s="36"/>
    </row>
    <row r="22" spans="1:5">
      <c r="A22" s="125" t="s">
        <v>338</v>
      </c>
      <c r="B22" s="129">
        <f>SUM(B10:B21)</f>
        <v>319487494</v>
      </c>
      <c r="C22" s="130"/>
      <c r="D22" s="129">
        <f>SUM(D10:D21)</f>
        <v>336100205</v>
      </c>
      <c r="E22" s="36"/>
    </row>
    <row r="23" spans="1:5">
      <c r="A23" s="123"/>
      <c r="B23" s="71"/>
      <c r="C23" s="72"/>
      <c r="D23" s="71"/>
      <c r="E23" s="36"/>
    </row>
    <row r="24" spans="1:5">
      <c r="A24" s="131" t="s">
        <v>339</v>
      </c>
      <c r="B24" s="71"/>
      <c r="C24" s="72"/>
      <c r="D24" s="71"/>
      <c r="E24" s="36"/>
    </row>
    <row r="25" spans="1:5">
      <c r="A25" s="126" t="s">
        <v>340</v>
      </c>
      <c r="B25" s="127">
        <v>723241</v>
      </c>
      <c r="C25" s="72"/>
      <c r="D25" s="127">
        <v>772162</v>
      </c>
      <c r="E25" s="36"/>
    </row>
    <row r="26" spans="1:5">
      <c r="A26" s="126" t="s">
        <v>341</v>
      </c>
      <c r="B26" s="127">
        <v>113339876</v>
      </c>
      <c r="C26" s="72"/>
      <c r="D26" s="127">
        <v>115538353</v>
      </c>
      <c r="E26" s="36"/>
    </row>
    <row r="27" spans="1:5">
      <c r="A27" s="132" t="s">
        <v>342</v>
      </c>
      <c r="B27" s="127">
        <v>0</v>
      </c>
      <c r="C27" s="72"/>
      <c r="D27" s="127">
        <v>0</v>
      </c>
      <c r="E27" s="36"/>
    </row>
    <row r="28" spans="1:5">
      <c r="A28" s="126" t="s">
        <v>343</v>
      </c>
      <c r="B28" s="127">
        <v>0</v>
      </c>
      <c r="C28" s="72"/>
      <c r="D28" s="127">
        <v>0</v>
      </c>
      <c r="E28" s="36"/>
    </row>
    <row r="29" spans="1:5">
      <c r="A29" s="126" t="s">
        <v>344</v>
      </c>
      <c r="B29" s="127">
        <v>0</v>
      </c>
      <c r="C29" s="72"/>
      <c r="D29" s="127">
        <v>0</v>
      </c>
      <c r="E29" s="36"/>
    </row>
    <row r="30" spans="1:5">
      <c r="A30" s="126" t="s">
        <v>345</v>
      </c>
      <c r="B30" s="127">
        <v>2324641</v>
      </c>
      <c r="C30" s="72"/>
      <c r="D30" s="127">
        <v>4342215</v>
      </c>
      <c r="E30" s="36"/>
    </row>
    <row r="31" spans="1:5">
      <c r="A31" s="128" t="s">
        <v>337</v>
      </c>
      <c r="B31" s="133"/>
      <c r="C31" s="72"/>
      <c r="D31" s="133"/>
      <c r="E31" s="36"/>
    </row>
    <row r="32" spans="1:5">
      <c r="A32" s="134"/>
      <c r="B32" s="135">
        <f>SUM(B25:B31)</f>
        <v>116387758</v>
      </c>
      <c r="C32" s="134"/>
      <c r="D32" s="135">
        <f>SUM(D25:D31)</f>
        <v>120652730</v>
      </c>
      <c r="E32" s="36"/>
    </row>
    <row r="33" spans="1:5" ht="30">
      <c r="A33" s="126" t="s">
        <v>346</v>
      </c>
      <c r="B33" s="127"/>
      <c r="C33" s="72"/>
      <c r="D33" s="127"/>
      <c r="E33" s="36"/>
    </row>
    <row r="34" spans="1:5">
      <c r="A34" s="125" t="s">
        <v>347</v>
      </c>
      <c r="B34" s="129">
        <f>SUM(B32:B33)</f>
        <v>116387758</v>
      </c>
      <c r="C34" s="130"/>
      <c r="D34" s="129">
        <f>SUM(D32:D33)</f>
        <v>120652730</v>
      </c>
      <c r="E34" s="36"/>
    </row>
    <row r="35" spans="1:5">
      <c r="A35" s="67"/>
      <c r="B35" s="71"/>
      <c r="C35" s="72"/>
      <c r="D35" s="71"/>
      <c r="E35" s="36"/>
    </row>
    <row r="36" spans="1:5" ht="15.75" thickBot="1">
      <c r="A36" s="125" t="s">
        <v>348</v>
      </c>
      <c r="B36" s="136">
        <f>B34+B22</f>
        <v>435875252</v>
      </c>
      <c r="C36" s="72"/>
      <c r="D36" s="136">
        <f>D34+D22</f>
        <v>456752935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123" t="s">
        <v>349</v>
      </c>
      <c r="B38" s="36"/>
      <c r="C38" s="36"/>
      <c r="D38" s="36"/>
      <c r="E38" s="36"/>
    </row>
    <row r="39" spans="1:5">
      <c r="A39" s="123"/>
      <c r="B39" s="36"/>
      <c r="C39" s="36"/>
      <c r="D39" s="36"/>
      <c r="E39" s="36"/>
    </row>
    <row r="40" spans="1:5">
      <c r="A40" s="125" t="s">
        <v>350</v>
      </c>
      <c r="B40" s="71"/>
      <c r="C40" s="72"/>
      <c r="D40" s="71"/>
      <c r="E40" s="36"/>
    </row>
    <row r="41" spans="1:5">
      <c r="A41" s="126" t="s">
        <v>351</v>
      </c>
      <c r="B41" s="127">
        <v>70655000</v>
      </c>
      <c r="C41" s="72"/>
      <c r="D41" s="127">
        <v>70655000</v>
      </c>
      <c r="E41" s="36"/>
    </row>
    <row r="42" spans="1:5">
      <c r="A42" s="128" t="s">
        <v>352</v>
      </c>
      <c r="B42" s="127">
        <v>11191366</v>
      </c>
      <c r="C42" s="72"/>
      <c r="D42" s="127">
        <v>11191366</v>
      </c>
      <c r="E42" s="36"/>
    </row>
    <row r="43" spans="1:5">
      <c r="A43" s="126" t="s">
        <v>353</v>
      </c>
      <c r="B43" s="127">
        <v>-42744303</v>
      </c>
      <c r="C43" s="72"/>
      <c r="D43" s="127">
        <v>-33786248</v>
      </c>
      <c r="E43" s="36"/>
    </row>
    <row r="44" spans="1:5">
      <c r="B44" s="137">
        <f>SUM(B41:B43)</f>
        <v>39102063</v>
      </c>
      <c r="C44" s="134"/>
      <c r="D44" s="137">
        <f>SUM(D41:D43)</f>
        <v>48060118</v>
      </c>
      <c r="E44" s="36"/>
    </row>
    <row r="45" spans="1:5">
      <c r="A45" s="126" t="s">
        <v>354</v>
      </c>
      <c r="B45" s="127"/>
      <c r="C45" s="72"/>
      <c r="D45" s="127"/>
      <c r="E45" s="36"/>
    </row>
    <row r="46" spans="1:5">
      <c r="A46" s="67" t="s">
        <v>355</v>
      </c>
      <c r="B46" s="137">
        <f>SUM(B44:B45)</f>
        <v>39102063</v>
      </c>
      <c r="C46" s="134"/>
      <c r="D46" s="137">
        <f>SUM(D44:D45)</f>
        <v>48060118</v>
      </c>
      <c r="E46" s="36"/>
    </row>
    <row r="47" spans="1:5">
      <c r="A47" s="70" t="s">
        <v>306</v>
      </c>
      <c r="B47" s="127"/>
      <c r="C47" s="72"/>
      <c r="D47" s="127"/>
      <c r="E47" s="36"/>
    </row>
    <row r="48" spans="1:5">
      <c r="A48" s="67" t="s">
        <v>356</v>
      </c>
      <c r="B48" s="138">
        <f>SUM(B46:B47)</f>
        <v>39102063</v>
      </c>
      <c r="C48" s="130"/>
      <c r="D48" s="138">
        <f>SUM(D46:D47)</f>
        <v>48060118</v>
      </c>
      <c r="E48" s="36"/>
    </row>
    <row r="49" spans="1:5">
      <c r="A49" s="123"/>
      <c r="B49" s="36"/>
      <c r="C49" s="36"/>
      <c r="D49" s="36"/>
      <c r="E49" s="36"/>
    </row>
    <row r="50" spans="1:5">
      <c r="A50" s="125" t="s">
        <v>357</v>
      </c>
      <c r="B50" s="71"/>
      <c r="C50" s="72"/>
      <c r="D50" s="71"/>
      <c r="E50" s="36"/>
    </row>
    <row r="51" spans="1:5">
      <c r="A51" s="126" t="s">
        <v>358</v>
      </c>
      <c r="B51" s="127"/>
      <c r="C51" s="72"/>
      <c r="D51" s="127"/>
      <c r="E51" s="36"/>
    </row>
    <row r="52" spans="1:5">
      <c r="A52" s="126" t="s">
        <v>359</v>
      </c>
      <c r="B52" s="127"/>
      <c r="C52" s="72"/>
      <c r="D52" s="127"/>
      <c r="E52" s="36"/>
    </row>
    <row r="53" spans="1:5">
      <c r="A53" s="126" t="s">
        <v>360</v>
      </c>
      <c r="B53" s="127"/>
      <c r="C53" s="72"/>
      <c r="D53" s="127"/>
      <c r="E53" s="36"/>
    </row>
    <row r="54" spans="1:5">
      <c r="A54" s="126" t="s">
        <v>361</v>
      </c>
      <c r="B54" s="127"/>
      <c r="C54" s="72"/>
      <c r="D54" s="127"/>
      <c r="E54" s="36"/>
    </row>
    <row r="55" spans="1:5">
      <c r="A55" s="126" t="s">
        <v>362</v>
      </c>
      <c r="B55" s="127">
        <v>40127810</v>
      </c>
      <c r="C55" s="72"/>
      <c r="D55" s="127">
        <v>40127810</v>
      </c>
      <c r="E55" s="36"/>
    </row>
    <row r="56" spans="1:5">
      <c r="A56" s="126" t="s">
        <v>363</v>
      </c>
      <c r="B56" s="127">
        <v>338727593</v>
      </c>
      <c r="C56" s="72"/>
      <c r="D56" s="127">
        <v>354439840</v>
      </c>
      <c r="E56" s="36"/>
    </row>
    <row r="57" spans="1:5">
      <c r="A57" s="128" t="s">
        <v>364</v>
      </c>
      <c r="B57" s="127"/>
      <c r="C57" s="72"/>
      <c r="D57" s="127"/>
      <c r="E57" s="36"/>
    </row>
    <row r="58" spans="1:5">
      <c r="A58" s="125" t="s">
        <v>365</v>
      </c>
      <c r="B58" s="129">
        <f>SUM(B51:B57)</f>
        <v>378855403</v>
      </c>
      <c r="C58" s="130"/>
      <c r="D58" s="129">
        <f>SUM(D51:D57)</f>
        <v>394567650</v>
      </c>
      <c r="E58" s="36"/>
    </row>
    <row r="59" spans="1:5">
      <c r="A59" s="123"/>
      <c r="B59" s="36"/>
      <c r="C59" s="36"/>
      <c r="D59" s="36"/>
      <c r="E59" s="36"/>
    </row>
    <row r="60" spans="1:5">
      <c r="A60" s="125" t="s">
        <v>366</v>
      </c>
      <c r="B60" s="36"/>
      <c r="C60" s="36"/>
      <c r="D60" s="36"/>
      <c r="E60" s="36"/>
    </row>
    <row r="61" spans="1:5">
      <c r="A61" s="126" t="s">
        <v>367</v>
      </c>
      <c r="B61" s="127">
        <v>17917786</v>
      </c>
      <c r="C61" s="72"/>
      <c r="D61" s="127">
        <v>14125167</v>
      </c>
      <c r="E61" s="36"/>
    </row>
    <row r="62" spans="1:5">
      <c r="A62" s="126" t="s">
        <v>368</v>
      </c>
      <c r="B62" s="127"/>
      <c r="C62" s="72"/>
      <c r="D62" s="127"/>
      <c r="E62" s="36"/>
    </row>
    <row r="63" spans="1:5">
      <c r="A63" s="126" t="s">
        <v>358</v>
      </c>
      <c r="B63" s="127"/>
      <c r="C63" s="72"/>
      <c r="D63" s="127"/>
      <c r="E63" s="36"/>
    </row>
    <row r="64" spans="1:5">
      <c r="A64" s="126" t="s">
        <v>359</v>
      </c>
      <c r="B64" s="127"/>
      <c r="C64" s="72"/>
      <c r="D64" s="127"/>
      <c r="E64" s="36"/>
    </row>
    <row r="65" spans="1:5">
      <c r="A65" s="126" t="s">
        <v>369</v>
      </c>
      <c r="B65" s="127"/>
      <c r="C65" s="72"/>
      <c r="D65" s="127"/>
      <c r="E65" s="36"/>
    </row>
    <row r="66" spans="1:5">
      <c r="A66" s="126" t="s">
        <v>362</v>
      </c>
      <c r="B66" s="127"/>
      <c r="C66" s="72"/>
      <c r="D66" s="127"/>
      <c r="E66" s="36"/>
    </row>
    <row r="67" spans="1:5">
      <c r="A67" s="126" t="s">
        <v>363</v>
      </c>
      <c r="B67" s="127"/>
      <c r="C67" s="72"/>
      <c r="D67" s="127"/>
      <c r="E67" s="36"/>
    </row>
    <row r="68" spans="1:5">
      <c r="A68" s="128" t="s">
        <v>364</v>
      </c>
      <c r="B68" s="127"/>
      <c r="C68" s="72"/>
      <c r="D68" s="127"/>
      <c r="E68" s="36"/>
    </row>
    <row r="69" spans="1:5">
      <c r="A69" s="126"/>
      <c r="B69" s="139">
        <f>SUM(B61:B68)</f>
        <v>17917786</v>
      </c>
      <c r="C69" s="125"/>
      <c r="D69" s="139">
        <f>SUM(D61:D68)</f>
        <v>14125167</v>
      </c>
      <c r="E69" s="36"/>
    </row>
    <row r="70" spans="1:5" ht="30">
      <c r="A70" s="126" t="s">
        <v>370</v>
      </c>
      <c r="B70" s="127"/>
      <c r="C70" s="72"/>
      <c r="D70" s="127"/>
      <c r="E70" s="36"/>
    </row>
    <row r="71" spans="1:5">
      <c r="A71" s="125" t="s">
        <v>371</v>
      </c>
      <c r="B71" s="129">
        <f>SUM(B69:B70)</f>
        <v>17917786</v>
      </c>
      <c r="C71" s="130"/>
      <c r="D71" s="129">
        <f>SUM(D69:D70)</f>
        <v>14125167</v>
      </c>
      <c r="E71" s="36"/>
    </row>
    <row r="72" spans="1:5">
      <c r="A72" s="125"/>
      <c r="B72" s="71"/>
      <c r="C72" s="72"/>
      <c r="D72" s="71"/>
      <c r="E72" s="36"/>
    </row>
    <row r="73" spans="1:5">
      <c r="A73" s="125" t="s">
        <v>372</v>
      </c>
      <c r="B73" s="138">
        <f>B58+B71</f>
        <v>396773189</v>
      </c>
      <c r="C73" s="130"/>
      <c r="D73" s="138">
        <f>D58+D71</f>
        <v>408692817</v>
      </c>
      <c r="E73" s="36"/>
    </row>
    <row r="74" spans="1:5">
      <c r="A74" s="125"/>
      <c r="B74" s="71"/>
      <c r="C74" s="72"/>
      <c r="D74" s="71"/>
      <c r="E74" s="36"/>
    </row>
    <row r="75" spans="1:5" ht="15.75" thickBot="1">
      <c r="A75" s="140" t="s">
        <v>373</v>
      </c>
      <c r="B75" s="141">
        <f>B48+B73</f>
        <v>435875252</v>
      </c>
      <c r="C75" s="142"/>
      <c r="D75" s="141">
        <f>D48+D73</f>
        <v>456752935</v>
      </c>
      <c r="E75" s="36"/>
    </row>
    <row r="76" spans="1:5" ht="15.75" thickTop="1">
      <c r="A76" s="143"/>
      <c r="B76" s="144"/>
      <c r="C76" s="144"/>
      <c r="D76" s="144"/>
      <c r="E76" s="144"/>
    </row>
    <row r="77" spans="1:5">
      <c r="A77" s="84" t="s">
        <v>295</v>
      </c>
      <c r="B77" s="145">
        <f>B75-B36</f>
        <v>0</v>
      </c>
      <c r="C77" s="84"/>
      <c r="D77" s="145">
        <f>D75-D36</f>
        <v>0</v>
      </c>
      <c r="E77" s="146"/>
    </row>
    <row r="78" spans="1:5">
      <c r="A78" s="146"/>
      <c r="B78" s="146"/>
      <c r="C78" s="146"/>
      <c r="D78" s="146"/>
      <c r="E78" s="146"/>
    </row>
    <row r="79" spans="1:5">
      <c r="A79" s="146"/>
      <c r="B79" s="146"/>
      <c r="C79" s="146"/>
      <c r="D79" s="146"/>
      <c r="E79" s="146"/>
    </row>
    <row r="80" spans="1:5">
      <c r="A80" s="146"/>
      <c r="B80" s="146"/>
      <c r="C80" s="146"/>
      <c r="D80" s="146"/>
      <c r="E80" s="146"/>
    </row>
    <row r="81" spans="1:5">
      <c r="A81" s="146"/>
      <c r="B81" s="146"/>
      <c r="C81" s="146"/>
      <c r="D81" s="146"/>
      <c r="E81" s="146"/>
    </row>
    <row r="82" spans="1:5">
      <c r="A82" s="146"/>
      <c r="B82" s="146"/>
      <c r="C82" s="146"/>
      <c r="D82" s="146"/>
      <c r="E82" s="146"/>
    </row>
    <row r="83" spans="1:5">
      <c r="A83" s="146"/>
      <c r="B83" s="146"/>
      <c r="C83" s="146"/>
      <c r="D83" s="146"/>
      <c r="E83" s="146"/>
    </row>
    <row r="84" spans="1:5">
      <c r="A84" s="146"/>
      <c r="B84" s="146"/>
      <c r="C84" s="146"/>
      <c r="D84" s="146"/>
      <c r="E84" s="146"/>
    </row>
    <row r="85" spans="1:5">
      <c r="A85" s="146"/>
      <c r="B85" s="144"/>
      <c r="C85" s="144"/>
      <c r="D85" s="144"/>
      <c r="E85" s="144"/>
    </row>
    <row r="86" spans="1:5">
      <c r="A86" s="146"/>
      <c r="B86" s="144"/>
      <c r="C86" s="144"/>
      <c r="D86" s="144"/>
      <c r="E86" s="144"/>
    </row>
    <row r="87" spans="1:5">
      <c r="A87" s="146"/>
      <c r="B87" s="144"/>
      <c r="C87" s="144"/>
      <c r="D87" s="144"/>
      <c r="E87" s="144"/>
    </row>
    <row r="88" spans="1:5">
      <c r="A88" s="146"/>
      <c r="B88" s="144"/>
      <c r="C88" s="144"/>
      <c r="D88" s="144"/>
      <c r="E88" s="144"/>
    </row>
    <row r="89" spans="1:5">
      <c r="A89" s="146"/>
      <c r="B89" s="144"/>
      <c r="C89" s="144"/>
      <c r="D89" s="144"/>
      <c r="E89" s="144"/>
    </row>
    <row r="90" spans="1:5">
      <c r="A90" s="146"/>
      <c r="B90" s="144"/>
      <c r="C90" s="144"/>
      <c r="D90" s="144"/>
      <c r="E90" s="144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10" sqref="B10:B1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20498182</v>
      </c>
      <c r="C10" s="44"/>
      <c r="D10" s="50">
        <v>20026675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226</v>
      </c>
      <c r="B15" s="50">
        <v>4519000</v>
      </c>
      <c r="C15" s="44"/>
      <c r="D15" s="50">
        <v>11198900</v>
      </c>
      <c r="E15" s="43"/>
      <c r="F15" s="36"/>
    </row>
    <row r="16" spans="1:6">
      <c r="A16" s="52" t="s">
        <v>210</v>
      </c>
      <c r="B16" s="50">
        <v>1389975</v>
      </c>
      <c r="C16" s="44"/>
      <c r="D16" s="50">
        <v>1575737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-1763960</v>
      </c>
      <c r="C18" s="44"/>
      <c r="D18" s="50">
        <v>-1297491</v>
      </c>
      <c r="E18" s="43"/>
      <c r="F18" s="36"/>
    </row>
    <row r="19" spans="1:6">
      <c r="A19" s="52" t="s">
        <v>228</v>
      </c>
      <c r="B19" s="50">
        <v>-778032</v>
      </c>
      <c r="C19" s="44"/>
      <c r="D19" s="50">
        <v>-870764</v>
      </c>
      <c r="E19" s="43"/>
      <c r="F19" s="36"/>
    </row>
    <row r="20" spans="1:6">
      <c r="A20" s="52" t="s">
        <v>229</v>
      </c>
      <c r="B20" s="50">
        <v>-29040223</v>
      </c>
      <c r="C20" s="44"/>
      <c r="D20" s="50">
        <v>-27070966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-3782997</v>
      </c>
      <c r="C22" s="44"/>
      <c r="D22" s="50">
        <v>-5575284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264</v>
      </c>
      <c r="B24" s="50">
        <v>-33786248</v>
      </c>
      <c r="C24" s="44"/>
      <c r="D24" s="50">
        <v>-28650054</v>
      </c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-42744303</v>
      </c>
      <c r="C28" s="44"/>
      <c r="D28" s="57">
        <f>SUM(D10:D22,D24:D27)</f>
        <v>-30663247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-3123001</v>
      </c>
      <c r="E29" s="43"/>
      <c r="F29" s="36"/>
    </row>
    <row r="30" spans="1:6" ht="15" customHeight="1">
      <c r="A30" s="53" t="s">
        <v>234</v>
      </c>
      <c r="B30" s="57">
        <f>SUM(B28:B29)</f>
        <v>-42744303</v>
      </c>
      <c r="C30" s="45"/>
      <c r="D30" s="57">
        <f>SUM(D28:D29)</f>
        <v>-33786248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-42744303</v>
      </c>
      <c r="C35" s="48"/>
      <c r="D35" s="58">
        <f>D30+D33</f>
        <v>-33786248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-42744303</v>
      </c>
      <c r="D50" s="59">
        <f>D35</f>
        <v>-33786248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-42744303</v>
      </c>
      <c r="D71" s="60">
        <f>D69+D50</f>
        <v>-33786248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B13" sqref="B13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265</v>
      </c>
    </row>
    <row r="2" spans="2:5">
      <c r="B2" s="42" t="s">
        <v>266</v>
      </c>
    </row>
    <row r="3" spans="2:5">
      <c r="B3" s="42" t="s">
        <v>267</v>
      </c>
    </row>
    <row r="4" spans="2:5">
      <c r="B4" s="42" t="s">
        <v>268</v>
      </c>
    </row>
    <row r="5" spans="2:5">
      <c r="B5" s="41" t="s">
        <v>269</v>
      </c>
      <c r="C5" s="38"/>
      <c r="D5" s="39"/>
      <c r="E5" s="38"/>
    </row>
    <row r="6" spans="2:5">
      <c r="B6" s="42"/>
      <c r="C6" s="38"/>
      <c r="D6" s="39"/>
      <c r="E6" s="38"/>
    </row>
    <row r="7" spans="2:5">
      <c r="B7" s="65"/>
      <c r="C7" s="37" t="s">
        <v>211</v>
      </c>
      <c r="D7" s="37"/>
      <c r="E7" s="37" t="s">
        <v>211</v>
      </c>
    </row>
    <row r="8" spans="2:5" ht="14.1" customHeight="1">
      <c r="B8" s="65"/>
      <c r="C8" s="37" t="s">
        <v>212</v>
      </c>
      <c r="D8" s="37"/>
      <c r="E8" s="37" t="s">
        <v>213</v>
      </c>
    </row>
    <row r="9" spans="2:5" ht="14.1" customHeight="1">
      <c r="B9" s="66"/>
      <c r="C9" s="38"/>
      <c r="D9" s="39"/>
      <c r="E9" s="38"/>
    </row>
    <row r="10" spans="2:5" ht="14.1" customHeight="1">
      <c r="B10" s="67" t="s">
        <v>270</v>
      </c>
      <c r="C10" s="68"/>
      <c r="D10" s="69"/>
      <c r="E10" s="68"/>
    </row>
    <row r="11" spans="2:5" ht="14.1" customHeight="1">
      <c r="B11" s="70" t="s">
        <v>271</v>
      </c>
      <c r="C11" s="71">
        <v>-42744303</v>
      </c>
      <c r="D11" s="72"/>
      <c r="E11" s="71">
        <v>-33786248</v>
      </c>
    </row>
    <row r="12" spans="2:5" ht="14.1" customHeight="1">
      <c r="B12" s="70" t="s">
        <v>272</v>
      </c>
      <c r="C12" s="71"/>
      <c r="D12" s="72"/>
      <c r="E12" s="71"/>
    </row>
    <row r="13" spans="2:5" ht="14.1" customHeight="1">
      <c r="B13" s="49" t="s">
        <v>273</v>
      </c>
      <c r="C13" s="71">
        <v>-778032</v>
      </c>
      <c r="D13" s="72"/>
      <c r="E13" s="71">
        <v>-870764</v>
      </c>
    </row>
    <row r="14" spans="2:5" ht="14.1" customHeight="1">
      <c r="B14" s="49" t="s">
        <v>274</v>
      </c>
      <c r="C14" s="71"/>
      <c r="D14" s="72"/>
      <c r="E14" s="71"/>
    </row>
    <row r="15" spans="2:5" ht="14.1" customHeight="1">
      <c r="B15" s="49" t="s">
        <v>274</v>
      </c>
      <c r="C15" s="71"/>
      <c r="D15" s="72"/>
      <c r="E15" s="71"/>
    </row>
    <row r="16" spans="2:5">
      <c r="B16" s="49" t="s">
        <v>274</v>
      </c>
      <c r="C16" s="71"/>
      <c r="D16" s="72"/>
      <c r="E16" s="71"/>
    </row>
    <row r="17" spans="2:5">
      <c r="B17" s="49" t="s">
        <v>274</v>
      </c>
      <c r="C17" s="71"/>
      <c r="D17" s="72"/>
      <c r="E17" s="71"/>
    </row>
    <row r="18" spans="2:5">
      <c r="B18" s="49" t="s">
        <v>274</v>
      </c>
      <c r="C18" s="71"/>
      <c r="D18" s="72"/>
      <c r="E18" s="71"/>
    </row>
    <row r="19" spans="2:5">
      <c r="B19" s="49" t="s">
        <v>274</v>
      </c>
      <c r="C19" s="71"/>
      <c r="D19" s="72"/>
      <c r="E19" s="71"/>
    </row>
    <row r="20" spans="2:5">
      <c r="B20" s="49" t="s">
        <v>274</v>
      </c>
      <c r="C20" s="71"/>
      <c r="D20" s="72"/>
      <c r="E20" s="71"/>
    </row>
    <row r="21" spans="2:5">
      <c r="B21" s="49" t="s">
        <v>274</v>
      </c>
      <c r="C21" s="71"/>
      <c r="D21" s="73"/>
      <c r="E21" s="71"/>
    </row>
    <row r="22" spans="2:5">
      <c r="B22" s="49" t="s">
        <v>274</v>
      </c>
      <c r="C22" s="71"/>
      <c r="D22" s="73"/>
      <c r="E22" s="71"/>
    </row>
    <row r="23" spans="2:5">
      <c r="B23" s="49" t="s">
        <v>274</v>
      </c>
      <c r="C23" s="71"/>
      <c r="D23" s="73"/>
      <c r="E23" s="71"/>
    </row>
    <row r="24" spans="2:5">
      <c r="B24" s="49" t="s">
        <v>274</v>
      </c>
      <c r="C24" s="71"/>
      <c r="D24" s="73"/>
      <c r="E24" s="71"/>
    </row>
    <row r="25" spans="2:5">
      <c r="B25" s="74"/>
      <c r="C25" s="71"/>
      <c r="D25" s="72"/>
      <c r="E25" s="71"/>
    </row>
    <row r="26" spans="2:5" ht="14.1" customHeight="1">
      <c r="B26" s="70" t="s">
        <v>275</v>
      </c>
      <c r="C26" s="71"/>
      <c r="D26" s="72"/>
      <c r="E26" s="71"/>
    </row>
    <row r="27" spans="2:5" ht="14.1" customHeight="1">
      <c r="B27" s="49" t="s">
        <v>274</v>
      </c>
      <c r="C27" s="71"/>
      <c r="D27" s="72"/>
      <c r="E27" s="71"/>
    </row>
    <row r="28" spans="2:5">
      <c r="B28" s="49" t="s">
        <v>274</v>
      </c>
      <c r="C28" s="71"/>
      <c r="D28" s="72"/>
      <c r="E28" s="71"/>
    </row>
    <row r="29" spans="2:5">
      <c r="B29" s="49" t="s">
        <v>274</v>
      </c>
      <c r="C29" s="71"/>
      <c r="D29" s="72"/>
      <c r="E29" s="71"/>
    </row>
    <row r="30" spans="2:5">
      <c r="B30" s="49" t="s">
        <v>274</v>
      </c>
      <c r="C30" s="71"/>
      <c r="D30" s="72"/>
      <c r="E30" s="71"/>
    </row>
    <row r="31" spans="2:5">
      <c r="B31" s="49" t="s">
        <v>274</v>
      </c>
      <c r="C31" s="71"/>
      <c r="D31" s="72"/>
      <c r="E31" s="71"/>
    </row>
    <row r="32" spans="2:5">
      <c r="B32" s="49" t="s">
        <v>274</v>
      </c>
      <c r="C32" s="71"/>
      <c r="D32" s="72"/>
      <c r="E32" s="71"/>
    </row>
    <row r="33" spans="2:5">
      <c r="B33" s="74"/>
      <c r="C33" s="71"/>
      <c r="D33" s="72"/>
      <c r="E33" s="71"/>
    </row>
    <row r="34" spans="2:5" ht="14.1" customHeight="1">
      <c r="B34" s="70" t="s">
        <v>276</v>
      </c>
      <c r="C34" s="71"/>
      <c r="D34" s="72"/>
      <c r="E34" s="71"/>
    </row>
    <row r="35" spans="2:5">
      <c r="B35" s="74" t="s">
        <v>277</v>
      </c>
      <c r="C35" s="71">
        <v>2198478</v>
      </c>
      <c r="D35" s="72"/>
      <c r="E35" s="71">
        <v>3828955</v>
      </c>
    </row>
    <row r="36" spans="2:5" ht="14.25" customHeight="1">
      <c r="B36" s="74" t="s">
        <v>278</v>
      </c>
      <c r="C36" s="71">
        <v>48921</v>
      </c>
      <c r="D36" s="72"/>
      <c r="E36" s="71">
        <v>200084</v>
      </c>
    </row>
    <row r="37" spans="2:5" ht="14.25" customHeight="1">
      <c r="B37" s="74" t="s">
        <v>279</v>
      </c>
      <c r="C37" s="71">
        <v>3791628</v>
      </c>
      <c r="D37" s="72"/>
      <c r="E37" s="71">
        <v>-3556608</v>
      </c>
    </row>
    <row r="38" spans="2:5" ht="14.25" customHeight="1">
      <c r="B38" s="74" t="s">
        <v>280</v>
      </c>
      <c r="C38" s="71">
        <v>991</v>
      </c>
      <c r="D38" s="72"/>
      <c r="E38" s="71">
        <v>-5775</v>
      </c>
    </row>
    <row r="39" spans="2:5">
      <c r="B39" s="74" t="s">
        <v>281</v>
      </c>
      <c r="C39" s="71"/>
      <c r="D39" s="72"/>
      <c r="E39" s="71"/>
    </row>
    <row r="40" spans="2:5" ht="14.1" customHeight="1">
      <c r="B40" s="74" t="s">
        <v>281</v>
      </c>
      <c r="C40" s="71"/>
      <c r="D40" s="72"/>
      <c r="E40" s="71"/>
    </row>
    <row r="41" spans="2:5">
      <c r="B41" s="67" t="s">
        <v>282</v>
      </c>
      <c r="C41" s="75">
        <f>SUM(C11:C40)</f>
        <v>-37482317</v>
      </c>
      <c r="D41" s="76"/>
      <c r="E41" s="75">
        <f>SUM(E11:E40)</f>
        <v>-34190356</v>
      </c>
    </row>
    <row r="42" spans="2:5">
      <c r="B42" s="70" t="s">
        <v>283</v>
      </c>
      <c r="C42" s="76"/>
      <c r="D42" s="76"/>
      <c r="E42" s="76"/>
    </row>
    <row r="43" spans="2:5">
      <c r="B43" s="77"/>
      <c r="C43" s="71"/>
      <c r="D43" s="72"/>
      <c r="E43" s="71"/>
    </row>
    <row r="44" spans="2:5">
      <c r="B44" s="67" t="s">
        <v>284</v>
      </c>
      <c r="C44" s="71"/>
      <c r="D44" s="72"/>
      <c r="E44" s="71"/>
    </row>
    <row r="45" spans="2:5" ht="14.1" customHeight="1">
      <c r="B45" s="49" t="s">
        <v>285</v>
      </c>
      <c r="C45" s="71">
        <v>17390743</v>
      </c>
      <c r="D45" s="72"/>
      <c r="E45" s="71">
        <v>18409612</v>
      </c>
    </row>
    <row r="46" spans="2:5">
      <c r="B46" s="49" t="s">
        <v>285</v>
      </c>
      <c r="C46" s="71">
        <v>-16612711</v>
      </c>
      <c r="D46" s="72"/>
      <c r="E46" s="71">
        <v>-17538848</v>
      </c>
    </row>
    <row r="47" spans="2:5" ht="14.1" customHeight="1">
      <c r="B47" s="49" t="s">
        <v>286</v>
      </c>
      <c r="C47" s="71">
        <v>900463</v>
      </c>
      <c r="D47" s="72"/>
      <c r="E47" s="71"/>
    </row>
    <row r="48" spans="2:5">
      <c r="B48" s="49" t="s">
        <v>274</v>
      </c>
      <c r="C48" s="71"/>
      <c r="D48" s="72"/>
      <c r="E48" s="71"/>
    </row>
    <row r="49" spans="2:5">
      <c r="B49" s="49" t="s">
        <v>274</v>
      </c>
      <c r="C49" s="71"/>
      <c r="D49" s="72"/>
      <c r="E49" s="71"/>
    </row>
    <row r="50" spans="2:5">
      <c r="B50" s="49" t="s">
        <v>274</v>
      </c>
      <c r="C50" s="71"/>
      <c r="D50" s="72"/>
      <c r="E50" s="71"/>
    </row>
    <row r="51" spans="2:5">
      <c r="B51" s="49" t="s">
        <v>274</v>
      </c>
      <c r="C51" s="71"/>
      <c r="D51" s="72"/>
      <c r="E51" s="71"/>
    </row>
    <row r="52" spans="2:5" ht="14.1" customHeight="1">
      <c r="B52" s="49" t="s">
        <v>274</v>
      </c>
      <c r="C52" s="71"/>
      <c r="D52" s="72"/>
      <c r="E52" s="71"/>
    </row>
    <row r="53" spans="2:5" ht="14.1" customHeight="1">
      <c r="B53" s="49" t="s">
        <v>274</v>
      </c>
      <c r="C53" s="71"/>
      <c r="D53" s="72"/>
      <c r="E53" s="71"/>
    </row>
    <row r="54" spans="2:5" ht="14.1" customHeight="1">
      <c r="B54" s="49" t="s">
        <v>274</v>
      </c>
      <c r="C54" s="71"/>
      <c r="D54" s="72"/>
      <c r="E54" s="71"/>
    </row>
    <row r="55" spans="2:5" ht="14.1" customHeight="1">
      <c r="B55" s="49" t="s">
        <v>274</v>
      </c>
      <c r="C55" s="71"/>
      <c r="D55" s="72"/>
      <c r="E55" s="71"/>
    </row>
    <row r="56" spans="2:5" ht="14.1" customHeight="1">
      <c r="B56" s="49" t="s">
        <v>274</v>
      </c>
      <c r="C56" s="71"/>
      <c r="D56" s="72"/>
      <c r="E56" s="71"/>
    </row>
    <row r="57" spans="2:5" ht="14.1" customHeight="1">
      <c r="B57" s="67" t="s">
        <v>287</v>
      </c>
      <c r="C57" s="75">
        <f>SUM(C45:C56)</f>
        <v>1678495</v>
      </c>
      <c r="D57" s="76"/>
      <c r="E57" s="75">
        <f>SUM(E45:E56)</f>
        <v>870764</v>
      </c>
    </row>
    <row r="58" spans="2:5" ht="14.1" customHeight="1">
      <c r="B58" s="77"/>
      <c r="C58" s="71"/>
      <c r="D58" s="72"/>
      <c r="E58" s="71"/>
    </row>
    <row r="59" spans="2:5" ht="14.1" customHeight="1">
      <c r="B59" s="67" t="s">
        <v>288</v>
      </c>
      <c r="C59" s="71"/>
      <c r="D59" s="72"/>
      <c r="E59" s="71"/>
    </row>
    <row r="60" spans="2:5" ht="14.1" customHeight="1">
      <c r="B60" s="49" t="s">
        <v>289</v>
      </c>
      <c r="C60" s="71">
        <v>33786248</v>
      </c>
      <c r="D60" s="72"/>
      <c r="E60" s="71">
        <v>28650054</v>
      </c>
    </row>
    <row r="61" spans="2:5" ht="14.1" customHeight="1">
      <c r="B61" s="49" t="s">
        <v>274</v>
      </c>
      <c r="C61" s="71"/>
      <c r="D61" s="72"/>
      <c r="E61" s="71"/>
    </row>
    <row r="62" spans="2:5" ht="14.1" customHeight="1">
      <c r="B62" s="49" t="s">
        <v>274</v>
      </c>
      <c r="C62" s="71"/>
      <c r="D62" s="72"/>
      <c r="E62" s="71"/>
    </row>
    <row r="63" spans="2:5" ht="14.1" customHeight="1">
      <c r="B63" s="49" t="s">
        <v>274</v>
      </c>
      <c r="C63" s="71"/>
      <c r="D63" s="72"/>
      <c r="E63" s="71"/>
    </row>
    <row r="64" spans="2:5" ht="14.1" customHeight="1">
      <c r="B64" s="49" t="s">
        <v>274</v>
      </c>
      <c r="C64" s="71"/>
      <c r="D64" s="72"/>
      <c r="E64" s="71"/>
    </row>
    <row r="65" spans="2:6" ht="14.1" customHeight="1">
      <c r="B65" s="49" t="s">
        <v>274</v>
      </c>
      <c r="C65" s="71"/>
      <c r="D65" s="72"/>
      <c r="E65" s="71"/>
    </row>
    <row r="66" spans="2:6" ht="14.1" customHeight="1">
      <c r="B66" s="49" t="s">
        <v>274</v>
      </c>
      <c r="C66" s="71"/>
      <c r="D66" s="72"/>
      <c r="E66" s="71"/>
    </row>
    <row r="67" spans="2:6" ht="14.1" customHeight="1">
      <c r="B67" s="49" t="s">
        <v>274</v>
      </c>
      <c r="C67" s="71"/>
      <c r="D67" s="72"/>
      <c r="E67" s="71"/>
    </row>
    <row r="68" spans="2:6" ht="15" customHeight="1">
      <c r="B68" s="49" t="s">
        <v>274</v>
      </c>
      <c r="C68" s="71"/>
      <c r="D68" s="72"/>
      <c r="E68" s="71"/>
    </row>
    <row r="69" spans="2:6" ht="15" customHeight="1">
      <c r="B69" s="49" t="s">
        <v>274</v>
      </c>
      <c r="C69" s="71"/>
      <c r="D69" s="72"/>
      <c r="E69" s="71"/>
    </row>
    <row r="70" spans="2:6" ht="15" customHeight="1">
      <c r="B70" s="49" t="s">
        <v>274</v>
      </c>
      <c r="C70" s="71"/>
      <c r="D70" s="72"/>
      <c r="E70" s="71"/>
    </row>
    <row r="71" spans="2:6" ht="14.1" customHeight="1">
      <c r="B71" s="49" t="s">
        <v>274</v>
      </c>
      <c r="C71" s="71"/>
      <c r="D71" s="73"/>
      <c r="E71" s="78"/>
    </row>
    <row r="72" spans="2:6" ht="14.1" customHeight="1">
      <c r="B72" s="67" t="s">
        <v>290</v>
      </c>
      <c r="C72" s="75">
        <f>SUM(C60:C71)</f>
        <v>33786248</v>
      </c>
      <c r="D72" s="76"/>
      <c r="E72" s="75">
        <f>SUM(E60:E71)</f>
        <v>28650054</v>
      </c>
    </row>
    <row r="73" spans="2:6" ht="14.1" customHeight="1">
      <c r="B73" s="77"/>
      <c r="C73" s="71"/>
      <c r="D73" s="72"/>
      <c r="E73" s="71"/>
    </row>
    <row r="74" spans="2:6" ht="14.1" customHeight="1">
      <c r="B74" s="67" t="s">
        <v>291</v>
      </c>
      <c r="C74" s="79">
        <f>C41+C57+C72</f>
        <v>-2017574</v>
      </c>
      <c r="D74" s="76"/>
      <c r="E74" s="79">
        <f>E41+E57+E72</f>
        <v>-4669538</v>
      </c>
    </row>
    <row r="75" spans="2:6">
      <c r="B75" s="80" t="s">
        <v>292</v>
      </c>
      <c r="C75" s="71">
        <f>E77</f>
        <v>4342215</v>
      </c>
      <c r="D75" s="72"/>
      <c r="E75" s="71">
        <v>9011753</v>
      </c>
    </row>
    <row r="76" spans="2:6">
      <c r="B76" s="80" t="s">
        <v>293</v>
      </c>
      <c r="C76" s="71"/>
      <c r="D76" s="72"/>
      <c r="E76" s="71"/>
    </row>
    <row r="77" spans="2:6" ht="15.75" thickBot="1">
      <c r="B77" s="81" t="s">
        <v>294</v>
      </c>
      <c r="C77" s="82">
        <f>SUM(C74:C76)</f>
        <v>2324641</v>
      </c>
      <c r="D77" s="83"/>
      <c r="E77" s="82">
        <f>SUM(E74:E76)</f>
        <v>4342215</v>
      </c>
    </row>
    <row r="78" spans="2:6" ht="15.75" thickTop="1"/>
    <row r="80" spans="2:6">
      <c r="B80" s="84" t="s">
        <v>295</v>
      </c>
      <c r="C80" s="85">
        <f>C77-'[1]Pasqyra e Pozicioni Financiar'!C11</f>
        <v>2324641</v>
      </c>
      <c r="D80" s="86"/>
      <c r="E80" s="86">
        <f>E77-'[1]Pasqyra e Pozicioni Financiar'!E11</f>
        <v>4342215</v>
      </c>
      <c r="F80" s="8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A40" sqref="A40"/>
    </sheetView>
  </sheetViews>
  <sheetFormatPr defaultRowHeight="15"/>
  <cols>
    <col min="1" max="1" width="78.7109375" style="87" customWidth="1"/>
    <col min="2" max="12" width="15.7109375" style="87" customWidth="1"/>
    <col min="13" max="16384" width="9.140625" style="87"/>
  </cols>
  <sheetData>
    <row r="1" spans="1:13">
      <c r="A1" s="41" t="s">
        <v>265</v>
      </c>
    </row>
    <row r="2" spans="1:13">
      <c r="A2" s="42" t="s">
        <v>266</v>
      </c>
    </row>
    <row r="3" spans="1:13">
      <c r="A3" s="42" t="s">
        <v>267</v>
      </c>
    </row>
    <row r="4" spans="1:13">
      <c r="A4" s="42" t="s">
        <v>268</v>
      </c>
    </row>
    <row r="5" spans="1:13">
      <c r="A5" s="41" t="s">
        <v>296</v>
      </c>
    </row>
    <row r="6" spans="1:13">
      <c r="A6" s="88"/>
    </row>
    <row r="7" spans="1:13" ht="72">
      <c r="B7" s="89" t="s">
        <v>297</v>
      </c>
      <c r="C7" s="89" t="s">
        <v>298</v>
      </c>
      <c r="D7" s="89" t="s">
        <v>299</v>
      </c>
      <c r="E7" s="90" t="s">
        <v>300</v>
      </c>
      <c r="F7" s="90" t="s">
        <v>301</v>
      </c>
      <c r="G7" s="89" t="s">
        <v>302</v>
      </c>
      <c r="H7" s="89" t="s">
        <v>303</v>
      </c>
      <c r="I7" s="89" t="s">
        <v>304</v>
      </c>
      <c r="J7" s="89" t="s">
        <v>305</v>
      </c>
      <c r="K7" s="89" t="s">
        <v>306</v>
      </c>
      <c r="L7" s="89" t="s">
        <v>305</v>
      </c>
      <c r="M7" s="91"/>
    </row>
    <row r="8" spans="1:13">
      <c r="A8" s="92"/>
      <c r="B8" s="91"/>
      <c r="C8" s="93"/>
      <c r="D8" s="93"/>
      <c r="E8" s="94"/>
      <c r="F8" s="94"/>
      <c r="G8" s="94"/>
      <c r="H8" s="94"/>
      <c r="I8" s="95"/>
      <c r="J8" s="95"/>
      <c r="K8" s="95"/>
      <c r="L8" s="93"/>
      <c r="M8" s="93"/>
    </row>
    <row r="9" spans="1:13">
      <c r="A9" s="96"/>
      <c r="B9" s="97"/>
      <c r="C9" s="97"/>
      <c r="D9" s="97"/>
      <c r="E9" s="98"/>
      <c r="F9" s="98"/>
      <c r="G9" s="98"/>
      <c r="H9" s="98"/>
      <c r="I9" s="99"/>
      <c r="J9" s="99"/>
      <c r="K9" s="99"/>
      <c r="L9" s="99"/>
      <c r="M9" s="93"/>
    </row>
    <row r="10" spans="1:13" ht="15.75" thickBot="1">
      <c r="A10" s="100" t="s">
        <v>307</v>
      </c>
      <c r="B10" s="101">
        <v>70655000</v>
      </c>
      <c r="C10" s="101"/>
      <c r="D10" s="101"/>
      <c r="E10" s="101">
        <v>2569208</v>
      </c>
      <c r="F10" s="101">
        <v>8622158</v>
      </c>
      <c r="G10" s="101"/>
      <c r="H10" s="101">
        <v>-52227335</v>
      </c>
      <c r="I10" s="101">
        <v>23577281</v>
      </c>
      <c r="J10" s="101">
        <f>SUM(B10:I10)</f>
        <v>53196312</v>
      </c>
      <c r="K10" s="101"/>
      <c r="L10" s="101">
        <f>SUM(J10:K10)</f>
        <v>53196312</v>
      </c>
      <c r="M10" s="93"/>
    </row>
    <row r="11" spans="1:13" ht="15.75" thickTop="1">
      <c r="A11" s="102" t="s">
        <v>308</v>
      </c>
      <c r="B11" s="97"/>
      <c r="C11" s="97"/>
      <c r="D11" s="97"/>
      <c r="E11" s="97"/>
      <c r="F11" s="97"/>
      <c r="G11" s="97"/>
      <c r="H11" s="97"/>
      <c r="I11" s="99"/>
      <c r="J11" s="99">
        <f>SUM(B11:I11)</f>
        <v>0</v>
      </c>
      <c r="K11" s="103"/>
      <c r="L11" s="97">
        <f>SUM(J11:K11)</f>
        <v>0</v>
      </c>
      <c r="M11" s="93"/>
    </row>
    <row r="12" spans="1:13">
      <c r="A12" s="100" t="s">
        <v>309</v>
      </c>
      <c r="B12" s="104">
        <f>SUM(B10:B11)</f>
        <v>70655000</v>
      </c>
      <c r="C12" s="104">
        <f t="shared" ref="C12:K12" si="0">SUM(C10:C11)</f>
        <v>0</v>
      </c>
      <c r="D12" s="104">
        <f t="shared" si="0"/>
        <v>0</v>
      </c>
      <c r="E12" s="104">
        <f t="shared" si="0"/>
        <v>2569208</v>
      </c>
      <c r="F12" s="104">
        <f t="shared" si="0"/>
        <v>8622158</v>
      </c>
      <c r="G12" s="104">
        <f t="shared" si="0"/>
        <v>0</v>
      </c>
      <c r="H12" s="104">
        <f t="shared" si="0"/>
        <v>-52227335</v>
      </c>
      <c r="I12" s="104">
        <f>SUM(I10:I11)</f>
        <v>23577281</v>
      </c>
      <c r="J12" s="104">
        <f>SUM(B12:I12)</f>
        <v>53196312</v>
      </c>
      <c r="K12" s="104">
        <f t="shared" si="0"/>
        <v>0</v>
      </c>
      <c r="L12" s="104">
        <f>SUM(J12:K12)</f>
        <v>53196312</v>
      </c>
      <c r="M12" s="93"/>
    </row>
    <row r="13" spans="1:13">
      <c r="A13" s="105" t="s">
        <v>310</v>
      </c>
      <c r="B13" s="97"/>
      <c r="C13" s="97"/>
      <c r="D13" s="97"/>
      <c r="E13" s="97"/>
      <c r="F13" s="97"/>
      <c r="G13" s="97"/>
      <c r="H13" s="97"/>
      <c r="I13" s="106"/>
      <c r="J13" s="106">
        <f>SUM(B13:I13)</f>
        <v>0</v>
      </c>
      <c r="K13" s="106"/>
      <c r="L13" s="97">
        <f t="shared" ref="L13:L37" si="1">SUM(J13:K13)</f>
        <v>0</v>
      </c>
      <c r="M13" s="93"/>
    </row>
    <row r="14" spans="1:13">
      <c r="A14" s="107" t="s">
        <v>304</v>
      </c>
      <c r="B14" s="99"/>
      <c r="C14" s="99"/>
      <c r="D14" s="99"/>
      <c r="E14" s="99"/>
      <c r="F14" s="99"/>
      <c r="G14" s="99"/>
      <c r="H14" s="106">
        <v>23577281</v>
      </c>
      <c r="I14" s="108">
        <v>-28713475</v>
      </c>
      <c r="J14" s="106">
        <f t="shared" ref="J14:J37" si="2">SUM(B14:I14)</f>
        <v>-5136194</v>
      </c>
      <c r="K14" s="108"/>
      <c r="L14" s="106">
        <f t="shared" si="1"/>
        <v>-5136194</v>
      </c>
      <c r="M14" s="93"/>
    </row>
    <row r="15" spans="1:13">
      <c r="A15" s="107" t="s">
        <v>224</v>
      </c>
      <c r="B15" s="99"/>
      <c r="C15" s="99"/>
      <c r="D15" s="99"/>
      <c r="E15" s="99"/>
      <c r="F15" s="99"/>
      <c r="G15" s="99"/>
      <c r="H15" s="106"/>
      <c r="I15" s="108"/>
      <c r="J15" s="106">
        <f t="shared" si="2"/>
        <v>0</v>
      </c>
      <c r="K15" s="106"/>
      <c r="L15" s="106">
        <f t="shared" si="1"/>
        <v>0</v>
      </c>
      <c r="M15" s="93"/>
    </row>
    <row r="16" spans="1:13">
      <c r="A16" s="107" t="s">
        <v>311</v>
      </c>
      <c r="B16" s="99"/>
      <c r="C16" s="99"/>
      <c r="D16" s="99"/>
      <c r="E16" s="99"/>
      <c r="F16" s="99"/>
      <c r="G16" s="99"/>
      <c r="H16" s="106"/>
      <c r="I16" s="106"/>
      <c r="J16" s="106">
        <f t="shared" si="2"/>
        <v>0</v>
      </c>
      <c r="K16" s="106"/>
      <c r="L16" s="106">
        <f t="shared" si="1"/>
        <v>0</v>
      </c>
      <c r="M16" s="93"/>
    </row>
    <row r="17" spans="1:13">
      <c r="A17" s="105" t="s">
        <v>312</v>
      </c>
      <c r="B17" s="109">
        <f>SUM(B13:B16)</f>
        <v>0</v>
      </c>
      <c r="C17" s="109">
        <f t="shared" ref="C17:K17" si="3">SUM(C13:C16)</f>
        <v>0</v>
      </c>
      <c r="D17" s="109">
        <f t="shared" si="3"/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09">
        <f t="shared" si="3"/>
        <v>23577281</v>
      </c>
      <c r="I17" s="109">
        <f>SUM(I13:I16)</f>
        <v>-28713475</v>
      </c>
      <c r="J17" s="109">
        <f t="shared" si="2"/>
        <v>-5136194</v>
      </c>
      <c r="K17" s="109">
        <f t="shared" si="3"/>
        <v>0</v>
      </c>
      <c r="L17" s="109">
        <f t="shared" si="1"/>
        <v>-5136194</v>
      </c>
      <c r="M17" s="93"/>
    </row>
    <row r="18" spans="1:13">
      <c r="A18" s="105" t="s">
        <v>313</v>
      </c>
      <c r="B18" s="99"/>
      <c r="C18" s="99"/>
      <c r="D18" s="99"/>
      <c r="E18" s="99"/>
      <c r="F18" s="99"/>
      <c r="G18" s="99"/>
      <c r="H18" s="106"/>
      <c r="I18" s="106"/>
      <c r="J18" s="106">
        <f t="shared" si="2"/>
        <v>0</v>
      </c>
      <c r="K18" s="106"/>
      <c r="L18" s="106">
        <f t="shared" si="1"/>
        <v>0</v>
      </c>
      <c r="M18" s="93"/>
    </row>
    <row r="19" spans="1:13">
      <c r="A19" s="110" t="s">
        <v>314</v>
      </c>
      <c r="B19" s="99"/>
      <c r="C19" s="99"/>
      <c r="D19" s="99"/>
      <c r="E19" s="99"/>
      <c r="F19" s="99"/>
      <c r="G19" s="99"/>
      <c r="H19" s="106"/>
      <c r="I19" s="106"/>
      <c r="J19" s="106">
        <f t="shared" si="2"/>
        <v>0</v>
      </c>
      <c r="K19" s="106"/>
      <c r="L19" s="106">
        <f t="shared" si="1"/>
        <v>0</v>
      </c>
      <c r="M19" s="93"/>
    </row>
    <row r="20" spans="1:13">
      <c r="A20" s="110" t="s">
        <v>315</v>
      </c>
      <c r="B20" s="99"/>
      <c r="C20" s="99"/>
      <c r="D20" s="99"/>
      <c r="E20" s="99"/>
      <c r="F20" s="99"/>
      <c r="G20" s="99"/>
      <c r="H20" s="106"/>
      <c r="I20" s="106"/>
      <c r="J20" s="106">
        <f t="shared" si="2"/>
        <v>0</v>
      </c>
      <c r="K20" s="106"/>
      <c r="L20" s="106">
        <f t="shared" si="1"/>
        <v>0</v>
      </c>
      <c r="M20" s="93"/>
    </row>
    <row r="21" spans="1:13">
      <c r="A21" s="111" t="s">
        <v>316</v>
      </c>
      <c r="B21" s="99"/>
      <c r="C21" s="99"/>
      <c r="D21" s="99"/>
      <c r="E21" s="112"/>
      <c r="F21" s="112"/>
      <c r="G21" s="112"/>
      <c r="H21" s="106"/>
      <c r="I21" s="106"/>
      <c r="J21" s="106">
        <f t="shared" si="2"/>
        <v>0</v>
      </c>
      <c r="K21" s="106"/>
      <c r="L21" s="106">
        <f t="shared" si="1"/>
        <v>0</v>
      </c>
      <c r="M21" s="93"/>
    </row>
    <row r="22" spans="1:13">
      <c r="A22" s="105" t="s">
        <v>317</v>
      </c>
      <c r="B22" s="104">
        <f>SUM(B19:B21)</f>
        <v>0</v>
      </c>
      <c r="C22" s="104">
        <f t="shared" ref="C22:K22" si="4">SUM(C19:C21)</f>
        <v>0</v>
      </c>
      <c r="D22" s="104">
        <f t="shared" si="4"/>
        <v>0</v>
      </c>
      <c r="E22" s="104">
        <f t="shared" si="4"/>
        <v>0</v>
      </c>
      <c r="F22" s="104">
        <f t="shared" si="4"/>
        <v>0</v>
      </c>
      <c r="G22" s="104">
        <f t="shared" si="4"/>
        <v>0</v>
      </c>
      <c r="H22" s="104">
        <f t="shared" si="4"/>
        <v>0</v>
      </c>
      <c r="I22" s="104">
        <f t="shared" si="4"/>
        <v>0</v>
      </c>
      <c r="J22" s="109">
        <f t="shared" si="2"/>
        <v>0</v>
      </c>
      <c r="K22" s="104">
        <f t="shared" si="4"/>
        <v>0</v>
      </c>
      <c r="L22" s="104">
        <f t="shared" si="1"/>
        <v>0</v>
      </c>
      <c r="M22" s="93"/>
    </row>
    <row r="23" spans="1:13">
      <c r="A23" s="105"/>
      <c r="B23" s="97"/>
      <c r="C23" s="98"/>
      <c r="D23" s="97"/>
      <c r="E23" s="98"/>
      <c r="F23" s="98"/>
      <c r="G23" s="98"/>
      <c r="H23" s="98"/>
      <c r="I23" s="106"/>
      <c r="J23" s="106"/>
      <c r="K23" s="106"/>
      <c r="L23" s="98"/>
      <c r="M23" s="93"/>
    </row>
    <row r="24" spans="1:13" ht="15.75" thickBot="1">
      <c r="A24" s="105" t="s">
        <v>318</v>
      </c>
      <c r="B24" s="113">
        <f>B12+B17+B22</f>
        <v>70655000</v>
      </c>
      <c r="C24" s="113">
        <f t="shared" ref="C24:K24" si="5">C12+C17+C22</f>
        <v>0</v>
      </c>
      <c r="D24" s="113">
        <f t="shared" si="5"/>
        <v>0</v>
      </c>
      <c r="E24" s="113">
        <f t="shared" si="5"/>
        <v>2569208</v>
      </c>
      <c r="F24" s="113">
        <f t="shared" si="5"/>
        <v>8622158</v>
      </c>
      <c r="G24" s="113">
        <f t="shared" si="5"/>
        <v>0</v>
      </c>
      <c r="H24" s="113">
        <f>H12+H17+H22</f>
        <v>-28650054</v>
      </c>
      <c r="I24" s="113">
        <f>I12+I17+I22</f>
        <v>-5136194</v>
      </c>
      <c r="J24" s="113">
        <f t="shared" si="2"/>
        <v>48060118</v>
      </c>
      <c r="K24" s="113">
        <f t="shared" si="5"/>
        <v>0</v>
      </c>
      <c r="L24" s="113">
        <f t="shared" si="1"/>
        <v>48060118</v>
      </c>
      <c r="M24" s="93"/>
    </row>
    <row r="25" spans="1:13" ht="15.75" thickTop="1">
      <c r="A25" s="114"/>
      <c r="B25" s="97"/>
      <c r="C25" s="97"/>
      <c r="D25" s="97"/>
      <c r="E25" s="97"/>
      <c r="F25" s="97"/>
      <c r="G25" s="97"/>
      <c r="H25" s="97"/>
      <c r="I25" s="106"/>
      <c r="J25" s="106">
        <f t="shared" si="2"/>
        <v>0</v>
      </c>
      <c r="K25" s="106"/>
      <c r="L25" s="97">
        <f t="shared" si="1"/>
        <v>0</v>
      </c>
      <c r="M25" s="93"/>
    </row>
    <row r="26" spans="1:13">
      <c r="A26" s="105" t="s">
        <v>310</v>
      </c>
      <c r="B26" s="99"/>
      <c r="C26" s="99"/>
      <c r="D26" s="99"/>
      <c r="E26" s="99"/>
      <c r="F26" s="99"/>
      <c r="G26" s="99"/>
      <c r="H26" s="106"/>
      <c r="I26" s="106"/>
      <c r="J26" s="106">
        <f t="shared" si="2"/>
        <v>0</v>
      </c>
      <c r="K26" s="106"/>
      <c r="L26" s="106">
        <f t="shared" si="1"/>
        <v>0</v>
      </c>
      <c r="M26" s="93"/>
    </row>
    <row r="27" spans="1:13">
      <c r="A27" s="107" t="s">
        <v>304</v>
      </c>
      <c r="B27" s="99"/>
      <c r="C27" s="99"/>
      <c r="D27" s="99"/>
      <c r="E27" s="99"/>
      <c r="F27" s="99"/>
      <c r="G27" s="99"/>
      <c r="H27" s="106">
        <v>-5136194</v>
      </c>
      <c r="I27" s="106">
        <v>-3821861</v>
      </c>
      <c r="J27" s="106">
        <f t="shared" si="2"/>
        <v>-8958055</v>
      </c>
      <c r="K27" s="108"/>
      <c r="L27" s="106">
        <f t="shared" si="1"/>
        <v>-8958055</v>
      </c>
      <c r="M27" s="93"/>
    </row>
    <row r="28" spans="1:13">
      <c r="A28" s="107" t="s">
        <v>224</v>
      </c>
      <c r="B28" s="99"/>
      <c r="C28" s="99"/>
      <c r="D28" s="99"/>
      <c r="E28" s="99"/>
      <c r="F28" s="99"/>
      <c r="G28" s="99"/>
      <c r="H28" s="106"/>
      <c r="I28" s="108"/>
      <c r="J28" s="106">
        <f t="shared" si="2"/>
        <v>0</v>
      </c>
      <c r="K28" s="106"/>
      <c r="L28" s="106">
        <f t="shared" si="1"/>
        <v>0</v>
      </c>
      <c r="M28" s="93"/>
    </row>
    <row r="29" spans="1:13">
      <c r="A29" s="107" t="s">
        <v>311</v>
      </c>
      <c r="B29" s="99"/>
      <c r="C29" s="99"/>
      <c r="D29" s="99"/>
      <c r="E29" s="99"/>
      <c r="F29" s="99"/>
      <c r="G29" s="99"/>
      <c r="H29" s="106"/>
      <c r="I29" s="106"/>
      <c r="J29" s="106">
        <f t="shared" si="2"/>
        <v>0</v>
      </c>
      <c r="K29" s="106"/>
      <c r="L29" s="106">
        <f t="shared" si="1"/>
        <v>0</v>
      </c>
      <c r="M29" s="93"/>
    </row>
    <row r="30" spans="1:13">
      <c r="A30" s="105" t="s">
        <v>312</v>
      </c>
      <c r="B30" s="109">
        <f>SUM(B27:B29)</f>
        <v>0</v>
      </c>
      <c r="C30" s="109">
        <f t="shared" ref="C30:K30" si="6">SUM(C27:C29)</f>
        <v>0</v>
      </c>
      <c r="D30" s="109">
        <f t="shared" si="6"/>
        <v>0</v>
      </c>
      <c r="E30" s="109">
        <f t="shared" si="6"/>
        <v>0</v>
      </c>
      <c r="F30" s="109">
        <f t="shared" si="6"/>
        <v>0</v>
      </c>
      <c r="G30" s="109">
        <f t="shared" si="6"/>
        <v>0</v>
      </c>
      <c r="H30" s="109">
        <f t="shared" si="6"/>
        <v>-5136194</v>
      </c>
      <c r="I30" s="109">
        <f t="shared" si="6"/>
        <v>-3821861</v>
      </c>
      <c r="J30" s="109">
        <f>SUM(B30:I30)</f>
        <v>-8958055</v>
      </c>
      <c r="K30" s="109">
        <f t="shared" si="6"/>
        <v>0</v>
      </c>
      <c r="L30" s="109">
        <f t="shared" si="1"/>
        <v>-8958055</v>
      </c>
      <c r="M30" s="93"/>
    </row>
    <row r="31" spans="1:13">
      <c r="A31" s="105" t="s">
        <v>313</v>
      </c>
      <c r="B31" s="99"/>
      <c r="C31" s="99"/>
      <c r="D31" s="99"/>
      <c r="E31" s="99"/>
      <c r="F31" s="99"/>
      <c r="G31" s="99"/>
      <c r="H31" s="106"/>
      <c r="I31" s="106"/>
      <c r="J31" s="106">
        <f t="shared" si="2"/>
        <v>0</v>
      </c>
      <c r="K31" s="106"/>
      <c r="L31" s="106">
        <f t="shared" si="1"/>
        <v>0</v>
      </c>
      <c r="M31" s="93"/>
    </row>
    <row r="32" spans="1:13">
      <c r="A32" s="110" t="s">
        <v>314</v>
      </c>
      <c r="B32" s="99"/>
      <c r="C32" s="99"/>
      <c r="D32" s="99"/>
      <c r="E32" s="99"/>
      <c r="F32" s="99"/>
      <c r="G32" s="99"/>
      <c r="H32" s="106"/>
      <c r="I32" s="106"/>
      <c r="J32" s="106">
        <f t="shared" si="2"/>
        <v>0</v>
      </c>
      <c r="K32" s="106"/>
      <c r="L32" s="106">
        <f t="shared" si="1"/>
        <v>0</v>
      </c>
      <c r="M32" s="93"/>
    </row>
    <row r="33" spans="1:13">
      <c r="A33" s="110" t="s">
        <v>315</v>
      </c>
      <c r="B33" s="99"/>
      <c r="C33" s="99"/>
      <c r="D33" s="99"/>
      <c r="E33" s="99"/>
      <c r="F33" s="99"/>
      <c r="G33" s="99"/>
      <c r="H33" s="106"/>
      <c r="I33" s="106"/>
      <c r="J33" s="106">
        <f t="shared" si="2"/>
        <v>0</v>
      </c>
      <c r="K33" s="106"/>
      <c r="L33" s="106">
        <f t="shared" si="1"/>
        <v>0</v>
      </c>
      <c r="M33" s="93"/>
    </row>
    <row r="34" spans="1:13">
      <c r="A34" s="111" t="s">
        <v>316</v>
      </c>
      <c r="B34" s="99"/>
      <c r="C34" s="99"/>
      <c r="D34" s="99"/>
      <c r="E34" s="112"/>
      <c r="F34" s="112"/>
      <c r="G34" s="112"/>
      <c r="H34" s="106"/>
      <c r="I34" s="106"/>
      <c r="J34" s="106">
        <f t="shared" si="2"/>
        <v>0</v>
      </c>
      <c r="K34" s="106"/>
      <c r="L34" s="106">
        <f t="shared" si="1"/>
        <v>0</v>
      </c>
      <c r="M34" s="93"/>
    </row>
    <row r="35" spans="1:13">
      <c r="A35" s="105" t="s">
        <v>317</v>
      </c>
      <c r="B35" s="109">
        <f>SUM(B32:B34)</f>
        <v>0</v>
      </c>
      <c r="C35" s="109">
        <f t="shared" ref="C35:K35" si="7">SUM(C32:C34)</f>
        <v>0</v>
      </c>
      <c r="D35" s="109">
        <f t="shared" si="7"/>
        <v>0</v>
      </c>
      <c r="E35" s="109">
        <f t="shared" si="7"/>
        <v>0</v>
      </c>
      <c r="F35" s="109">
        <f t="shared" si="7"/>
        <v>0</v>
      </c>
      <c r="G35" s="109">
        <f t="shared" si="7"/>
        <v>0</v>
      </c>
      <c r="H35" s="109">
        <f t="shared" si="7"/>
        <v>0</v>
      </c>
      <c r="I35" s="109">
        <f t="shared" si="7"/>
        <v>0</v>
      </c>
      <c r="J35" s="109">
        <f t="shared" si="2"/>
        <v>0</v>
      </c>
      <c r="K35" s="109">
        <f t="shared" si="7"/>
        <v>0</v>
      </c>
      <c r="L35" s="109">
        <f t="shared" si="1"/>
        <v>0</v>
      </c>
      <c r="M35" s="93"/>
    </row>
    <row r="36" spans="1:13">
      <c r="A36" s="105"/>
      <c r="B36" s="99"/>
      <c r="C36" s="99"/>
      <c r="D36" s="99"/>
      <c r="E36" s="99"/>
      <c r="F36" s="99"/>
      <c r="G36" s="99"/>
      <c r="H36" s="106"/>
      <c r="I36" s="106"/>
      <c r="J36" s="106"/>
      <c r="K36" s="106"/>
      <c r="L36" s="106"/>
      <c r="M36" s="93"/>
    </row>
    <row r="37" spans="1:13" ht="15.75" thickBot="1">
      <c r="A37" s="105" t="s">
        <v>319</v>
      </c>
      <c r="B37" s="113">
        <f>B24+B30+B35</f>
        <v>70655000</v>
      </c>
      <c r="C37" s="113">
        <f t="shared" ref="C37:K37" si="8">C24+C30+C35</f>
        <v>0</v>
      </c>
      <c r="D37" s="113">
        <f t="shared" si="8"/>
        <v>0</v>
      </c>
      <c r="E37" s="113">
        <f t="shared" si="8"/>
        <v>2569208</v>
      </c>
      <c r="F37" s="113">
        <f t="shared" si="8"/>
        <v>8622158</v>
      </c>
      <c r="G37" s="113">
        <f t="shared" si="8"/>
        <v>0</v>
      </c>
      <c r="H37" s="113">
        <f t="shared" si="8"/>
        <v>-33786248</v>
      </c>
      <c r="I37" s="113">
        <f t="shared" si="8"/>
        <v>-8958055</v>
      </c>
      <c r="J37" s="113">
        <f t="shared" si="2"/>
        <v>39102063</v>
      </c>
      <c r="K37" s="113">
        <f t="shared" si="8"/>
        <v>0</v>
      </c>
      <c r="L37" s="113">
        <f t="shared" si="1"/>
        <v>39102063</v>
      </c>
      <c r="M37" s="93"/>
    </row>
    <row r="38" spans="1:13" ht="15.75" thickTop="1">
      <c r="B38" s="115"/>
      <c r="C38" s="115"/>
      <c r="D38" s="115"/>
      <c r="E38" s="115"/>
      <c r="F38" s="115"/>
      <c r="G38" s="115"/>
      <c r="H38" s="116"/>
      <c r="I38" s="116"/>
      <c r="J38" s="116"/>
      <c r="K38" s="116"/>
      <c r="L38" s="116"/>
      <c r="M38" s="93"/>
    </row>
    <row r="39" spans="1:13">
      <c r="A39" s="117" t="s">
        <v>320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7"/>
      <c r="M39" s="93"/>
    </row>
    <row r="40" spans="1:13">
      <c r="A40" s="117" t="s">
        <v>321</v>
      </c>
      <c r="B40" s="118"/>
      <c r="C40" s="118"/>
      <c r="D40" s="118"/>
      <c r="E40" s="118"/>
      <c r="F40" s="118"/>
      <c r="G40" s="118"/>
      <c r="H40" s="119"/>
      <c r="I40" s="119"/>
      <c r="J40" s="117"/>
      <c r="K40" s="119"/>
      <c r="L40" s="117"/>
      <c r="M40" s="93"/>
    </row>
    <row r="41" spans="1:13">
      <c r="B41" s="93"/>
      <c r="C41" s="93"/>
      <c r="D41" s="93"/>
      <c r="E41" s="93"/>
      <c r="F41" s="93"/>
      <c r="G41" s="93"/>
      <c r="M41" s="93"/>
    </row>
    <row r="42" spans="1:13">
      <c r="B42" s="93"/>
      <c r="C42" s="93"/>
      <c r="D42" s="93"/>
      <c r="E42" s="93"/>
      <c r="F42" s="93"/>
      <c r="G42" s="93"/>
      <c r="M42" s="93"/>
    </row>
    <row r="43" spans="1:13">
      <c r="B43" s="93"/>
      <c r="C43" s="93"/>
      <c r="D43" s="93"/>
      <c r="E43" s="93"/>
      <c r="F43" s="93"/>
      <c r="G43" s="93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2021-09-04T08:00:38Z</dcterms:modified>
</cp:coreProperties>
</file>