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1"/>
  </bookViews>
  <sheets>
    <sheet name="2.Pasqyra e Pozicioni Financiar" sheetId="17" r:id="rId1"/>
    <sheet name="1.Pasqyra e Perform. (natyra)" sheetId="18" r:id="rId2"/>
    <sheet name="5-CashFlow (direkt)" sheetId="19" r:id="rId3"/>
    <sheet name="Pasqyra e Levizjeve ne Kapital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20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L21"/>
  <c r="J21"/>
  <c r="L20"/>
  <c r="J20"/>
  <c r="L19"/>
  <c r="J19"/>
  <c r="L18"/>
  <c r="J18"/>
  <c r="K17"/>
  <c r="I17"/>
  <c r="H17"/>
  <c r="H24" s="1"/>
  <c r="H37" s="1"/>
  <c r="G17"/>
  <c r="F17"/>
  <c r="F24" s="1"/>
  <c r="F37" s="1"/>
  <c r="E17"/>
  <c r="D17"/>
  <c r="D24" s="1"/>
  <c r="D37" s="1"/>
  <c r="C17"/>
  <c r="B17"/>
  <c r="B24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G12"/>
  <c r="G24" s="1"/>
  <c r="G37" s="1"/>
  <c r="F12"/>
  <c r="E12"/>
  <c r="E24" s="1"/>
  <c r="E37" s="1"/>
  <c r="D12"/>
  <c r="C12"/>
  <c r="C24" s="1"/>
  <c r="C37" s="1"/>
  <c r="B12"/>
  <c r="J12" s="1"/>
  <c r="L12" s="1"/>
  <c r="L11"/>
  <c r="J11"/>
  <c r="L10"/>
  <c r="J10"/>
  <c r="B37" l="1"/>
  <c r="J37" s="1"/>
  <c r="L37" s="1"/>
  <c r="J24"/>
  <c r="L24" s="1"/>
  <c r="J17"/>
  <c r="L17" s="1"/>
  <c r="D50" i="19" l="1"/>
  <c r="B50"/>
  <c r="D35"/>
  <c r="B35"/>
  <c r="D20"/>
  <c r="D52" s="1"/>
  <c r="D55" s="1"/>
  <c r="B20"/>
  <c r="B52" s="1"/>
  <c r="B55" s="1"/>
  <c r="D67" i="18" l="1"/>
  <c r="B67"/>
  <c r="D59"/>
  <c r="D69" s="1"/>
  <c r="D71" s="1"/>
  <c r="B59"/>
  <c r="B69" s="1"/>
  <c r="D28"/>
  <c r="D30" s="1"/>
  <c r="D35" s="1"/>
  <c r="D50" s="1"/>
  <c r="B28"/>
  <c r="B30" s="1"/>
  <c r="B35" s="1"/>
  <c r="B50" s="1"/>
  <c r="B71" l="1"/>
  <c r="D48" i="17" l="1"/>
  <c r="B48"/>
  <c r="D46"/>
  <c r="B46"/>
  <c r="D69" l="1"/>
  <c r="D71" s="1"/>
  <c r="B69"/>
  <c r="B71" s="1"/>
  <c r="D44" l="1"/>
  <c r="B44"/>
  <c r="D58" l="1"/>
  <c r="B58"/>
  <c r="D32"/>
  <c r="D34" s="1"/>
  <c r="B32"/>
  <c r="B34" s="1"/>
  <c r="D22"/>
  <c r="B22"/>
  <c r="B36" l="1"/>
  <c r="D36"/>
  <c r="B73"/>
  <c r="B75" s="1"/>
  <c r="B77" s="1"/>
  <c r="D73"/>
  <c r="D75" s="1"/>
  <c r="D7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<sst xmlns="http://schemas.openxmlformats.org/spreadsheetml/2006/main" count="580" uniqueCount="370">
  <si>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</si>
  <si>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</si>
  <si>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</si>
  <si>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</si>
  <si>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</si>
  <si>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</si>
  <si>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</si>
  <si>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</si>
  <si>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</si>
  <si>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</si>
  <si>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</si>
  <si>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</si>
  <si>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</si>
  <si>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</si>
  <si>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</si>
  <si>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</si>
  <si>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</si>
  <si>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</si>
  <si>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</si>
  <si>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</si>
  <si>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</si>
  <si>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</si>
  <si>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</si>
  <si>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</si>
  <si>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</si>
  <si>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</si>
  <si>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</si>
  <si>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</si>
  <si>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</si>
  <si>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</si>
  <si>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</si>
  <si>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</si>
  <si>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</si>
  <si>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</si>
  <si>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</si>
  <si>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</si>
  <si>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</si>
  <si>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</si>
  <si>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</si>
  <si>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</si>
  <si>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</si>
  <si>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</si>
  <si>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</si>
  <si>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</si>
  <si>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</si>
  <si>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</si>
  <si>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</si>
  <si>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</si>
  <si>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</si>
  <si>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</si>
  <si>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</si>
  <si>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</si>
  <si>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</si>
  <si>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</si>
  <si>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</si>
  <si>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</si>
  <si>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</si>
  <si>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</si>
  <si>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</si>
  <si>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</si>
  <si>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</si>
  <si>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</si>
  <si>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</si>
  <si>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</si>
  <si>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</si>
  <si>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</si>
  <si>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</si>
  <si>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</si>
  <si>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</si>
  <si>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</si>
  <si>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</si>
  <si>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</si>
  <si>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</si>
  <si>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</si>
  <si>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</si>
  <si>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</si>
  <si>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</si>
  <si>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</si>
  <si>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</si>
  <si>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</si>
  <si>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</si>
  <si>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</si>
  <si>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</si>
  <si>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</si>
  <si>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</si>
  <si>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</si>
  <si>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</si>
  <si>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</si>
  <si>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</si>
  <si>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</si>
  <si>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</si>
  <si>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</si>
  <si>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</si>
  <si>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</si>
  <si>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</si>
  <si>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</si>
  <si>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</si>
  <si>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</si>
  <si>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</si>
  <si>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</si>
  <si>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</si>
  <si>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</si>
  <si>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</si>
  <si>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</si>
  <si>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</si>
  <si>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</si>
  <si>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</si>
  <si>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</si>
  <si>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</si>
  <si>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</si>
  <si>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</si>
  <si>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</si>
  <si>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</si>
  <si>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</si>
  <si>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</si>
  <si>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</si>
  <si>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</si>
  <si>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</si>
  <si>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</si>
  <si>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</si>
  <si>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</si>
  <si>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</si>
  <si>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</si>
  <si>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</si>
  <si>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</si>
  <si>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</si>
  <si>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</si>
  <si>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</si>
  <si>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</si>
  <si>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</si>
  <si>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</si>
  <si>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</si>
  <si>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</si>
  <si>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</si>
  <si>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</si>
  <si>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</si>
  <si>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</si>
  <si>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</si>
  <si>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</si>
  <si>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</si>
  <si>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</si>
  <si>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</si>
  <si>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</si>
  <si>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</si>
  <si>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</si>
  <si>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</si>
  <si>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</si>
  <si>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</si>
  <si>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</si>
  <si>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</si>
  <si>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</si>
  <si>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</si>
  <si>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</si>
  <si>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</si>
  <si>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</si>
  <si>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</si>
  <si>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</si>
  <si>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</si>
  <si>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</si>
  <si>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</si>
  <si>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</si>
  <si>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</si>
  <si>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</si>
  <si>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</si>
  <si>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</si>
  <si>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</si>
  <si>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</si>
  <si>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</si>
  <si>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</si>
  <si>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</si>
  <si>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</si>
  <si>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</si>
  <si>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</si>
  <si>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</si>
  <si>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</si>
  <si>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</si>
  <si>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</si>
  <si>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</si>
  <si>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</si>
  <si>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</si>
  <si>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</si>
  <si>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</si>
  <si>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</si>
  <si>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</si>
  <si>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</si>
  <si>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</si>
  <si>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</si>
  <si>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</si>
  <si>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</si>
  <si>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</si>
  <si>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</si>
  <si>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</si>
  <si>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</si>
  <si>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</si>
  <si>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</si>
  <si>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</si>
  <si>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</si>
  <si>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</si>
  <si>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</si>
  <si>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</si>
  <si>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</si>
  <si>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</si>
  <si>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</si>
  <si>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</si>
  <si>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</si>
  <si>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</si>
  <si>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</si>
  <si>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</si>
  <si>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</si>
  <si>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</si>
  <si>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</si>
  <si>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</si>
  <si>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</si>
  <si>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</si>
  <si>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</si>
  <si>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</si>
  <si>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</si>
  <si>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</si>
  <si>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</si>
  <si>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</si>
  <si>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</si>
  <si>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</si>
  <si>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</si>
  <si>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</si>
  <si>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</si>
  <si>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</si>
  <si>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</si>
  <si>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</si>
  <si>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</si>
  <si>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</si>
  <si>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</si>
  <si>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</si>
  <si>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</si>
  <si>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</si>
  <si>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nga sistemi</t>
  </si>
  <si>
    <t>NIPT nga sistemi</t>
  </si>
  <si>
    <t>Pasqyrat financiare te vitit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</si>
  <si>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</si>
  <si>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</si>
  <si>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</si>
  <si>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</si>
  <si>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</si>
  <si>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</si>
  <si>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</si>
  <si>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</si>
  <si>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</si>
  <si>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</si>
  <si>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</si>
  <si>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</si>
  <si>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</si>
  <si>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</si>
  <si>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</si>
  <si>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</si>
  <si>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</si>
  <si>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</si>
  <si>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</si>
  <si>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</si>
  <si>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</si>
  <si>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</si>
  <si>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</si>
  <si>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</si>
  <si>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</si>
  <si>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</si>
  <si>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</si>
  <si>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</si>
  <si>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</si>
  <si>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</si>
  <si>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</si>
  <si>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</si>
  <si>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</si>
  <si>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</si>
  <si>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</si>
  <si>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</si>
  <si>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</si>
  <si>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</si>
  <si>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</si>
  <si>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</si>
  <si>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</si>
  <si>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</si>
  <si>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</si>
  <si>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</si>
  <si>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</si>
  <si>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</si>
  <si>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</si>
  <si>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</si>
  <si>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</si>
  <si>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</si>
  <si>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</si>
  <si>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</si>
  <si>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</si>
  <si>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</si>
  <si>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</si>
  <si>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</si>
  <si>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</si>
  <si>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</si>
  <si>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</si>
  <si>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</si>
  <si>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</si>
  <si>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</si>
  <si>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</si>
  <si>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</si>
  <si>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</si>
  <si>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</si>
  <si>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</si>
  <si>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</si>
  <si>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</si>
  <si>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</si>
  <si>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</si>
  <si>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</si>
  <si>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</si>
  <si>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</si>
  <si>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</si>
  <si>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</si>
  <si>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</si>
  <si>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</si>
  <si>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</si>
  <si>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</si>
  <si>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</si>
  <si>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</si>
  <si>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</si>
  <si>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</si>
  <si>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</si>
  <si>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</si>
  <si>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</si>
  <si>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</si>
  <si>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</si>
  <si>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pagueshmedhe detyrime per punonjesit</t>
  </si>
  <si>
    <t>Pagesa te tjera</t>
  </si>
  <si>
    <t>Te tjera (tvsh,tap,sigurime)</t>
  </si>
  <si>
    <t>Pershkruaj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</si>
  <si>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</si>
  <si>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</si>
  <si>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</si>
  <si>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</si>
  <si>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</si>
  <si>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akiveve afatgjata materiale</t>
  </si>
  <si>
    <t>Mjete monetare neto nga/perdorur ne aktivitetin e investimit</t>
  </si>
  <si>
    <t>Fluksi i mjeteve monetare nga/perdorur ne aktivitetin e financimit</t>
  </si>
  <si>
    <t>Interes I arketuar</t>
  </si>
  <si>
    <t>te tjera (gjoba)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</si>
  <si>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</si>
  <si>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</si>
  <si>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</si>
  <si>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</si>
  <si>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</si>
  <si>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 e levizjeve ne kapitalin neto</t>
  </si>
  <si>
    <t>Kapitali i nenshkruar</t>
  </si>
  <si>
    <t>Primi i lidhur me kapitalin</t>
  </si>
  <si>
    <t>Rezerva rivleresimi</t>
  </si>
  <si>
    <t>Rezerva statutore</t>
  </si>
  <si>
    <t xml:space="preserve">Rezerva 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</si>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</sst>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91" fillId="0" borderId="0" xfId="0" applyNumberFormat="1" applyFont="1" applyFill="1" applyBorder="1" applyAlignment="1" applyProtection="1"/>
    <xf numFmtId="0" fontId="183" fillId="0" borderId="0" xfId="6595" applyNumberFormat="1" applyFont="1" applyFill="1" applyBorder="1" applyAlignment="1" applyProtection="1">
      <alignment wrapText="1"/>
    </xf>
    <xf numFmtId="167" fontId="182" fillId="0" borderId="0" xfId="215" applyNumberFormat="1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167" fontId="175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 applyProtection="1"/>
    <xf numFmtId="0" fontId="183" fillId="62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2" fillId="0" borderId="0" xfId="6595" applyFont="1" applyBorder="1" applyAlignment="1">
      <alignment horizontal="left" vertical="center"/>
    </xf>
    <xf numFmtId="0" fontId="183" fillId="0" borderId="0" xfId="6595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5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6" fillId="0" borderId="0" xfId="6594" applyFont="1"/>
    <xf numFmtId="0" fontId="182" fillId="0" borderId="0" xfId="6594" applyFont="1"/>
    <xf numFmtId="0" fontId="182" fillId="0" borderId="0" xfId="6594" applyFont="1" applyBorder="1"/>
    <xf numFmtId="0" fontId="187" fillId="0" borderId="0" xfId="6594" applyFont="1"/>
    <xf numFmtId="0" fontId="182" fillId="0" borderId="0" xfId="6594" applyFont="1" applyAlignment="1">
      <alignment horizontal="center"/>
    </xf>
    <xf numFmtId="3" fontId="180" fillId="0" borderId="0" xfId="6594" applyNumberFormat="1" applyFont="1" applyBorder="1" applyAlignment="1">
      <alignment horizontal="center" vertical="center"/>
    </xf>
    <xf numFmtId="0" fontId="193" fillId="0" borderId="0" xfId="6594" applyFont="1" applyBorder="1" applyAlignment="1">
      <alignment vertical="center"/>
    </xf>
    <xf numFmtId="3" fontId="181" fillId="0" borderId="0" xfId="6594" applyNumberFormat="1" applyFont="1" applyBorder="1" applyAlignment="1">
      <alignment vertical="center"/>
    </xf>
    <xf numFmtId="0" fontId="178" fillId="0" borderId="0" xfId="6594" applyNumberFormat="1" applyFont="1" applyFill="1" applyBorder="1" applyAlignment="1" applyProtection="1">
      <alignment wrapText="1"/>
    </xf>
    <xf numFmtId="38" fontId="182" fillId="0" borderId="0" xfId="6594" applyNumberFormat="1" applyFont="1"/>
    <xf numFmtId="38" fontId="182" fillId="0" borderId="0" xfId="6594" applyNumberFormat="1" applyFont="1" applyBorder="1"/>
    <xf numFmtId="0" fontId="184" fillId="0" borderId="0" xfId="6594" applyNumberFormat="1" applyFont="1" applyFill="1" applyBorder="1" applyAlignment="1" applyProtection="1">
      <alignment horizontal="left" wrapText="1" indent="2"/>
    </xf>
    <xf numFmtId="0" fontId="183" fillId="0" borderId="0" xfId="6594" applyNumberFormat="1" applyFont="1" applyFill="1" applyBorder="1" applyAlignment="1" applyProtection="1">
      <alignment horizontal="left" indent="2"/>
    </xf>
    <xf numFmtId="0" fontId="183" fillId="0" borderId="0" xfId="6594" applyNumberFormat="1" applyFont="1" applyFill="1" applyBorder="1" applyAlignment="1" applyProtection="1">
      <alignment horizontal="left" wrapText="1" indent="2"/>
    </xf>
    <xf numFmtId="38" fontId="182" fillId="0" borderId="26" xfId="6594" applyNumberFormat="1" applyFont="1" applyBorder="1"/>
    <xf numFmtId="0" fontId="178" fillId="0" borderId="0" xfId="3275" applyFont="1" applyFill="1" applyAlignment="1">
      <alignment vertical="top" wrapText="1"/>
    </xf>
    <xf numFmtId="38" fontId="182" fillId="0" borderId="15" xfId="6594" applyNumberFormat="1" applyFont="1" applyBorder="1"/>
    <xf numFmtId="0" fontId="183" fillId="0" borderId="0" xfId="6594" applyNumberFormat="1" applyFont="1" applyFill="1" applyBorder="1" applyAlignment="1" applyProtection="1">
      <alignment horizontal="left" wrapText="1"/>
    </xf>
    <xf numFmtId="0" fontId="178" fillId="61" borderId="0" xfId="6594" applyNumberFormat="1" applyFont="1" applyFill="1" applyBorder="1" applyAlignment="1" applyProtection="1">
      <alignment horizontal="left" wrapText="1"/>
    </xf>
    <xf numFmtId="38" fontId="182" fillId="61" borderId="16" xfId="6594" applyNumberFormat="1" applyFont="1" applyFill="1" applyBorder="1"/>
    <xf numFmtId="38" fontId="182" fillId="61" borderId="0" xfId="6594" applyNumberFormat="1" applyFont="1" applyFill="1" applyBorder="1"/>
    <xf numFmtId="0" fontId="183" fillId="0" borderId="0" xfId="6594" applyNumberFormat="1" applyFont="1" applyFill="1" applyBorder="1" applyAlignment="1" applyProtection="1">
      <alignment wrapText="1"/>
    </xf>
    <xf numFmtId="0" fontId="182" fillId="0" borderId="0" xfId="6596" applyFont="1"/>
    <xf numFmtId="0" fontId="187" fillId="0" borderId="0" xfId="6596" applyFont="1"/>
    <xf numFmtId="0" fontId="178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8" fillId="0" borderId="0" xfId="6596" applyNumberFormat="1" applyFont="1" applyFill="1" applyBorder="1" applyAlignment="1" applyProtection="1">
      <alignment wrapText="1"/>
    </xf>
    <xf numFmtId="0" fontId="178" fillId="0" borderId="0" xfId="6597" applyFont="1" applyFill="1" applyBorder="1"/>
    <xf numFmtId="0" fontId="182" fillId="0" borderId="0" xfId="6596" applyFont="1" applyBorder="1"/>
    <xf numFmtId="0" fontId="183" fillId="0" borderId="0" xfId="6596" applyNumberFormat="1" applyFont="1" applyFill="1" applyBorder="1" applyAlignment="1" applyProtection="1"/>
    <xf numFmtId="0" fontId="178" fillId="0" borderId="0" xfId="6596" applyNumberFormat="1" applyFont="1" applyFill="1" applyBorder="1" applyAlignment="1" applyProtection="1">
      <alignment horizontal="right" wrapText="1"/>
    </xf>
    <xf numFmtId="0" fontId="183" fillId="0" borderId="0" xfId="6597" applyFont="1" applyFill="1" applyBorder="1"/>
    <xf numFmtId="37" fontId="183" fillId="0" borderId="0" xfId="6598" applyNumberFormat="1" applyFont="1" applyBorder="1" applyAlignment="1">
      <alignment horizontal="right"/>
    </xf>
    <xf numFmtId="37" fontId="183" fillId="0" borderId="0" xfId="6598" applyNumberFormat="1" applyFont="1" applyFill="1" applyBorder="1" applyAlignment="1" applyProtection="1">
      <alignment horizontal="right" wrapText="1"/>
    </xf>
    <xf numFmtId="37" fontId="182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6" fillId="0" borderId="16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83" fillId="0" borderId="0" xfId="6598" applyNumberFormat="1" applyFont="1" applyFill="1" applyBorder="1" applyAlignment="1">
      <alignment horizontal="right"/>
    </xf>
    <xf numFmtId="37" fontId="178" fillId="0" borderId="26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82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82" fillId="34" borderId="0" xfId="6596" applyNumberFormat="1" applyFont="1" applyFill="1" applyAlignment="1">
      <alignment horizontal="right"/>
    </xf>
    <xf numFmtId="37" fontId="186" fillId="0" borderId="26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37" fontId="182" fillId="0" borderId="0" xfId="6596" applyNumberFormat="1" applyFont="1" applyFill="1" applyBorder="1" applyAlignment="1">
      <alignment horizontal="right"/>
    </xf>
    <xf numFmtId="37" fontId="186" fillId="61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82" fillId="0" borderId="0" xfId="6596" applyNumberFormat="1" applyFont="1" applyBorder="1"/>
    <xf numFmtId="37" fontId="182" fillId="0" borderId="0" xfId="6596" applyNumberFormat="1" applyFont="1"/>
    <xf numFmtId="0" fontId="198" fillId="0" borderId="0" xfId="6596" applyFont="1"/>
    <xf numFmtId="37" fontId="198" fillId="0" borderId="0" xfId="6596" applyNumberFormat="1" applyFont="1" applyBorder="1"/>
    <xf numFmtId="37" fontId="198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61" workbookViewId="0"/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236</v>
      </c>
    </row>
    <row r="2" spans="1:5">
      <c r="A2" s="53" t="s">
        <v>234</v>
      </c>
    </row>
    <row r="3" spans="1:5">
      <c r="A3" s="53" t="s">
        <v>235</v>
      </c>
    </row>
    <row r="4" spans="1:5">
      <c r="A4" s="53"/>
    </row>
    <row r="5" spans="1:5">
      <c r="A5" s="41" t="s">
        <v>230</v>
      </c>
    </row>
    <row r="6" spans="1:5">
      <c r="A6" s="59" t="s">
        <v>238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239</v>
      </c>
      <c r="B10" s="54">
        <v>264079947</v>
      </c>
      <c r="C10" s="46"/>
      <c r="D10" s="54">
        <v>263829623</v>
      </c>
      <c r="E10" s="39"/>
    </row>
    <row r="11" spans="1:5">
      <c r="A11" s="60" t="s">
        <v>240</v>
      </c>
      <c r="B11" s="54"/>
      <c r="C11" s="46"/>
      <c r="D11" s="54"/>
      <c r="E11" s="39"/>
    </row>
    <row r="12" spans="1:5">
      <c r="A12" s="60" t="s">
        <v>237</v>
      </c>
      <c r="B12" s="54"/>
      <c r="C12" s="46"/>
      <c r="D12" s="54"/>
      <c r="E12" s="39"/>
    </row>
    <row r="13" spans="1:5" ht="16.5" customHeight="1">
      <c r="A13" s="60" t="s">
        <v>241</v>
      </c>
      <c r="B13" s="54"/>
      <c r="C13" s="46"/>
      <c r="D13" s="54"/>
      <c r="E13" s="39"/>
    </row>
    <row r="14" spans="1:5" ht="16.5" customHeight="1">
      <c r="A14" s="60" t="s">
        <v>242</v>
      </c>
      <c r="B14" s="54"/>
      <c r="C14" s="46"/>
      <c r="D14" s="54"/>
      <c r="E14" s="39"/>
    </row>
    <row r="15" spans="1:5">
      <c r="A15" s="60" t="s">
        <v>243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244</v>
      </c>
      <c r="B17" s="54"/>
      <c r="C17" s="46"/>
      <c r="D17" s="54"/>
      <c r="E17" s="39"/>
    </row>
    <row r="18" spans="1:5">
      <c r="A18" s="60" t="s">
        <v>245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246</v>
      </c>
      <c r="B20" s="54"/>
      <c r="C20" s="46"/>
      <c r="D20" s="54"/>
      <c r="E20" s="39"/>
    </row>
    <row r="21" spans="1:5">
      <c r="A21" s="72" t="s">
        <v>266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264079947</v>
      </c>
      <c r="C22" s="51"/>
      <c r="D22" s="50">
        <f>SUM(D10:D21)</f>
        <v>263829623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247</v>
      </c>
      <c r="B25" s="54">
        <v>430428</v>
      </c>
      <c r="C25" s="46"/>
      <c r="D25" s="54">
        <v>337533</v>
      </c>
      <c r="E25" s="39"/>
    </row>
    <row r="26" spans="1:5">
      <c r="A26" s="60" t="s">
        <v>248</v>
      </c>
      <c r="B26" s="54">
        <v>3233295</v>
      </c>
      <c r="C26" s="46"/>
      <c r="D26" s="54">
        <v>2927098</v>
      </c>
      <c r="E26" s="39"/>
    </row>
    <row r="27" spans="1:5">
      <c r="A27" s="63" t="s">
        <v>249</v>
      </c>
      <c r="B27" s="54"/>
      <c r="C27" s="46"/>
      <c r="D27" s="54"/>
      <c r="E27" s="39"/>
    </row>
    <row r="28" spans="1:5">
      <c r="A28" s="60" t="s">
        <v>250</v>
      </c>
      <c r="B28" s="54"/>
      <c r="C28" s="46"/>
      <c r="D28" s="54"/>
      <c r="E28" s="39"/>
    </row>
    <row r="29" spans="1:5">
      <c r="A29" s="60" t="s">
        <v>251</v>
      </c>
      <c r="B29" s="54"/>
      <c r="C29" s="46"/>
      <c r="D29" s="54"/>
      <c r="E29" s="39"/>
    </row>
    <row r="30" spans="1:5">
      <c r="A30" s="60" t="s">
        <v>252</v>
      </c>
      <c r="B30" s="54">
        <v>16604415</v>
      </c>
      <c r="C30" s="46"/>
      <c r="D30" s="54">
        <v>16152125</v>
      </c>
      <c r="E30" s="39"/>
    </row>
    <row r="31" spans="1:5">
      <c r="A31" s="72" t="s">
        <v>266</v>
      </c>
      <c r="B31" s="65"/>
      <c r="C31" s="46"/>
      <c r="D31" s="65">
        <v>655828</v>
      </c>
      <c r="E31" s="39"/>
    </row>
    <row r="32" spans="1:5">
      <c r="A32" s="58"/>
      <c r="B32" s="66">
        <f>SUM(B25:B31)</f>
        <v>20268138</v>
      </c>
      <c r="C32" s="58"/>
      <c r="D32" s="66">
        <f>SUM(D25:D31)</f>
        <v>20072584</v>
      </c>
      <c r="E32" s="39"/>
    </row>
    <row r="33" spans="1:5" ht="30">
      <c r="A33" s="60" t="s">
        <v>253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20268138</v>
      </c>
      <c r="C34" s="51"/>
      <c r="D34" s="50">
        <f>SUM(D32:D33)</f>
        <v>20072584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284348085</v>
      </c>
      <c r="C36" s="46"/>
      <c r="D36" s="67">
        <f>D34+D22</f>
        <v>283902207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257</v>
      </c>
      <c r="B41" s="54">
        <v>275000000</v>
      </c>
      <c r="C41" s="46"/>
      <c r="D41" s="54">
        <v>275000000</v>
      </c>
      <c r="E41" s="39"/>
    </row>
    <row r="42" spans="1:5">
      <c r="A42" s="72" t="s">
        <v>268</v>
      </c>
      <c r="B42" s="54">
        <v>2198166</v>
      </c>
      <c r="C42" s="46"/>
      <c r="D42" s="54">
        <v>2198166</v>
      </c>
      <c r="E42" s="39"/>
    </row>
    <row r="43" spans="1:5">
      <c r="A43" s="60" t="s">
        <v>258</v>
      </c>
      <c r="B43" s="54">
        <v>3793165</v>
      </c>
      <c r="C43" s="46"/>
      <c r="D43" s="54">
        <v>2747565</v>
      </c>
      <c r="E43" s="39"/>
    </row>
    <row r="44" spans="1:5">
      <c r="B44" s="70">
        <f>SUM(B41:B43)</f>
        <v>280991331</v>
      </c>
      <c r="C44" s="58"/>
      <c r="D44" s="70">
        <f>SUM(D41:D43)</f>
        <v>279945731</v>
      </c>
      <c r="E44" s="39"/>
    </row>
    <row r="45" spans="1:5">
      <c r="A45" s="60" t="s">
        <v>259</v>
      </c>
      <c r="B45" s="54"/>
      <c r="C45" s="46"/>
      <c r="D45" s="54"/>
      <c r="E45" s="39"/>
    </row>
    <row r="46" spans="1:5">
      <c r="A46" s="45" t="s">
        <v>260</v>
      </c>
      <c r="B46" s="70">
        <f>B44</f>
        <v>280991331</v>
      </c>
      <c r="C46" s="58"/>
      <c r="D46" s="70">
        <f>D44</f>
        <v>279945731</v>
      </c>
      <c r="E46" s="39"/>
    </row>
    <row r="47" spans="1:5">
      <c r="A47" s="69" t="s">
        <v>231</v>
      </c>
      <c r="B47" s="54"/>
      <c r="C47" s="46"/>
      <c r="D47" s="54"/>
      <c r="E47" s="39"/>
    </row>
    <row r="48" spans="1:5">
      <c r="A48" s="45" t="s">
        <v>261</v>
      </c>
      <c r="B48" s="68">
        <f>B46</f>
        <v>280991331</v>
      </c>
      <c r="C48" s="51"/>
      <c r="D48" s="68">
        <f>D46</f>
        <v>279945731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/>
      <c r="C51" s="46"/>
      <c r="D51" s="54"/>
      <c r="E51" s="39"/>
    </row>
    <row r="52" spans="1:5">
      <c r="A52" s="60" t="s">
        <v>264</v>
      </c>
      <c r="B52" s="54"/>
      <c r="C52" s="46"/>
      <c r="D52" s="54"/>
      <c r="E52" s="39"/>
    </row>
    <row r="53" spans="1:5">
      <c r="A53" s="60" t="s">
        <v>262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263</v>
      </c>
      <c r="B56" s="54"/>
      <c r="C56" s="46"/>
      <c r="D56" s="54"/>
      <c r="E56" s="39"/>
    </row>
    <row r="57" spans="1:5">
      <c r="A57" s="72" t="s">
        <v>267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0</v>
      </c>
      <c r="C58" s="51"/>
      <c r="D58" s="50">
        <f>SUM(D51:D57)</f>
        <v>0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254</v>
      </c>
      <c r="B61" s="54">
        <v>2997466</v>
      </c>
      <c r="C61" s="46"/>
      <c r="D61" s="54">
        <v>3098118</v>
      </c>
      <c r="E61" s="39"/>
    </row>
    <row r="62" spans="1:5">
      <c r="A62" s="60" t="s">
        <v>265</v>
      </c>
      <c r="B62" s="54"/>
      <c r="C62" s="46"/>
      <c r="D62" s="54"/>
      <c r="E62" s="39"/>
    </row>
    <row r="63" spans="1:5">
      <c r="A63" s="60" t="s">
        <v>232</v>
      </c>
      <c r="B63" s="54"/>
      <c r="C63" s="46"/>
      <c r="D63" s="54"/>
      <c r="E63" s="39"/>
    </row>
    <row r="64" spans="1:5">
      <c r="A64" s="60" t="s">
        <v>264</v>
      </c>
      <c r="B64" s="54">
        <v>349088</v>
      </c>
      <c r="C64" s="46"/>
      <c r="D64" s="54">
        <v>435339</v>
      </c>
      <c r="E64" s="39"/>
    </row>
    <row r="65" spans="1:5">
      <c r="A65" s="60" t="s">
        <v>255</v>
      </c>
      <c r="B65" s="54">
        <v>10200</v>
      </c>
      <c r="C65" s="46"/>
      <c r="D65" s="54">
        <v>423019</v>
      </c>
      <c r="E65" s="39"/>
    </row>
    <row r="66" spans="1:5">
      <c r="A66" s="60" t="s">
        <v>233</v>
      </c>
      <c r="B66" s="54"/>
      <c r="C66" s="46"/>
      <c r="D66" s="54"/>
      <c r="E66" s="39"/>
    </row>
    <row r="67" spans="1:5">
      <c r="A67" s="60" t="s">
        <v>263</v>
      </c>
      <c r="B67" s="54"/>
      <c r="C67" s="46"/>
      <c r="D67" s="54"/>
      <c r="E67" s="39"/>
    </row>
    <row r="68" spans="1:5">
      <c r="A68" s="72" t="s">
        <v>267</v>
      </c>
      <c r="B68" s="54"/>
      <c r="C68" s="46"/>
      <c r="D68" s="54"/>
      <c r="E68" s="39"/>
    </row>
    <row r="69" spans="1:5">
      <c r="A69" s="60"/>
      <c r="B69" s="71">
        <f>SUM(B61:B68)</f>
        <v>3356754</v>
      </c>
      <c r="C69" s="62"/>
      <c r="D69" s="71">
        <f>SUM(D61:D68)</f>
        <v>3956476</v>
      </c>
      <c r="E69" s="39"/>
    </row>
    <row r="70" spans="1:5" ht="30">
      <c r="A70" s="60" t="s">
        <v>256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3356754</v>
      </c>
      <c r="C71" s="51"/>
      <c r="D71" s="50">
        <f>SUM(D69:D70)</f>
        <v>3956476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3356754</v>
      </c>
      <c r="C73" s="51"/>
      <c r="D73" s="68">
        <f>D58+D71</f>
        <v>3956476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284348085</v>
      </c>
      <c r="C75" s="57"/>
      <c r="D75" s="56">
        <f>D48+D73</f>
        <v>283902207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B28" sqref="B2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2" t="s">
        <v>236</v>
      </c>
    </row>
    <row r="2" spans="1:6">
      <c r="A2" s="53" t="s">
        <v>234</v>
      </c>
    </row>
    <row r="3" spans="1:6">
      <c r="A3" s="53" t="s">
        <v>235</v>
      </c>
    </row>
    <row r="4" spans="1:6">
      <c r="A4" s="53" t="s">
        <v>269</v>
      </c>
    </row>
    <row r="5" spans="1:6">
      <c r="A5" s="52" t="s">
        <v>270</v>
      </c>
      <c r="B5" s="39"/>
      <c r="C5" s="39"/>
      <c r="D5" s="39"/>
      <c r="E5" s="39"/>
      <c r="F5" s="39"/>
    </row>
    <row r="6" spans="1:6">
      <c r="A6" s="73"/>
      <c r="B6" s="40" t="s">
        <v>212</v>
      </c>
      <c r="C6" s="40"/>
      <c r="D6" s="40" t="s">
        <v>212</v>
      </c>
      <c r="E6" s="74"/>
      <c r="F6" s="39"/>
    </row>
    <row r="7" spans="1:6">
      <c r="A7" s="73"/>
      <c r="B7" s="40" t="s">
        <v>213</v>
      </c>
      <c r="C7" s="40"/>
      <c r="D7" s="40" t="s">
        <v>214</v>
      </c>
      <c r="E7" s="74"/>
      <c r="F7" s="39"/>
    </row>
    <row r="8" spans="1:6">
      <c r="A8" s="75" t="s">
        <v>271</v>
      </c>
      <c r="B8" s="76"/>
      <c r="C8" s="77"/>
      <c r="D8" s="76"/>
      <c r="E8" s="78"/>
      <c r="F8" s="79" t="s">
        <v>272</v>
      </c>
    </row>
    <row r="9" spans="1:6">
      <c r="A9" s="80" t="s">
        <v>273</v>
      </c>
      <c r="B9" s="81"/>
      <c r="C9" s="77"/>
      <c r="D9" s="81"/>
      <c r="E9" s="82"/>
      <c r="F9" s="39"/>
    </row>
    <row r="10" spans="1:6">
      <c r="A10" s="55" t="s">
        <v>274</v>
      </c>
      <c r="B10" s="81">
        <v>16728232</v>
      </c>
      <c r="C10" s="83"/>
      <c r="D10" s="81">
        <v>18868202</v>
      </c>
      <c r="E10" s="82"/>
      <c r="F10" s="84" t="s">
        <v>275</v>
      </c>
    </row>
    <row r="11" spans="1:6">
      <c r="A11" s="55" t="s">
        <v>276</v>
      </c>
      <c r="B11" s="85"/>
      <c r="C11" s="83"/>
      <c r="D11" s="85"/>
      <c r="E11" s="82"/>
      <c r="F11" s="84" t="s">
        <v>277</v>
      </c>
    </row>
    <row r="12" spans="1:6">
      <c r="A12" s="55" t="s">
        <v>278</v>
      </c>
      <c r="B12" s="85"/>
      <c r="C12" s="83"/>
      <c r="D12" s="85"/>
      <c r="E12" s="82"/>
      <c r="F12" s="84" t="s">
        <v>277</v>
      </c>
    </row>
    <row r="13" spans="1:6">
      <c r="A13" s="55" t="s">
        <v>279</v>
      </c>
      <c r="B13" s="85"/>
      <c r="C13" s="83"/>
      <c r="D13" s="85"/>
      <c r="E13" s="82"/>
      <c r="F13" s="84" t="s">
        <v>277</v>
      </c>
    </row>
    <row r="14" spans="1:6">
      <c r="A14" s="55" t="s">
        <v>280</v>
      </c>
      <c r="B14" s="85"/>
      <c r="C14" s="83"/>
      <c r="D14" s="85"/>
      <c r="E14" s="82"/>
      <c r="F14" s="84" t="s">
        <v>281</v>
      </c>
    </row>
    <row r="15" spans="1:6">
      <c r="A15" s="80" t="s">
        <v>282</v>
      </c>
      <c r="B15" s="85"/>
      <c r="C15" s="83"/>
      <c r="D15" s="85"/>
      <c r="E15" s="82"/>
      <c r="F15" s="39"/>
    </row>
    <row r="16" spans="1:6">
      <c r="A16" s="80" t="s">
        <v>283</v>
      </c>
      <c r="B16" s="85">
        <v>120216</v>
      </c>
      <c r="C16" s="83"/>
      <c r="D16" s="85">
        <v>142337</v>
      </c>
      <c r="E16" s="82"/>
      <c r="F16" s="39"/>
    </row>
    <row r="17" spans="1:6">
      <c r="A17" s="80" t="s">
        <v>284</v>
      </c>
      <c r="B17" s="85"/>
      <c r="C17" s="83"/>
      <c r="D17" s="85"/>
      <c r="E17" s="82"/>
      <c r="F17" s="39"/>
    </row>
    <row r="18" spans="1:6">
      <c r="A18" s="80" t="s">
        <v>285</v>
      </c>
      <c r="B18" s="85"/>
      <c r="C18" s="83"/>
      <c r="D18" s="85"/>
      <c r="E18" s="82"/>
      <c r="F18" s="39"/>
    </row>
    <row r="19" spans="1:6">
      <c r="A19" s="80" t="s">
        <v>286</v>
      </c>
      <c r="B19" s="85">
        <v>-544906</v>
      </c>
      <c r="C19" s="83"/>
      <c r="D19" s="85">
        <v>-1472700</v>
      </c>
      <c r="E19" s="82"/>
      <c r="F19" s="39"/>
    </row>
    <row r="20" spans="1:6">
      <c r="A20" s="80" t="s">
        <v>287</v>
      </c>
      <c r="B20" s="85">
        <v>-7687936</v>
      </c>
      <c r="C20" s="83"/>
      <c r="D20" s="85">
        <v>-7587571</v>
      </c>
      <c r="E20" s="82"/>
      <c r="F20" s="39"/>
    </row>
    <row r="21" spans="1:6">
      <c r="A21" s="80" t="s">
        <v>288</v>
      </c>
      <c r="B21" s="85">
        <v>-17126</v>
      </c>
      <c r="C21" s="83"/>
      <c r="D21" s="85">
        <v>-66320</v>
      </c>
      <c r="E21" s="82"/>
      <c r="F21" s="86"/>
    </row>
    <row r="22" spans="1:6">
      <c r="A22" s="80" t="s">
        <v>289</v>
      </c>
      <c r="B22" s="85">
        <v>7320341</v>
      </c>
      <c r="C22" s="83"/>
      <c r="D22" s="85">
        <v>8273579.5</v>
      </c>
      <c r="E22" s="82"/>
      <c r="F22" s="87"/>
    </row>
    <row r="23" spans="1:6">
      <c r="A23" s="80"/>
      <c r="B23" s="80"/>
      <c r="C23" s="80"/>
      <c r="D23" s="80"/>
      <c r="E23" s="82"/>
      <c r="F23" s="39"/>
    </row>
    <row r="24" spans="1:6">
      <c r="A24" s="80" t="s">
        <v>290</v>
      </c>
      <c r="B24" s="85">
        <v>1278139</v>
      </c>
      <c r="C24" s="83"/>
      <c r="D24" s="85">
        <v>1610369</v>
      </c>
      <c r="E24" s="82"/>
      <c r="F24" s="39"/>
    </row>
    <row r="25" spans="1:6">
      <c r="A25" s="80" t="s">
        <v>291</v>
      </c>
      <c r="B25" s="85"/>
      <c r="C25" s="83"/>
      <c r="D25" s="85"/>
      <c r="E25" s="82"/>
      <c r="F25" s="39"/>
    </row>
    <row r="26" spans="1:6">
      <c r="A26" s="80" t="s">
        <v>292</v>
      </c>
      <c r="B26" s="85"/>
      <c r="C26" s="83"/>
      <c r="D26" s="85"/>
      <c r="E26" s="82"/>
      <c r="F26" s="39"/>
    </row>
    <row r="27" spans="1:6">
      <c r="A27" s="88" t="s">
        <v>293</v>
      </c>
      <c r="B27" s="85">
        <v>272124</v>
      </c>
      <c r="C27" s="83"/>
      <c r="D27" s="85">
        <v>50107</v>
      </c>
      <c r="E27" s="82"/>
      <c r="F27" s="39"/>
    </row>
    <row r="28" spans="1:6" ht="15" customHeight="1">
      <c r="A28" s="89" t="s">
        <v>294</v>
      </c>
      <c r="B28" s="90">
        <f>SUM(B10:B22,B24:B27)</f>
        <v>17469084</v>
      </c>
      <c r="C28" s="83"/>
      <c r="D28" s="90">
        <f>SUM(D10:D22,D24:D27)</f>
        <v>19818003.5</v>
      </c>
      <c r="E28" s="82"/>
      <c r="F28" s="39"/>
    </row>
    <row r="29" spans="1:6" ht="15" customHeight="1">
      <c r="A29" s="80" t="s">
        <v>295</v>
      </c>
      <c r="B29" s="85"/>
      <c r="C29" s="83"/>
      <c r="D29" s="85"/>
      <c r="E29" s="82"/>
      <c r="F29" s="39"/>
    </row>
    <row r="30" spans="1:6" ht="15" customHeight="1">
      <c r="A30" s="89" t="s">
        <v>296</v>
      </c>
      <c r="B30" s="90">
        <f>B28+B29</f>
        <v>17469084</v>
      </c>
      <c r="C30" s="91"/>
      <c r="D30" s="90">
        <f>D28+D29</f>
        <v>19818003.5</v>
      </c>
      <c r="E30" s="82"/>
      <c r="F30" s="39"/>
    </row>
    <row r="31" spans="1:6" ht="15" customHeight="1">
      <c r="A31" s="80"/>
      <c r="B31" s="80"/>
      <c r="C31" s="80"/>
      <c r="D31" s="80"/>
      <c r="E31" s="82"/>
      <c r="F31" s="39"/>
    </row>
    <row r="32" spans="1:6" ht="15" customHeight="1">
      <c r="A32" s="75" t="s">
        <v>297</v>
      </c>
      <c r="B32" s="80"/>
      <c r="C32" s="80"/>
      <c r="D32" s="80"/>
      <c r="E32" s="82"/>
      <c r="F32" s="39"/>
    </row>
    <row r="33" spans="1:6" ht="15" customHeight="1">
      <c r="A33" s="80" t="s">
        <v>298</v>
      </c>
      <c r="B33" s="85"/>
      <c r="C33" s="83"/>
      <c r="D33" s="85"/>
      <c r="E33" s="82"/>
      <c r="F33" s="39"/>
    </row>
    <row r="34" spans="1:6">
      <c r="A34" s="80"/>
      <c r="B34" s="80"/>
      <c r="C34" s="80"/>
      <c r="D34" s="80"/>
      <c r="E34" s="82"/>
      <c r="F34" s="39"/>
    </row>
    <row r="35" spans="1:6" ht="15.75" thickBot="1">
      <c r="A35" s="89" t="s">
        <v>299</v>
      </c>
      <c r="B35" s="92">
        <f>B30+B33</f>
        <v>17469084</v>
      </c>
      <c r="C35" s="93"/>
      <c r="D35" s="92">
        <f>D30+D33</f>
        <v>19818003.5</v>
      </c>
      <c r="E35" s="82"/>
      <c r="F35" s="39"/>
    </row>
    <row r="36" spans="1:6" ht="15.75" thickTop="1">
      <c r="A36" s="89"/>
      <c r="B36" s="89"/>
      <c r="C36" s="89"/>
      <c r="D36" s="89"/>
      <c r="E36" s="82"/>
      <c r="F36" s="39"/>
    </row>
    <row r="37" spans="1:6">
      <c r="A37" s="89" t="s">
        <v>300</v>
      </c>
      <c r="B37" s="89"/>
      <c r="C37" s="89"/>
      <c r="D37" s="89"/>
      <c r="E37" s="82"/>
      <c r="F37" s="39"/>
    </row>
    <row r="38" spans="1:6">
      <c r="A38" s="80" t="s">
        <v>301</v>
      </c>
      <c r="B38" s="85"/>
      <c r="C38" s="83"/>
      <c r="D38" s="85"/>
      <c r="E38" s="82"/>
      <c r="F38" s="39"/>
    </row>
    <row r="39" spans="1:6">
      <c r="A39" s="80" t="s">
        <v>302</v>
      </c>
      <c r="B39" s="85"/>
      <c r="C39" s="83"/>
      <c r="D39" s="85"/>
      <c r="E39" s="82"/>
      <c r="F39" s="39"/>
    </row>
    <row r="40" spans="1:6">
      <c r="A40" s="80"/>
      <c r="B40" s="94"/>
      <c r="C40" s="94"/>
      <c r="D40" s="94"/>
      <c r="E40" s="82"/>
      <c r="F40" s="39"/>
    </row>
    <row r="41" spans="1:6">
      <c r="A41" s="89" t="s">
        <v>303</v>
      </c>
      <c r="B41" s="39"/>
      <c r="C41" s="39"/>
      <c r="D41" s="39"/>
      <c r="E41" s="93"/>
      <c r="F41" s="39"/>
    </row>
    <row r="42" spans="1:6">
      <c r="A42" s="80" t="s">
        <v>304</v>
      </c>
      <c r="B42" s="91"/>
      <c r="C42" s="91"/>
      <c r="D42" s="91"/>
      <c r="E42" s="93"/>
      <c r="F42" s="39"/>
    </row>
    <row r="43" spans="1:6">
      <c r="A43" s="95" t="s">
        <v>305</v>
      </c>
      <c r="B43" s="85"/>
      <c r="C43" s="83"/>
      <c r="D43" s="85"/>
      <c r="E43" s="82"/>
      <c r="F43" s="39"/>
    </row>
    <row r="44" spans="1:6">
      <c r="A44" s="95" t="s">
        <v>306</v>
      </c>
      <c r="B44" s="85"/>
      <c r="C44" s="83"/>
      <c r="D44" s="85"/>
      <c r="E44" s="82"/>
      <c r="F44" s="39"/>
    </row>
    <row r="45" spans="1:6">
      <c r="A45" s="94"/>
      <c r="B45" s="94"/>
      <c r="C45" s="94"/>
      <c r="D45" s="94"/>
      <c r="E45" s="82"/>
      <c r="F45" s="39"/>
    </row>
    <row r="46" spans="1:6">
      <c r="A46" s="80" t="s">
        <v>307</v>
      </c>
      <c r="B46" s="39"/>
      <c r="C46" s="39"/>
      <c r="D46" s="39"/>
      <c r="E46" s="93"/>
      <c r="F46" s="39"/>
    </row>
    <row r="47" spans="1:6">
      <c r="A47" s="95" t="s">
        <v>305</v>
      </c>
      <c r="B47" s="85"/>
      <c r="C47" s="83"/>
      <c r="D47" s="85"/>
      <c r="E47" s="39"/>
      <c r="F47" s="39"/>
    </row>
    <row r="48" spans="1:6">
      <c r="A48" s="95" t="s">
        <v>306</v>
      </c>
      <c r="B48" s="85"/>
      <c r="C48" s="83"/>
      <c r="D48" s="85"/>
      <c r="E48" s="39"/>
      <c r="F48" s="39"/>
    </row>
    <row r="49" spans="1:5">
      <c r="B49" s="39"/>
      <c r="C49" s="39"/>
      <c r="D49" s="39"/>
      <c r="E49" s="39"/>
    </row>
    <row r="50" spans="1:5">
      <c r="A50" s="89" t="s">
        <v>308</v>
      </c>
      <c r="B50" s="96">
        <f>B35</f>
        <v>17469084</v>
      </c>
      <c r="D50" s="96">
        <f>D35</f>
        <v>19818003.5</v>
      </c>
    </row>
    <row r="51" spans="1:5">
      <c r="A51" s="89"/>
    </row>
    <row r="52" spans="1:5">
      <c r="A52" s="75" t="s">
        <v>309</v>
      </c>
    </row>
    <row r="53" spans="1:5">
      <c r="A53" s="89"/>
    </row>
    <row r="54" spans="1:5">
      <c r="A54" s="89" t="s">
        <v>310</v>
      </c>
    </row>
    <row r="55" spans="1:5">
      <c r="A55" s="80" t="s">
        <v>311</v>
      </c>
      <c r="B55" s="85"/>
      <c r="C55" s="83"/>
      <c r="D55" s="85"/>
    </row>
    <row r="56" spans="1:5">
      <c r="A56" s="80" t="s">
        <v>312</v>
      </c>
      <c r="B56" s="85"/>
      <c r="C56" s="83"/>
      <c r="D56" s="85"/>
    </row>
    <row r="57" spans="1:5">
      <c r="A57" s="88" t="s">
        <v>293</v>
      </c>
      <c r="B57" s="85"/>
      <c r="C57" s="83"/>
      <c r="D57" s="85"/>
    </row>
    <row r="58" spans="1:5">
      <c r="A58" s="80" t="s">
        <v>313</v>
      </c>
      <c r="B58" s="85"/>
      <c r="C58" s="83"/>
      <c r="D58" s="85"/>
    </row>
    <row r="59" spans="1:5">
      <c r="A59" s="89" t="s">
        <v>314</v>
      </c>
      <c r="B59" s="96">
        <f>SUM(B55:B58)</f>
        <v>0</v>
      </c>
      <c r="D59" s="96">
        <f>SUM(D55:D58)</f>
        <v>0</v>
      </c>
    </row>
    <row r="60" spans="1:5">
      <c r="A60" s="97"/>
    </row>
    <row r="61" spans="1:5">
      <c r="A61" s="89" t="s">
        <v>315</v>
      </c>
    </row>
    <row r="62" spans="1:5">
      <c r="A62" s="80" t="s">
        <v>316</v>
      </c>
      <c r="B62" s="85"/>
      <c r="C62" s="83"/>
      <c r="D62" s="85"/>
    </row>
    <row r="63" spans="1:5">
      <c r="A63" s="80" t="s">
        <v>317</v>
      </c>
      <c r="B63" s="85"/>
      <c r="C63" s="83"/>
      <c r="D63" s="85"/>
    </row>
    <row r="64" spans="1:5">
      <c r="A64" s="80" t="s">
        <v>318</v>
      </c>
      <c r="B64" s="85"/>
      <c r="C64" s="83"/>
      <c r="D64" s="85"/>
    </row>
    <row r="65" spans="1:4">
      <c r="A65" s="88" t="s">
        <v>293</v>
      </c>
      <c r="B65" s="85"/>
      <c r="C65" s="83"/>
      <c r="D65" s="85"/>
    </row>
    <row r="66" spans="1:4">
      <c r="A66" s="80" t="s">
        <v>319</v>
      </c>
      <c r="B66" s="85"/>
      <c r="C66" s="83"/>
      <c r="D66" s="85"/>
    </row>
    <row r="67" spans="1:4">
      <c r="A67" s="89" t="s">
        <v>314</v>
      </c>
      <c r="B67" s="96">
        <f>SUM(B62:B66)</f>
        <v>0</v>
      </c>
      <c r="D67" s="96">
        <f>SUM(D62:D66)</f>
        <v>0</v>
      </c>
    </row>
    <row r="68" spans="1:4">
      <c r="A68" s="97"/>
    </row>
    <row r="69" spans="1:4">
      <c r="A69" s="89" t="s">
        <v>320</v>
      </c>
      <c r="B69" s="96">
        <f>SUM(B59,B67)</f>
        <v>0</v>
      </c>
      <c r="D69" s="96">
        <f>SUM(D59,D67)</f>
        <v>0</v>
      </c>
    </row>
    <row r="70" spans="1:4">
      <c r="A70" s="97"/>
      <c r="B70" s="96"/>
      <c r="D70" s="96"/>
    </row>
    <row r="71" spans="1:4" ht="15.75" thickBot="1">
      <c r="A71" s="89" t="s">
        <v>321</v>
      </c>
      <c r="B71" s="98">
        <f>B69+B50</f>
        <v>17469084</v>
      </c>
      <c r="D71" s="98">
        <f>D69+D50</f>
        <v>19818003.5</v>
      </c>
    </row>
    <row r="72" spans="1:4" ht="15.75" thickTop="1">
      <c r="A72" s="80"/>
    </row>
    <row r="73" spans="1:4">
      <c r="A73" s="75" t="s">
        <v>322</v>
      </c>
    </row>
    <row r="74" spans="1:4">
      <c r="A74" s="80" t="s">
        <v>301</v>
      </c>
      <c r="B74" s="99"/>
      <c r="D74" s="99"/>
    </row>
    <row r="75" spans="1:4">
      <c r="A75" s="80" t="s">
        <v>302</v>
      </c>
      <c r="B75" s="99"/>
      <c r="D75" s="9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topLeftCell="A37" workbookViewId="0">
      <selection activeCell="A52" sqref="A52"/>
    </sheetView>
  </sheetViews>
  <sheetFormatPr defaultRowHeight="15"/>
  <cols>
    <col min="1" max="1" width="102.85546875" style="101" customWidth="1"/>
    <col min="2" max="2" width="18.7109375" style="101" customWidth="1"/>
    <col min="3" max="3" width="2.7109375" style="102" customWidth="1"/>
    <col min="4" max="4" width="18.7109375" style="101" customWidth="1"/>
    <col min="5" max="5" width="10.5703125" style="101" customWidth="1"/>
    <col min="6" max="6" width="10.7109375" style="101" customWidth="1"/>
    <col min="7" max="7" width="10.140625" style="101" customWidth="1"/>
    <col min="8" max="8" width="10.7109375" style="101" customWidth="1"/>
    <col min="9" max="9" width="11.5703125" style="101" customWidth="1"/>
    <col min="10" max="10" width="11" style="101" customWidth="1"/>
    <col min="11" max="16384" width="9.140625" style="101"/>
  </cols>
  <sheetData>
    <row r="1" spans="1:4">
      <c r="A1" s="100" t="s">
        <v>236</v>
      </c>
    </row>
    <row r="2" spans="1:4">
      <c r="A2" s="103" t="s">
        <v>234</v>
      </c>
    </row>
    <row r="3" spans="1:4">
      <c r="A3" s="103" t="s">
        <v>235</v>
      </c>
    </row>
    <row r="4" spans="1:4" ht="16.5" customHeight="1">
      <c r="A4" s="103" t="s">
        <v>269</v>
      </c>
    </row>
    <row r="5" spans="1:4" ht="16.5" customHeight="1">
      <c r="A5" s="100" t="s">
        <v>323</v>
      </c>
    </row>
    <row r="6" spans="1:4" ht="16.5" customHeight="1">
      <c r="A6" s="100"/>
    </row>
    <row r="7" spans="1:4" ht="15" customHeight="1">
      <c r="A7" s="104"/>
      <c r="B7" s="105" t="s">
        <v>212</v>
      </c>
      <c r="C7" s="105"/>
      <c r="D7" s="105" t="s">
        <v>212</v>
      </c>
    </row>
    <row r="8" spans="1:4" ht="15" customHeight="1">
      <c r="A8" s="104"/>
      <c r="B8" s="105" t="s">
        <v>213</v>
      </c>
      <c r="C8" s="105"/>
      <c r="D8" s="105" t="s">
        <v>214</v>
      </c>
    </row>
    <row r="9" spans="1:4">
      <c r="A9" s="106"/>
      <c r="B9" s="107"/>
      <c r="C9" s="107"/>
      <c r="D9" s="107"/>
    </row>
    <row r="10" spans="1:4">
      <c r="A10" s="108" t="s">
        <v>324</v>
      </c>
      <c r="B10" s="109"/>
      <c r="C10" s="110"/>
      <c r="D10" s="109"/>
    </row>
    <row r="11" spans="1:4">
      <c r="A11" s="111" t="s">
        <v>325</v>
      </c>
      <c r="B11" s="109">
        <v>16941526</v>
      </c>
      <c r="C11" s="110"/>
      <c r="D11" s="109">
        <v>19506251</v>
      </c>
    </row>
    <row r="12" spans="1:4">
      <c r="A12" s="111" t="s">
        <v>326</v>
      </c>
      <c r="B12" s="109">
        <v>-12946859</v>
      </c>
      <c r="C12" s="110"/>
      <c r="D12" s="109">
        <v>-18681544</v>
      </c>
    </row>
    <row r="13" spans="1:4">
      <c r="A13" s="111" t="s">
        <v>327</v>
      </c>
      <c r="B13" s="109"/>
      <c r="C13" s="110"/>
      <c r="D13" s="109">
        <v>-320</v>
      </c>
    </row>
    <row r="14" spans="1:4">
      <c r="A14" s="111" t="s">
        <v>328</v>
      </c>
      <c r="B14" s="109">
        <v>-2484931</v>
      </c>
      <c r="C14" s="110"/>
      <c r="D14" s="109">
        <v>-2127704</v>
      </c>
    </row>
    <row r="15" spans="1:4">
      <c r="A15" s="111" t="s">
        <v>329</v>
      </c>
      <c r="B15" s="109"/>
      <c r="C15" s="110"/>
      <c r="D15" s="109"/>
    </row>
    <row r="16" spans="1:4">
      <c r="A16" s="111" t="s">
        <v>329</v>
      </c>
      <c r="B16" s="109"/>
      <c r="C16" s="110"/>
      <c r="D16" s="109"/>
    </row>
    <row r="17" spans="1:4">
      <c r="A17" s="108" t="s">
        <v>330</v>
      </c>
      <c r="B17" s="109"/>
      <c r="C17" s="110"/>
      <c r="D17" s="109"/>
    </row>
    <row r="18" spans="1:4">
      <c r="A18" s="112" t="s">
        <v>331</v>
      </c>
      <c r="B18" s="109">
        <v>-15875</v>
      </c>
      <c r="C18" s="110"/>
      <c r="D18" s="109">
        <v>-16598</v>
      </c>
    </row>
    <row r="19" spans="1:4">
      <c r="A19" s="113" t="s">
        <v>332</v>
      </c>
      <c r="B19" s="109">
        <v>-206260</v>
      </c>
      <c r="C19" s="110"/>
      <c r="D19" s="109">
        <v>-333838</v>
      </c>
    </row>
    <row r="20" spans="1:4">
      <c r="A20" s="108" t="s">
        <v>333</v>
      </c>
      <c r="B20" s="114">
        <f>SUM(B11:B19)</f>
        <v>1287601</v>
      </c>
      <c r="C20" s="110"/>
      <c r="D20" s="114">
        <f>SUM(D11:D19)</f>
        <v>-1653753</v>
      </c>
    </row>
    <row r="21" spans="1:4">
      <c r="A21" s="113"/>
      <c r="B21" s="109"/>
      <c r="C21" s="110"/>
      <c r="D21" s="109"/>
    </row>
    <row r="22" spans="1:4" ht="13.5" customHeight="1">
      <c r="A22" s="108" t="s">
        <v>334</v>
      </c>
      <c r="B22" s="109"/>
      <c r="C22" s="110"/>
      <c r="D22" s="109"/>
    </row>
    <row r="23" spans="1:4" ht="13.5" customHeight="1">
      <c r="A23" s="111" t="s">
        <v>335</v>
      </c>
      <c r="B23" s="109">
        <v>-954276</v>
      </c>
      <c r="C23" s="110"/>
      <c r="D23" s="109"/>
    </row>
    <row r="24" spans="1:4" ht="13.5" customHeight="1">
      <c r="A24" s="111" t="s">
        <v>329</v>
      </c>
      <c r="B24" s="109"/>
      <c r="C24" s="110"/>
      <c r="D24" s="109"/>
    </row>
    <row r="25" spans="1:4" ht="13.5" customHeight="1">
      <c r="A25" s="111" t="s">
        <v>329</v>
      </c>
      <c r="B25" s="109"/>
      <c r="C25" s="110"/>
      <c r="D25" s="109"/>
    </row>
    <row r="26" spans="1:4" ht="13.5" customHeight="1">
      <c r="A26" s="111" t="s">
        <v>329</v>
      </c>
      <c r="B26" s="109"/>
      <c r="C26" s="110"/>
      <c r="D26" s="109"/>
    </row>
    <row r="27" spans="1:4" ht="13.5" customHeight="1">
      <c r="A27" s="111" t="s">
        <v>329</v>
      </c>
      <c r="B27" s="109"/>
      <c r="C27" s="110"/>
      <c r="D27" s="109"/>
    </row>
    <row r="28" spans="1:4" ht="13.5" customHeight="1">
      <c r="A28" s="111" t="s">
        <v>329</v>
      </c>
      <c r="B28" s="109"/>
      <c r="C28" s="110"/>
      <c r="D28" s="109"/>
    </row>
    <row r="29" spans="1:4" ht="13.5" customHeight="1">
      <c r="A29" s="111" t="s">
        <v>329</v>
      </c>
      <c r="B29" s="109"/>
      <c r="C29" s="110"/>
      <c r="D29" s="109"/>
    </row>
    <row r="30" spans="1:4" ht="13.5" customHeight="1">
      <c r="A30" s="111" t="s">
        <v>329</v>
      </c>
      <c r="B30" s="109"/>
      <c r="C30" s="110"/>
      <c r="D30" s="109"/>
    </row>
    <row r="31" spans="1:4" ht="13.5" customHeight="1">
      <c r="A31" s="111" t="s">
        <v>329</v>
      </c>
      <c r="B31" s="109"/>
      <c r="C31" s="110"/>
      <c r="D31" s="109"/>
    </row>
    <row r="32" spans="1:4" ht="13.5" customHeight="1">
      <c r="A32" s="111" t="s">
        <v>329</v>
      </c>
      <c r="B32" s="109"/>
      <c r="C32" s="110"/>
      <c r="D32" s="109"/>
    </row>
    <row r="33" spans="1:4" ht="13.5" customHeight="1">
      <c r="A33" s="111" t="s">
        <v>329</v>
      </c>
      <c r="B33" s="109"/>
      <c r="C33" s="110"/>
      <c r="D33" s="109"/>
    </row>
    <row r="34" spans="1:4">
      <c r="A34" s="111" t="s">
        <v>329</v>
      </c>
      <c r="B34" s="109"/>
      <c r="C34" s="110"/>
      <c r="D34" s="109"/>
    </row>
    <row r="35" spans="1:4">
      <c r="A35" s="108" t="s">
        <v>336</v>
      </c>
      <c r="B35" s="114">
        <f>SUM(B23:B34)</f>
        <v>-954276</v>
      </c>
      <c r="C35" s="110"/>
      <c r="D35" s="114">
        <f>SUM(D23:D34)</f>
        <v>0</v>
      </c>
    </row>
    <row r="36" spans="1:4">
      <c r="A36" s="115"/>
      <c r="B36" s="109"/>
      <c r="C36" s="110"/>
      <c r="D36" s="109"/>
    </row>
    <row r="37" spans="1:4">
      <c r="A37" s="108" t="s">
        <v>337</v>
      </c>
      <c r="B37" s="109"/>
      <c r="C37" s="110"/>
      <c r="D37" s="109"/>
    </row>
    <row r="38" spans="1:4">
      <c r="A38" s="111" t="s">
        <v>329</v>
      </c>
      <c r="B38" s="109"/>
      <c r="C38" s="110"/>
      <c r="D38" s="109"/>
    </row>
    <row r="39" spans="1:4">
      <c r="A39" s="111" t="s">
        <v>329</v>
      </c>
      <c r="B39" s="109"/>
      <c r="C39" s="110"/>
      <c r="D39" s="109"/>
    </row>
    <row r="40" spans="1:4">
      <c r="A40" s="111" t="s">
        <v>329</v>
      </c>
      <c r="B40" s="109"/>
      <c r="C40" s="110"/>
      <c r="D40" s="109"/>
    </row>
    <row r="41" spans="1:4">
      <c r="A41" s="111" t="s">
        <v>329</v>
      </c>
      <c r="B41" s="109"/>
      <c r="C41" s="110"/>
      <c r="D41" s="109"/>
    </row>
    <row r="42" spans="1:4">
      <c r="A42" s="111" t="s">
        <v>329</v>
      </c>
      <c r="B42" s="109"/>
      <c r="C42" s="110"/>
      <c r="D42" s="109"/>
    </row>
    <row r="43" spans="1:4">
      <c r="A43" s="111" t="s">
        <v>329</v>
      </c>
      <c r="B43" s="109"/>
      <c r="C43" s="110"/>
      <c r="D43" s="109"/>
    </row>
    <row r="44" spans="1:4">
      <c r="A44" s="111" t="s">
        <v>329</v>
      </c>
      <c r="B44" s="109"/>
      <c r="C44" s="110"/>
      <c r="D44" s="109"/>
    </row>
    <row r="45" spans="1:4">
      <c r="A45" s="111" t="s">
        <v>329</v>
      </c>
      <c r="B45" s="109"/>
      <c r="C45" s="110"/>
      <c r="D45" s="109"/>
    </row>
    <row r="46" spans="1:4">
      <c r="A46" s="111" t="s">
        <v>329</v>
      </c>
      <c r="B46" s="109"/>
      <c r="C46" s="110"/>
      <c r="D46" s="109"/>
    </row>
    <row r="47" spans="1:4">
      <c r="A47" s="111" t="s">
        <v>338</v>
      </c>
      <c r="B47" s="109">
        <v>120216</v>
      </c>
      <c r="C47" s="110"/>
      <c r="D47" s="109">
        <v>385</v>
      </c>
    </row>
    <row r="48" spans="1:4">
      <c r="A48" s="111" t="s">
        <v>329</v>
      </c>
      <c r="B48" s="109"/>
      <c r="C48" s="110"/>
      <c r="D48" s="109"/>
    </row>
    <row r="49" spans="1:4">
      <c r="A49" s="111" t="s">
        <v>339</v>
      </c>
      <c r="B49" s="109">
        <v>-1251</v>
      </c>
      <c r="C49" s="110"/>
      <c r="D49" s="109">
        <v>-50107</v>
      </c>
    </row>
    <row r="50" spans="1:4">
      <c r="A50" s="108" t="s">
        <v>340</v>
      </c>
      <c r="B50" s="114">
        <f>SUM(B38:B49)</f>
        <v>118965</v>
      </c>
      <c r="C50" s="110"/>
      <c r="D50" s="114">
        <f>SUM(D38:D49)</f>
        <v>-49722</v>
      </c>
    </row>
    <row r="51" spans="1:4">
      <c r="A51" s="115"/>
      <c r="B51" s="109"/>
      <c r="C51" s="110"/>
      <c r="D51" s="109"/>
    </row>
    <row r="52" spans="1:4">
      <c r="A52" s="108" t="s">
        <v>341</v>
      </c>
      <c r="B52" s="116">
        <f>B20+B35+B50</f>
        <v>452290</v>
      </c>
      <c r="C52" s="110"/>
      <c r="D52" s="116">
        <f>D20+D35+D50</f>
        <v>-1703475</v>
      </c>
    </row>
    <row r="53" spans="1:4">
      <c r="A53" s="117" t="s">
        <v>342</v>
      </c>
      <c r="B53" s="109">
        <v>16152125</v>
      </c>
      <c r="C53" s="110"/>
      <c r="D53" s="109">
        <v>17855600</v>
      </c>
    </row>
    <row r="54" spans="1:4">
      <c r="A54" s="117" t="s">
        <v>343</v>
      </c>
      <c r="B54" s="109"/>
      <c r="C54" s="110"/>
      <c r="D54" s="109"/>
    </row>
    <row r="55" spans="1:4" ht="15.75" thickBot="1">
      <c r="A55" s="118" t="s">
        <v>344</v>
      </c>
      <c r="B55" s="119">
        <f>B52+B53+B54</f>
        <v>16604415</v>
      </c>
      <c r="C55" s="120"/>
      <c r="D55" s="119">
        <f>D52+D53+D54</f>
        <v>16152125</v>
      </c>
    </row>
    <row r="56" spans="1:4" ht="15.75" thickTop="1">
      <c r="A56" s="121"/>
    </row>
    <row r="57" spans="1:4">
      <c r="A57" s="121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B16" zoomScale="90" zoomScaleNormal="90" workbookViewId="0">
      <selection activeCell="C15" sqref="C15"/>
    </sheetView>
  </sheetViews>
  <sheetFormatPr defaultRowHeight="15"/>
  <cols>
    <col min="1" max="1" width="78.7109375" style="122" customWidth="1"/>
    <col min="2" max="12" width="15.7109375" style="122" customWidth="1"/>
    <col min="13" max="16384" width="9.140625" style="122"/>
  </cols>
  <sheetData>
    <row r="1" spans="1:13">
      <c r="A1" s="52" t="s">
        <v>236</v>
      </c>
    </row>
    <row r="2" spans="1:13">
      <c r="A2" s="53" t="s">
        <v>234</v>
      </c>
    </row>
    <row r="3" spans="1:13">
      <c r="A3" s="53" t="s">
        <v>235</v>
      </c>
    </row>
    <row r="4" spans="1:13">
      <c r="A4" s="53" t="s">
        <v>269</v>
      </c>
    </row>
    <row r="5" spans="1:13">
      <c r="A5" s="52" t="s">
        <v>345</v>
      </c>
    </row>
    <row r="6" spans="1:13">
      <c r="A6" s="123"/>
    </row>
    <row r="7" spans="1:13" ht="72">
      <c r="B7" s="124" t="s">
        <v>346</v>
      </c>
      <c r="C7" s="124" t="s">
        <v>347</v>
      </c>
      <c r="D7" s="124" t="s">
        <v>348</v>
      </c>
      <c r="E7" s="125" t="s">
        <v>349</v>
      </c>
      <c r="F7" s="125" t="s">
        <v>350</v>
      </c>
      <c r="G7" s="124" t="s">
        <v>351</v>
      </c>
      <c r="H7" s="124" t="s">
        <v>352</v>
      </c>
      <c r="I7" s="124" t="s">
        <v>353</v>
      </c>
      <c r="J7" s="124" t="s">
        <v>354</v>
      </c>
      <c r="K7" s="124" t="s">
        <v>231</v>
      </c>
      <c r="L7" s="124" t="s">
        <v>354</v>
      </c>
      <c r="M7" s="126"/>
    </row>
    <row r="8" spans="1:13">
      <c r="A8" s="127"/>
      <c r="B8" s="126"/>
      <c r="C8" s="128"/>
      <c r="D8" s="128"/>
      <c r="E8" s="129"/>
      <c r="F8" s="129"/>
      <c r="G8" s="129"/>
      <c r="H8" s="129"/>
      <c r="I8" s="130"/>
      <c r="J8" s="130"/>
      <c r="K8" s="130"/>
      <c r="L8" s="128"/>
      <c r="M8" s="128"/>
    </row>
    <row r="9" spans="1:13">
      <c r="A9" s="131"/>
      <c r="B9" s="132"/>
      <c r="C9" s="132"/>
      <c r="D9" s="132"/>
      <c r="E9" s="133"/>
      <c r="F9" s="133"/>
      <c r="G9" s="133"/>
      <c r="H9" s="133"/>
      <c r="I9" s="134"/>
      <c r="J9" s="134"/>
      <c r="K9" s="134"/>
      <c r="L9" s="134"/>
      <c r="M9" s="128"/>
    </row>
    <row r="10" spans="1:13" ht="15.75" thickBot="1">
      <c r="A10" s="135" t="s">
        <v>355</v>
      </c>
      <c r="B10" s="136">
        <v>275000000</v>
      </c>
      <c r="C10" s="136"/>
      <c r="D10" s="136">
        <v>142374</v>
      </c>
      <c r="E10" s="136">
        <v>2055792</v>
      </c>
      <c r="F10" s="136"/>
      <c r="G10" s="136"/>
      <c r="H10" s="136">
        <v>3306</v>
      </c>
      <c r="I10" s="136">
        <v>1382962</v>
      </c>
      <c r="J10" s="136">
        <f>SUM(B10:I10)</f>
        <v>278584434</v>
      </c>
      <c r="K10" s="136"/>
      <c r="L10" s="136">
        <f>SUM(J10:K10)</f>
        <v>278584434</v>
      </c>
      <c r="M10" s="128"/>
    </row>
    <row r="11" spans="1:13" ht="15.75" thickTop="1">
      <c r="A11" s="137" t="s">
        <v>356</v>
      </c>
      <c r="B11" s="132"/>
      <c r="C11" s="132"/>
      <c r="D11" s="132"/>
      <c r="E11" s="132"/>
      <c r="F11" s="132"/>
      <c r="G11" s="132"/>
      <c r="H11" s="132"/>
      <c r="I11" s="134"/>
      <c r="J11" s="134">
        <f>SUM(B11:I11)</f>
        <v>0</v>
      </c>
      <c r="K11" s="138"/>
      <c r="L11" s="132">
        <f>SUM(J11:K11)</f>
        <v>0</v>
      </c>
      <c r="M11" s="128"/>
    </row>
    <row r="12" spans="1:13">
      <c r="A12" s="135" t="s">
        <v>357</v>
      </c>
      <c r="B12" s="139">
        <f>SUM(B10:B11)</f>
        <v>275000000</v>
      </c>
      <c r="C12" s="139">
        <f t="shared" ref="C12:K12" si="0">SUM(C10:C11)</f>
        <v>0</v>
      </c>
      <c r="D12" s="139">
        <f t="shared" si="0"/>
        <v>142374</v>
      </c>
      <c r="E12" s="139">
        <f t="shared" si="0"/>
        <v>2055792</v>
      </c>
      <c r="F12" s="139">
        <f t="shared" si="0"/>
        <v>0</v>
      </c>
      <c r="G12" s="139">
        <f t="shared" si="0"/>
        <v>0</v>
      </c>
      <c r="H12" s="139">
        <f t="shared" si="0"/>
        <v>3306</v>
      </c>
      <c r="I12" s="139">
        <f t="shared" si="0"/>
        <v>1382962</v>
      </c>
      <c r="J12" s="139">
        <f>SUM(B12:I12)</f>
        <v>278584434</v>
      </c>
      <c r="K12" s="139">
        <f t="shared" si="0"/>
        <v>0</v>
      </c>
      <c r="L12" s="139">
        <f>SUM(J12:K12)</f>
        <v>278584434</v>
      </c>
      <c r="M12" s="128"/>
    </row>
    <row r="13" spans="1:13">
      <c r="A13" s="140" t="s">
        <v>358</v>
      </c>
      <c r="B13" s="132"/>
      <c r="C13" s="132"/>
      <c r="D13" s="132"/>
      <c r="E13" s="132"/>
      <c r="F13" s="132"/>
      <c r="G13" s="132"/>
      <c r="H13" s="132"/>
      <c r="I13" s="141"/>
      <c r="J13" s="141">
        <f>SUM(B13:I13)</f>
        <v>0</v>
      </c>
      <c r="K13" s="141"/>
      <c r="L13" s="132">
        <f t="shared" ref="L13:L37" si="1">SUM(J13:K13)</f>
        <v>0</v>
      </c>
      <c r="M13" s="128"/>
    </row>
    <row r="14" spans="1:13">
      <c r="A14" s="142" t="s">
        <v>353</v>
      </c>
      <c r="B14" s="134"/>
      <c r="C14" s="134"/>
      <c r="D14" s="134"/>
      <c r="E14" s="134"/>
      <c r="F14" s="134"/>
      <c r="G14" s="134"/>
      <c r="H14" s="141"/>
      <c r="I14" s="143">
        <v>1361297</v>
      </c>
      <c r="J14" s="141">
        <f t="shared" ref="J14:J37" si="2">SUM(B14:I14)</f>
        <v>1361297</v>
      </c>
      <c r="K14" s="143"/>
      <c r="L14" s="141">
        <f t="shared" si="1"/>
        <v>1361297</v>
      </c>
      <c r="M14" s="128"/>
    </row>
    <row r="15" spans="1:13">
      <c r="A15" s="142" t="s">
        <v>309</v>
      </c>
      <c r="B15" s="134"/>
      <c r="C15" s="134"/>
      <c r="D15" s="134"/>
      <c r="E15" s="134"/>
      <c r="F15" s="134"/>
      <c r="G15" s="134"/>
      <c r="H15" s="141"/>
      <c r="I15" s="143"/>
      <c r="J15" s="141">
        <f t="shared" si="2"/>
        <v>0</v>
      </c>
      <c r="K15" s="141"/>
      <c r="L15" s="141">
        <f t="shared" si="1"/>
        <v>0</v>
      </c>
      <c r="M15" s="128"/>
    </row>
    <row r="16" spans="1:13">
      <c r="A16" s="142" t="s">
        <v>359</v>
      </c>
      <c r="B16" s="134"/>
      <c r="C16" s="134"/>
      <c r="D16" s="134"/>
      <c r="E16" s="134"/>
      <c r="F16" s="134"/>
      <c r="G16" s="134"/>
      <c r="H16" s="141"/>
      <c r="I16" s="141"/>
      <c r="J16" s="141">
        <f t="shared" si="2"/>
        <v>0</v>
      </c>
      <c r="K16" s="141"/>
      <c r="L16" s="141">
        <f t="shared" si="1"/>
        <v>0</v>
      </c>
      <c r="M16" s="128"/>
    </row>
    <row r="17" spans="1:13">
      <c r="A17" s="140" t="s">
        <v>360</v>
      </c>
      <c r="B17" s="144">
        <f>SUM(B13:B16)</f>
        <v>0</v>
      </c>
      <c r="C17" s="144">
        <f t="shared" ref="C17:K17" si="3">SUM(C13:C16)</f>
        <v>0</v>
      </c>
      <c r="D17" s="144">
        <f t="shared" si="3"/>
        <v>0</v>
      </c>
      <c r="E17" s="144">
        <f t="shared" si="3"/>
        <v>0</v>
      </c>
      <c r="F17" s="144">
        <f t="shared" si="3"/>
        <v>0</v>
      </c>
      <c r="G17" s="144">
        <f t="shared" si="3"/>
        <v>0</v>
      </c>
      <c r="H17" s="144">
        <f t="shared" si="3"/>
        <v>0</v>
      </c>
      <c r="I17" s="144">
        <f>SUM(I13:I16)</f>
        <v>1361297</v>
      </c>
      <c r="J17" s="144">
        <f t="shared" si="2"/>
        <v>1361297</v>
      </c>
      <c r="K17" s="144">
        <f t="shared" si="3"/>
        <v>0</v>
      </c>
      <c r="L17" s="144">
        <f t="shared" si="1"/>
        <v>1361297</v>
      </c>
      <c r="M17" s="128"/>
    </row>
    <row r="18" spans="1:13">
      <c r="A18" s="140" t="s">
        <v>361</v>
      </c>
      <c r="B18" s="134"/>
      <c r="C18" s="134"/>
      <c r="D18" s="134"/>
      <c r="E18" s="134"/>
      <c r="F18" s="134"/>
      <c r="G18" s="134"/>
      <c r="H18" s="141"/>
      <c r="I18" s="141"/>
      <c r="J18" s="141">
        <f t="shared" si="2"/>
        <v>0</v>
      </c>
      <c r="K18" s="141"/>
      <c r="L18" s="141">
        <f t="shared" si="1"/>
        <v>0</v>
      </c>
      <c r="M18" s="128"/>
    </row>
    <row r="19" spans="1:13">
      <c r="A19" s="145" t="s">
        <v>362</v>
      </c>
      <c r="B19" s="134"/>
      <c r="C19" s="134"/>
      <c r="D19" s="134"/>
      <c r="E19" s="134"/>
      <c r="F19" s="134"/>
      <c r="G19" s="134"/>
      <c r="H19" s="141"/>
      <c r="I19" s="141"/>
      <c r="J19" s="141">
        <f t="shared" si="2"/>
        <v>0</v>
      </c>
      <c r="K19" s="141"/>
      <c r="L19" s="141">
        <f t="shared" si="1"/>
        <v>0</v>
      </c>
      <c r="M19" s="128"/>
    </row>
    <row r="20" spans="1:13">
      <c r="A20" s="145" t="s">
        <v>363</v>
      </c>
      <c r="B20" s="134"/>
      <c r="C20" s="134"/>
      <c r="D20" s="134"/>
      <c r="E20" s="134"/>
      <c r="F20" s="134"/>
      <c r="G20" s="134"/>
      <c r="H20" s="141">
        <v>1382962</v>
      </c>
      <c r="I20" s="141">
        <v>-1382962</v>
      </c>
      <c r="J20" s="141">
        <f t="shared" si="2"/>
        <v>0</v>
      </c>
      <c r="K20" s="141"/>
      <c r="L20" s="141">
        <f t="shared" si="1"/>
        <v>0</v>
      </c>
      <c r="M20" s="128"/>
    </row>
    <row r="21" spans="1:13">
      <c r="A21" s="146" t="s">
        <v>364</v>
      </c>
      <c r="B21" s="134"/>
      <c r="C21" s="134"/>
      <c r="D21" s="134"/>
      <c r="E21" s="147"/>
      <c r="F21" s="147"/>
      <c r="G21" s="147"/>
      <c r="H21" s="141"/>
      <c r="I21" s="141"/>
      <c r="J21" s="141">
        <f t="shared" si="2"/>
        <v>0</v>
      </c>
      <c r="K21" s="141"/>
      <c r="L21" s="141">
        <f t="shared" si="1"/>
        <v>0</v>
      </c>
      <c r="M21" s="128"/>
    </row>
    <row r="22" spans="1:13">
      <c r="A22" s="140" t="s">
        <v>365</v>
      </c>
      <c r="B22" s="139">
        <f>SUM(B19:B21)</f>
        <v>0</v>
      </c>
      <c r="C22" s="139">
        <f t="shared" ref="C22:K22" si="4">SUM(C19:C21)</f>
        <v>0</v>
      </c>
      <c r="D22" s="139">
        <f t="shared" si="4"/>
        <v>0</v>
      </c>
      <c r="E22" s="139">
        <f t="shared" si="4"/>
        <v>0</v>
      </c>
      <c r="F22" s="139">
        <f t="shared" si="4"/>
        <v>0</v>
      </c>
      <c r="G22" s="139">
        <f t="shared" si="4"/>
        <v>0</v>
      </c>
      <c r="H22" s="139">
        <f t="shared" si="4"/>
        <v>1382962</v>
      </c>
      <c r="I22" s="139">
        <f t="shared" si="4"/>
        <v>-1382962</v>
      </c>
      <c r="J22" s="144">
        <f t="shared" si="2"/>
        <v>0</v>
      </c>
      <c r="K22" s="139">
        <f t="shared" si="4"/>
        <v>0</v>
      </c>
      <c r="L22" s="139">
        <f t="shared" si="1"/>
        <v>0</v>
      </c>
      <c r="M22" s="128"/>
    </row>
    <row r="23" spans="1:13">
      <c r="A23" s="140"/>
      <c r="B23" s="132"/>
      <c r="C23" s="133"/>
      <c r="D23" s="132"/>
      <c r="E23" s="133"/>
      <c r="F23" s="133"/>
      <c r="G23" s="133"/>
      <c r="H23" s="133"/>
      <c r="I23" s="141"/>
      <c r="J23" s="141"/>
      <c r="K23" s="141"/>
      <c r="L23" s="133"/>
      <c r="M23" s="128"/>
    </row>
    <row r="24" spans="1:13" ht="15.75" thickBot="1">
      <c r="A24" s="140" t="s">
        <v>366</v>
      </c>
      <c r="B24" s="148">
        <f>B12+B17+B22</f>
        <v>275000000</v>
      </c>
      <c r="C24" s="148">
        <f t="shared" ref="C24:K24" si="5">C12+C17+C22</f>
        <v>0</v>
      </c>
      <c r="D24" s="148">
        <f t="shared" si="5"/>
        <v>142374</v>
      </c>
      <c r="E24" s="148">
        <f t="shared" si="5"/>
        <v>2055792</v>
      </c>
      <c r="F24" s="148">
        <f t="shared" si="5"/>
        <v>0</v>
      </c>
      <c r="G24" s="148">
        <f t="shared" si="5"/>
        <v>0</v>
      </c>
      <c r="H24" s="148">
        <f t="shared" si="5"/>
        <v>1386268</v>
      </c>
      <c r="I24" s="148">
        <f t="shared" si="5"/>
        <v>1361297</v>
      </c>
      <c r="J24" s="148">
        <f t="shared" si="2"/>
        <v>279945731</v>
      </c>
      <c r="K24" s="148">
        <f t="shared" si="5"/>
        <v>0</v>
      </c>
      <c r="L24" s="148">
        <f t="shared" si="1"/>
        <v>279945731</v>
      </c>
      <c r="M24" s="128"/>
    </row>
    <row r="25" spans="1:13" ht="15.75" thickTop="1">
      <c r="A25" s="149"/>
      <c r="B25" s="132"/>
      <c r="C25" s="132"/>
      <c r="D25" s="132"/>
      <c r="E25" s="132"/>
      <c r="F25" s="132"/>
      <c r="G25" s="132"/>
      <c r="H25" s="132"/>
      <c r="I25" s="141"/>
      <c r="J25" s="141">
        <f t="shared" si="2"/>
        <v>0</v>
      </c>
      <c r="K25" s="141"/>
      <c r="L25" s="132">
        <f t="shared" si="1"/>
        <v>0</v>
      </c>
      <c r="M25" s="128"/>
    </row>
    <row r="26" spans="1:13">
      <c r="A26" s="140" t="s">
        <v>358</v>
      </c>
      <c r="B26" s="134"/>
      <c r="C26" s="134"/>
      <c r="D26" s="134"/>
      <c r="E26" s="134"/>
      <c r="F26" s="134"/>
      <c r="G26" s="134"/>
      <c r="H26" s="141"/>
      <c r="I26" s="141"/>
      <c r="J26" s="141">
        <f t="shared" si="2"/>
        <v>0</v>
      </c>
      <c r="K26" s="141"/>
      <c r="L26" s="141">
        <f t="shared" si="1"/>
        <v>0</v>
      </c>
      <c r="M26" s="128"/>
    </row>
    <row r="27" spans="1:13">
      <c r="A27" s="142" t="s">
        <v>353</v>
      </c>
      <c r="B27" s="134"/>
      <c r="C27" s="134"/>
      <c r="D27" s="134"/>
      <c r="E27" s="134"/>
      <c r="F27" s="134"/>
      <c r="G27" s="134"/>
      <c r="H27" s="141"/>
      <c r="I27" s="143">
        <v>1045600</v>
      </c>
      <c r="J27" s="141">
        <f t="shared" si="2"/>
        <v>1045600</v>
      </c>
      <c r="K27" s="143"/>
      <c r="L27" s="141">
        <f t="shared" si="1"/>
        <v>1045600</v>
      </c>
      <c r="M27" s="128"/>
    </row>
    <row r="28" spans="1:13">
      <c r="A28" s="142" t="s">
        <v>309</v>
      </c>
      <c r="B28" s="134"/>
      <c r="C28" s="134"/>
      <c r="D28" s="134"/>
      <c r="E28" s="134"/>
      <c r="F28" s="134"/>
      <c r="G28" s="134"/>
      <c r="H28" s="141"/>
      <c r="I28" s="143"/>
      <c r="J28" s="141">
        <f t="shared" si="2"/>
        <v>0</v>
      </c>
      <c r="K28" s="141"/>
      <c r="L28" s="141">
        <f t="shared" si="1"/>
        <v>0</v>
      </c>
      <c r="M28" s="128"/>
    </row>
    <row r="29" spans="1:13">
      <c r="A29" s="142" t="s">
        <v>359</v>
      </c>
      <c r="B29" s="134"/>
      <c r="C29" s="134"/>
      <c r="D29" s="134"/>
      <c r="E29" s="134"/>
      <c r="F29" s="134"/>
      <c r="G29" s="134"/>
      <c r="H29" s="141"/>
      <c r="I29" s="141"/>
      <c r="J29" s="141">
        <f t="shared" si="2"/>
        <v>0</v>
      </c>
      <c r="K29" s="141"/>
      <c r="L29" s="141">
        <f t="shared" si="1"/>
        <v>0</v>
      </c>
      <c r="M29" s="128"/>
    </row>
    <row r="30" spans="1:13">
      <c r="A30" s="140" t="s">
        <v>360</v>
      </c>
      <c r="B30" s="144">
        <f>SUM(B27:B29)</f>
        <v>0</v>
      </c>
      <c r="C30" s="144">
        <f t="shared" ref="C30:K30" si="6">SUM(C27:C29)</f>
        <v>0</v>
      </c>
      <c r="D30" s="144">
        <f t="shared" si="6"/>
        <v>0</v>
      </c>
      <c r="E30" s="144">
        <f t="shared" si="6"/>
        <v>0</v>
      </c>
      <c r="F30" s="144">
        <f t="shared" si="6"/>
        <v>0</v>
      </c>
      <c r="G30" s="144">
        <f t="shared" si="6"/>
        <v>0</v>
      </c>
      <c r="H30" s="144">
        <f t="shared" si="6"/>
        <v>0</v>
      </c>
      <c r="I30" s="144">
        <f t="shared" si="6"/>
        <v>1045600</v>
      </c>
      <c r="J30" s="144">
        <f t="shared" si="2"/>
        <v>1045600</v>
      </c>
      <c r="K30" s="144">
        <f t="shared" si="6"/>
        <v>0</v>
      </c>
      <c r="L30" s="144">
        <f t="shared" si="1"/>
        <v>1045600</v>
      </c>
      <c r="M30" s="128"/>
    </row>
    <row r="31" spans="1:13">
      <c r="A31" s="140" t="s">
        <v>361</v>
      </c>
      <c r="B31" s="134"/>
      <c r="C31" s="134"/>
      <c r="D31" s="134"/>
      <c r="E31" s="134"/>
      <c r="F31" s="134"/>
      <c r="G31" s="134"/>
      <c r="H31" s="141"/>
      <c r="I31" s="141"/>
      <c r="J31" s="141">
        <f t="shared" si="2"/>
        <v>0</v>
      </c>
      <c r="K31" s="141"/>
      <c r="L31" s="141">
        <f t="shared" si="1"/>
        <v>0</v>
      </c>
      <c r="M31" s="128"/>
    </row>
    <row r="32" spans="1:13">
      <c r="A32" s="145" t="s">
        <v>362</v>
      </c>
      <c r="B32" s="134"/>
      <c r="C32" s="134"/>
      <c r="D32" s="134"/>
      <c r="E32" s="134"/>
      <c r="F32" s="134"/>
      <c r="G32" s="134"/>
      <c r="H32" s="141"/>
      <c r="I32" s="141"/>
      <c r="J32" s="141">
        <f t="shared" si="2"/>
        <v>0</v>
      </c>
      <c r="K32" s="141"/>
      <c r="L32" s="141">
        <f t="shared" si="1"/>
        <v>0</v>
      </c>
      <c r="M32" s="128"/>
    </row>
    <row r="33" spans="1:13">
      <c r="A33" s="145" t="s">
        <v>363</v>
      </c>
      <c r="B33" s="134"/>
      <c r="C33" s="134"/>
      <c r="D33" s="134"/>
      <c r="E33" s="134"/>
      <c r="F33" s="134"/>
      <c r="G33" s="134"/>
      <c r="H33" s="141">
        <v>1361297</v>
      </c>
      <c r="I33" s="141">
        <v>-1361297</v>
      </c>
      <c r="J33" s="141">
        <f t="shared" si="2"/>
        <v>0</v>
      </c>
      <c r="K33" s="141"/>
      <c r="L33" s="141">
        <f t="shared" si="1"/>
        <v>0</v>
      </c>
      <c r="M33" s="128"/>
    </row>
    <row r="34" spans="1:13">
      <c r="A34" s="146" t="s">
        <v>364</v>
      </c>
      <c r="B34" s="134"/>
      <c r="C34" s="134"/>
      <c r="D34" s="134"/>
      <c r="E34" s="147"/>
      <c r="F34" s="147"/>
      <c r="G34" s="147"/>
      <c r="H34" s="141"/>
      <c r="I34" s="141"/>
      <c r="J34" s="141">
        <f t="shared" si="2"/>
        <v>0</v>
      </c>
      <c r="K34" s="141"/>
      <c r="L34" s="141">
        <f t="shared" si="1"/>
        <v>0</v>
      </c>
      <c r="M34" s="128"/>
    </row>
    <row r="35" spans="1:13">
      <c r="A35" s="140" t="s">
        <v>365</v>
      </c>
      <c r="B35" s="144">
        <f>SUM(B32:B34)</f>
        <v>0</v>
      </c>
      <c r="C35" s="144">
        <f t="shared" ref="C35:K35" si="7">SUM(C32:C34)</f>
        <v>0</v>
      </c>
      <c r="D35" s="144">
        <f t="shared" si="7"/>
        <v>0</v>
      </c>
      <c r="E35" s="144">
        <f t="shared" si="7"/>
        <v>0</v>
      </c>
      <c r="F35" s="144">
        <f t="shared" si="7"/>
        <v>0</v>
      </c>
      <c r="G35" s="144">
        <f t="shared" si="7"/>
        <v>0</v>
      </c>
      <c r="H35" s="144">
        <f t="shared" si="7"/>
        <v>1361297</v>
      </c>
      <c r="I35" s="144">
        <f t="shared" si="7"/>
        <v>-1361297</v>
      </c>
      <c r="J35" s="144">
        <f t="shared" si="2"/>
        <v>0</v>
      </c>
      <c r="K35" s="144">
        <f t="shared" si="7"/>
        <v>0</v>
      </c>
      <c r="L35" s="144">
        <f t="shared" si="1"/>
        <v>0</v>
      </c>
      <c r="M35" s="128"/>
    </row>
    <row r="36" spans="1:13">
      <c r="A36" s="140"/>
      <c r="B36" s="134"/>
      <c r="C36" s="134"/>
      <c r="D36" s="134"/>
      <c r="E36" s="134"/>
      <c r="F36" s="134"/>
      <c r="G36" s="134"/>
      <c r="H36" s="141"/>
      <c r="I36" s="141"/>
      <c r="J36" s="141"/>
      <c r="K36" s="141"/>
      <c r="L36" s="141"/>
      <c r="M36" s="128"/>
    </row>
    <row r="37" spans="1:13" ht="15.75" thickBot="1">
      <c r="A37" s="140" t="s">
        <v>367</v>
      </c>
      <c r="B37" s="148">
        <f>B24+B30+B35</f>
        <v>275000000</v>
      </c>
      <c r="C37" s="148">
        <f t="shared" ref="C37:K37" si="8">C24+C30+C35</f>
        <v>0</v>
      </c>
      <c r="D37" s="148">
        <f t="shared" si="8"/>
        <v>142374</v>
      </c>
      <c r="E37" s="148">
        <f t="shared" si="8"/>
        <v>2055792</v>
      </c>
      <c r="F37" s="148">
        <f t="shared" si="8"/>
        <v>0</v>
      </c>
      <c r="G37" s="148">
        <f t="shared" si="8"/>
        <v>0</v>
      </c>
      <c r="H37" s="148">
        <f t="shared" si="8"/>
        <v>2747565</v>
      </c>
      <c r="I37" s="148">
        <f t="shared" si="8"/>
        <v>1045600</v>
      </c>
      <c r="J37" s="148">
        <f t="shared" si="2"/>
        <v>280991331</v>
      </c>
      <c r="K37" s="148">
        <f t="shared" si="8"/>
        <v>0</v>
      </c>
      <c r="L37" s="148">
        <f t="shared" si="1"/>
        <v>280991331</v>
      </c>
      <c r="M37" s="128"/>
    </row>
    <row r="38" spans="1:13" ht="15.75" thickTop="1">
      <c r="B38" s="150"/>
      <c r="C38" s="150"/>
      <c r="D38" s="150"/>
      <c r="E38" s="150"/>
      <c r="F38" s="150"/>
      <c r="G38" s="150"/>
      <c r="H38" s="151"/>
      <c r="I38" s="151"/>
      <c r="J38" s="151"/>
      <c r="K38" s="151"/>
      <c r="L38" s="151"/>
      <c r="M38" s="128"/>
    </row>
    <row r="39" spans="1:13">
      <c r="A39" s="152" t="s">
        <v>368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2"/>
      <c r="M39" s="128"/>
    </row>
    <row r="40" spans="1:13">
      <c r="A40" s="152" t="s">
        <v>369</v>
      </c>
      <c r="B40" s="153"/>
      <c r="C40" s="153"/>
      <c r="D40" s="153"/>
      <c r="E40" s="153"/>
      <c r="F40" s="153"/>
      <c r="G40" s="153"/>
      <c r="H40" s="154"/>
      <c r="I40" s="154"/>
      <c r="J40" s="152"/>
      <c r="K40" s="154"/>
      <c r="L40" s="152"/>
      <c r="M40" s="128"/>
    </row>
    <row r="41" spans="1:13">
      <c r="B41" s="128"/>
      <c r="C41" s="128"/>
      <c r="D41" s="128"/>
      <c r="E41" s="128"/>
      <c r="F41" s="128"/>
      <c r="G41" s="128"/>
      <c r="M41" s="128"/>
    </row>
    <row r="42" spans="1:13">
      <c r="B42" s="128"/>
      <c r="C42" s="128"/>
      <c r="D42" s="128"/>
      <c r="E42" s="128"/>
      <c r="F42" s="128"/>
      <c r="G42" s="128"/>
      <c r="M42" s="128"/>
    </row>
    <row r="43" spans="1:13">
      <c r="B43" s="128"/>
      <c r="C43" s="128"/>
      <c r="D43" s="128"/>
      <c r="E43" s="128"/>
      <c r="F43" s="128"/>
      <c r="G43" s="128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2021-09-04T10:53:45Z</dcterms:modified>
</cp:coreProperties>
</file>