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3"/>
  </bookViews>
  <sheets>
    <sheet name="Kop." sheetId="1" r:id="rId1"/>
    <sheet name="Aktivet" sheetId="4" r:id="rId2"/>
    <sheet name="Pasivet" sheetId="14" r:id="rId3"/>
    <sheet name="Rez.1" sheetId="15" r:id="rId4"/>
    <sheet name="Rez.2" sheetId="16" r:id="rId5"/>
    <sheet name="Fluksi 1" sheetId="17" r:id="rId6"/>
    <sheet name="Fluksi 2" sheetId="18" r:id="rId7"/>
    <sheet name="Kapitali 1" sheetId="19" r:id="rId8"/>
    <sheet name="Kapitali 2" sheetId="20" r:id="rId9"/>
    <sheet name="Shenimet" sheetId="21" r:id="rId10"/>
  </sheets>
  <calcPr calcId="124519"/>
</workbook>
</file>

<file path=xl/calcChain.xml><?xml version="1.0" encoding="utf-8"?>
<calcChain xmlns="http://schemas.openxmlformats.org/spreadsheetml/2006/main">
  <c r="K9" i="15"/>
  <c r="J9"/>
  <c r="H11" i="19"/>
  <c r="G14" i="15"/>
  <c r="G11" i="18"/>
  <c r="G9"/>
  <c r="G38"/>
  <c r="G25"/>
  <c r="G32"/>
  <c r="F9" i="17"/>
  <c r="F16"/>
  <c r="F23"/>
  <c r="F29"/>
  <c r="G11" i="16"/>
  <c r="G16"/>
  <c r="G19"/>
  <c r="G24"/>
  <c r="G25"/>
  <c r="G27"/>
  <c r="G13" i="15"/>
  <c r="G18"/>
  <c r="G19"/>
  <c r="G22"/>
  <c r="G27"/>
  <c r="G28"/>
  <c r="G30"/>
  <c r="H27" i="14"/>
  <c r="H26"/>
  <c r="H10"/>
  <c r="H13"/>
  <c r="H8"/>
  <c r="H33"/>
  <c r="H34"/>
  <c r="H45"/>
  <c r="C16" i="20"/>
  <c r="C21"/>
  <c r="F16"/>
  <c r="F21"/>
  <c r="G16"/>
  <c r="G21"/>
  <c r="I29" i="17"/>
  <c r="H29"/>
  <c r="F11" i="16"/>
  <c r="F16"/>
  <c r="H10" i="20"/>
  <c r="H11"/>
  <c r="H12"/>
  <c r="H13"/>
  <c r="H14"/>
  <c r="H15"/>
  <c r="H16"/>
  <c r="H17"/>
  <c r="H18"/>
  <c r="H19"/>
  <c r="H20"/>
  <c r="H9"/>
  <c r="I25" i="19"/>
  <c r="K25"/>
  <c r="I27"/>
  <c r="K27"/>
  <c r="I34"/>
  <c r="K34"/>
  <c r="I33"/>
  <c r="K33"/>
  <c r="I32"/>
  <c r="K32"/>
  <c r="I31"/>
  <c r="K31"/>
  <c r="I30"/>
  <c r="K30"/>
  <c r="I24"/>
  <c r="K24"/>
  <c r="I23"/>
  <c r="K23"/>
  <c r="I20"/>
  <c r="K20"/>
  <c r="I19"/>
  <c r="K19"/>
  <c r="I21"/>
  <c r="K21"/>
  <c r="I14"/>
  <c r="K14"/>
  <c r="I16"/>
  <c r="K16"/>
  <c r="I13"/>
  <c r="K13"/>
  <c r="I12"/>
  <c r="K12"/>
  <c r="I11"/>
  <c r="K11"/>
  <c r="F32" i="18"/>
  <c r="F25"/>
  <c r="F11"/>
  <c r="F9"/>
  <c r="F38"/>
  <c r="E23" i="17"/>
  <c r="E16"/>
  <c r="E9"/>
  <c r="E29"/>
  <c r="F19" i="16"/>
  <c r="F24"/>
  <c r="F22" i="15"/>
  <c r="F27"/>
  <c r="F13"/>
  <c r="F18"/>
  <c r="F19"/>
  <c r="G10" i="14"/>
  <c r="G34"/>
  <c r="G27"/>
  <c r="G26"/>
  <c r="G13"/>
  <c r="G8"/>
  <c r="G33"/>
  <c r="G45"/>
  <c r="G13" i="4"/>
  <c r="H36"/>
  <c r="H34"/>
  <c r="G36"/>
  <c r="G34"/>
  <c r="H31"/>
  <c r="G31"/>
  <c r="H21"/>
  <c r="G21"/>
  <c r="H13"/>
  <c r="H9"/>
  <c r="H8"/>
  <c r="G9"/>
  <c r="H21" i="20"/>
  <c r="F25" i="16"/>
  <c r="F27"/>
  <c r="F28" i="15"/>
  <c r="F30"/>
  <c r="G8" i="4"/>
  <c r="G45"/>
  <c r="H45"/>
</calcChain>
</file>

<file path=xl/sharedStrings.xml><?xml version="1.0" encoding="utf-8"?>
<sst xmlns="http://schemas.openxmlformats.org/spreadsheetml/2006/main" count="381" uniqueCount="257">
  <si>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</si>
  <si>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</si>
  <si>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</si>
  <si>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</si>
  <si>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</si>
  <si>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</si>
  <si>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</si>
  <si>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</si>
  <si>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</si>
  <si>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</si>
  <si>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</si>
  <si>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</si>
  <si>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</si>
  <si>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</si>
  <si>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</si>
  <si>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</si>
  <si>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</si>
  <si>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</si>
  <si>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</si>
  <si>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</si>
  <si>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</si>
  <si>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</si>
  <si>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</si>
  <si>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</si>
  <si>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</si>
  <si>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</si>
  <si>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</si>
  <si>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</si>
  <si>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</si>
  <si>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</si>
  <si>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</si>
  <si>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</si>
  <si>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</si>
  <si>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</si>
  <si>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</si>
  <si>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</si>
  <si>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</si>
  <si>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</si>
  <si>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</si>
  <si>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</si>
  <si>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</si>
  <si>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</si>
  <si>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</si>
  <si>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</si>
  <si>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</si>
  <si>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</si>
  <si>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</si>
  <si>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</si>
  <si>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</si>
  <si>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</si>
  <si>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</si>
  <si>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</si>
  <si>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</si>
  <si>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</si>
  <si>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</si>
  <si>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</si>
  <si>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</si>
  <si>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</si>
  <si>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</si>
  <si>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</si>
  <si>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</si>
  <si>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</si>
  <si>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 xml:space="preserve">Kapitali </t>
  </si>
  <si>
    <t>Rezervat</t>
  </si>
  <si>
    <t>Nje pasqyre e Konsoliduar</t>
  </si>
  <si>
    <t>Pozicioni i rregulluar</t>
  </si>
  <si>
    <t>Aksionit</t>
  </si>
  <si>
    <t>Rezerva te konvertimit</t>
  </si>
  <si>
    <t>te monedhave te huaja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</si>
  <si>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</si>
  <si>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</si>
  <si>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</si>
  <si>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</si>
  <si>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</si>
  <si>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</si>
  <si>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</si>
  <si>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</si>
  <si>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</si>
  <si>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</si>
  <si>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</si>
  <si>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</si>
  <si>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</si>
  <si>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</si>
  <si>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Efekti ndryshimeve ne politikat kontabel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</si>
  <si>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</si>
  <si>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</si>
  <si>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</si>
  <si>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</si>
  <si>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</si>
  <si>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</si>
  <si>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</si>
  <si>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Emertimi</t>
  </si>
  <si>
    <t>Emetimi i Kapitalit Aksionar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</si>
  <si>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</si>
  <si>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</si>
  <si>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</si>
  <si>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</si>
  <si>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</si>
  <si>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</si>
  <si>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</si>
  <si>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</si>
  <si>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S H E N I M E T          S P J E G U E S E</t>
  </si>
  <si>
    <t>Fluksi i parave nga veprimtaria e shfrytezimit</t>
  </si>
  <si>
    <t>Per Drejtimin  e Njesise  Ekonomike</t>
  </si>
  <si>
    <t>Ligjit Nr. 9228 Date 29.04.2004     Per Kontabilitetin dhe Pasqyrat Financiare  )</t>
  </si>
  <si>
    <t>Fluksi monetar nga veprimtarite e shfrytezimit</t>
  </si>
  <si>
    <t>MM te ardhura nga veprimtarite</t>
  </si>
  <si>
    <t>Interesi i paguar</t>
  </si>
  <si>
    <t>Tatim mbi fitimin i paguar</t>
  </si>
  <si>
    <t>MM neto nga veprimtarite e shfytezimit</t>
  </si>
  <si>
    <t>Pasqyra e fluksit monetar - metoda direkte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</si>
  <si>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</si>
  <si>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</si>
  <si>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</si>
  <si>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</si>
  <si>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</si>
  <si>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</si>
  <si>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</si>
  <si>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</si>
  <si>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</si>
  <si>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</si>
  <si>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</si>
  <si>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</si>
  <si>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</si>
  <si>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</si>
  <si>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</si>
  <si>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</si>
  <si>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</si>
  <si>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</si>
  <si>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</si>
  <si>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</si>
  <si>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</si>
  <si>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</si>
  <si>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</si>
  <si>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</si>
  <si>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</si>
  <si>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Mjetet monetare (MM) te arketuara nga klientet</t>
  </si>
  <si>
    <t>Blerja e njesise se kontrolluar X minus parate e Arketuara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</si>
  <si>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</si>
  <si>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</si>
  <si>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</si>
  <si>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</si>
  <si>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</si>
  <si>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</si>
  <si>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</si>
  <si>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</si>
  <si>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</si>
  <si>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</si>
  <si>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</si>
  <si>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</si>
  <si>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</si>
  <si>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</si>
  <si>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</si>
  <si>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</si>
  <si>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</si>
  <si>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</si>
  <si>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</si>
  <si>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</si>
  <si>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</si>
  <si>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</si>
  <si>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</si>
  <si>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</si>
  <si>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</si>
  <si>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</si>
  <si>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</si>
  <si>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</si>
  <si>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</si>
  <si>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</si>
  <si>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</si>
  <si>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</si>
  <si>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</si>
  <si>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</si>
  <si>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</si>
  <si>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</si>
  <si>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</si>
  <si>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</si>
  <si>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</si>
  <si>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</si>
  <si>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</si>
  <si>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</si>
  <si>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</si>
  <si>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</si>
  <si>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</si>
  <si>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(  Bazuar ne klasifikimin e Shpenzimeve sipas Funksioneve  )</t>
  </si>
  <si>
    <t>Pershkrimi  i  Elementeve</t>
  </si>
  <si>
    <t>Fitimi  ( Humbja )  bruto  ( 1 - 2 )</t>
  </si>
  <si>
    <t>Shpenzimet e shitjes</t>
  </si>
  <si>
    <t>Shpenzimet administrative</t>
  </si>
  <si>
    <t>Te ardhura te tjera nga veprimtarite e shfrytezimit</t>
  </si>
  <si>
    <t>Fitimi  ( Humbja )  nga veprimtarite e shfrytezimit</t>
  </si>
  <si>
    <t>Te ardhurat dhe shpenzimet financiare</t>
  </si>
  <si>
    <t>Fitimi (humbja) neto e vitit financiar  ( 13 - 14 )</t>
  </si>
  <si>
    <t>Fitimi (humbja) para tatimit  ( 8 +/- 12 )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</si>
  <si>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</si>
  <si>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</si>
  <si>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</si>
  <si>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</si>
  <si>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</si>
  <si>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</si>
  <si>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</si>
  <si>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</si>
  <si>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</si>
  <si>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</si>
  <si>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</si>
  <si>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</si>
  <si>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</si>
  <si>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MM te paguara ndaj furnitoreve dhe punonjesve</t>
  </si>
  <si>
    <t>Provizionet afatshkurtra</t>
  </si>
  <si>
    <t>Ndrysh.ne invent.prod.gatshme e prodhimit ne proces</t>
  </si>
  <si>
    <t>Kosto e prodhimit / blerjes se mallrave te shitura</t>
  </si>
  <si>
    <t>Shpenzime te tjera te zakonshme</t>
  </si>
  <si>
    <t>Pagesat e detyrimeve te qerase financiare</t>
  </si>
  <si>
    <t>MM neto e perdorura ne veprimtarite Financiare</t>
  </si>
  <si>
    <t>te kembimit gjate konsolidimit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</si>
  <si>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</si>
  <si>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</si>
  <si>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</si>
  <si>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</si>
  <si>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</si>
  <si>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</si>
  <si>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</si>
  <si>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</si>
  <si>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</si>
  <si>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</si>
  <si>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</si>
  <si>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</si>
  <si>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</si>
  <si>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>Pozicioni me 31 dhjetor 2008</t>
  </si>
  <si>
    <t>Pozicioni me 31 dhjetor 2009</t>
  </si>
  <si>
    <t>(  Ne zbarim te Standartit Kombetar te Kontabilitetit Nr.2 dhe  15</t>
  </si>
  <si>
    <t>Ekonomisti</t>
  </si>
  <si>
    <t xml:space="preserve">P U K E </t>
  </si>
  <si>
    <t>PO</t>
  </si>
  <si>
    <t>JO</t>
  </si>
  <si>
    <t>LEKE</t>
  </si>
  <si>
    <t>Sigurime shoqerore</t>
  </si>
  <si>
    <t>Pasqyrat financiare jane pergatitur ne perputhje te plote te ligjit nr.9228 date 29.04.2004 "Per kontabilitetin dhe pasqyrat financiare" dhe Standarteve Kombetare te Kontabilitetit.</t>
  </si>
  <si>
    <t>Viti   2010</t>
  </si>
  <si>
    <t>01.01.2010</t>
  </si>
  <si>
    <t>31.12.2010</t>
  </si>
  <si>
    <t>Pasqyrat    Financiare    te    Vitit   2010</t>
  </si>
  <si>
    <t>TAP</t>
  </si>
  <si>
    <t>Pasqyra   e   te   Ardhurave   dhe   Shpenzimeve     2010</t>
  </si>
  <si>
    <t>Pasqyra   e   te   Ardhurave   dhe   Shpenzimeve   2010</t>
  </si>
  <si>
    <t>Pasqyra   e   Fluksit   Monetar  -  Metoda  Direkte   2010</t>
  </si>
  <si>
    <t>Pasqyra   e   Fluksit   Monetar  -  Metoda  Indirekte   2010</t>
  </si>
  <si>
    <t>Pasqyra  e  Ndryshimeve  ne  Kapital  2010</t>
  </si>
  <si>
    <t>Pozicioni me 31 dhjetor 2010</t>
  </si>
  <si>
    <t>Eshte terhequr kredia afatgjate me ndihmen e AKR-se dhe subjekti po porosit makinerite dhe paisjet qe bejne te mundur rifillimin normal te aktivitetit.</t>
  </si>
  <si>
    <t>Sh.A.Ujesjelles Kanalizime Puke</t>
  </si>
  <si>
    <t>J69310307F</t>
  </si>
  <si>
    <t>Taverna Selmani  PUKE</t>
  </si>
  <si>
    <t>268-52 Akt.</t>
  </si>
  <si>
    <t>Shitje Uje te pijshem dhe mirembajtje rrjeti</t>
  </si>
  <si>
    <t>16.03.2011</t>
  </si>
  <si>
    <t>Drita   DINI</t>
  </si>
  <si>
    <t>Ndue Pali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</si>
</sst>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86" formatCode="#,##0.0"/>
    <numFmt numFmtId="189" formatCode="0;[Red]0"/>
  </numFmts>
  <fonts count="36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8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3" xfId="0" applyFont="1" applyBorder="1"/>
    <xf numFmtId="0" fontId="7" fillId="0" borderId="23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18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86" fontId="13" fillId="0" borderId="11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29" fillId="0" borderId="0" xfId="0" applyNumberFormat="1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/>
    <xf numFmtId="0" fontId="28" fillId="0" borderId="0" xfId="0" applyFont="1"/>
    <xf numFmtId="3" fontId="23" fillId="0" borderId="13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23" xfId="0" applyFont="1" applyBorder="1" applyAlignment="1">
      <alignment vertical="center"/>
    </xf>
    <xf numFmtId="3" fontId="22" fillId="0" borderId="0" xfId="0" applyNumberFormat="1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24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4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5" xfId="0" applyFont="1" applyBorder="1"/>
    <xf numFmtId="0" fontId="5" fillId="0" borderId="25" xfId="0" applyFont="1" applyBorder="1" applyAlignment="1"/>
    <xf numFmtId="0" fontId="5" fillId="0" borderId="26" xfId="0" applyFont="1" applyBorder="1"/>
    <xf numFmtId="0" fontId="5" fillId="0" borderId="5" xfId="0" applyFont="1" applyBorder="1"/>
    <xf numFmtId="0" fontId="5" fillId="0" borderId="0" xfId="0" applyFont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Border="1" applyAlignment="1"/>
    <xf numFmtId="0" fontId="5" fillId="0" borderId="27" xfId="0" applyFont="1" applyFill="1" applyBorder="1"/>
    <xf numFmtId="0" fontId="5" fillId="0" borderId="0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20" fillId="0" borderId="32" xfId="0" applyFont="1" applyBorder="1" applyAlignment="1">
      <alignment horizontal="center"/>
    </xf>
    <xf numFmtId="3" fontId="8" fillId="0" borderId="33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12" fillId="0" borderId="35" xfId="0" applyNumberFormat="1" applyFont="1" applyBorder="1" applyAlignment="1">
      <alignment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36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89" fontId="5" fillId="0" borderId="0" xfId="0" applyNumberFormat="1" applyFont="1" applyAlignment="1">
      <alignment horizontal="center" vertical="center"/>
    </xf>
    <xf numFmtId="41" fontId="26" fillId="0" borderId="13" xfId="0" applyNumberFormat="1" applyFont="1" applyBorder="1" applyAlignment="1">
      <alignment horizontal="center" vertical="center"/>
    </xf>
    <xf numFmtId="41" fontId="13" fillId="0" borderId="12" xfId="0" applyNumberFormat="1" applyFont="1" applyBorder="1" applyAlignment="1">
      <alignment horizontal="center" vertical="center"/>
    </xf>
    <xf numFmtId="41" fontId="13" fillId="0" borderId="13" xfId="0" applyNumberFormat="1" applyFont="1" applyBorder="1" applyAlignment="1">
      <alignment horizontal="center" vertical="center"/>
    </xf>
    <xf numFmtId="41" fontId="30" fillId="0" borderId="13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26" fillId="0" borderId="12" xfId="0" applyNumberFormat="1" applyFont="1" applyBorder="1" applyAlignment="1">
      <alignment horizontal="center" vertical="center"/>
    </xf>
    <xf numFmtId="41" fontId="23" fillId="0" borderId="12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41" fontId="24" fillId="0" borderId="18" xfId="0" applyNumberFormat="1" applyFont="1" applyBorder="1" applyAlignment="1">
      <alignment horizontal="center" vertical="center"/>
    </xf>
    <xf numFmtId="41" fontId="24" fillId="0" borderId="15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/>
    </xf>
    <xf numFmtId="3" fontId="26" fillId="0" borderId="12" xfId="0" applyNumberFormat="1" applyFont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0" borderId="34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34" xfId="0" applyNumberFormat="1" applyFont="1" applyBorder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12" fillId="0" borderId="13" xfId="0" applyNumberFormat="1" applyFont="1" applyBorder="1" applyAlignment="1">
      <alignment horizontal="center" vertical="center"/>
    </xf>
    <xf numFmtId="41" fontId="12" fillId="0" borderId="35" xfId="0" applyNumberFormat="1" applyFont="1" applyBorder="1" applyAlignment="1">
      <alignment horizontal="center" vertical="center"/>
    </xf>
    <xf numFmtId="41" fontId="12" fillId="0" borderId="36" xfId="0" applyNumberFormat="1" applyFont="1" applyBorder="1" applyAlignment="1">
      <alignment horizontal="center" vertical="center"/>
    </xf>
    <xf numFmtId="0" fontId="33" fillId="0" borderId="7" xfId="0" applyFont="1" applyBorder="1"/>
    <xf numFmtId="0" fontId="33" fillId="0" borderId="23" xfId="0" applyFont="1" applyBorder="1"/>
    <xf numFmtId="0" fontId="33" fillId="0" borderId="0" xfId="0" applyFont="1" applyBorder="1"/>
    <xf numFmtId="0" fontId="34" fillId="0" borderId="0" xfId="0" applyFont="1" applyBorder="1"/>
    <xf numFmtId="41" fontId="30" fillId="0" borderId="12" xfId="0" applyNumberFormat="1" applyFont="1" applyBorder="1" applyAlignment="1">
      <alignment horizontal="right" vertical="center"/>
    </xf>
    <xf numFmtId="41" fontId="26" fillId="0" borderId="12" xfId="0" applyNumberFormat="1" applyFont="1" applyBorder="1" applyAlignment="1">
      <alignment horizontal="right" vertical="center"/>
    </xf>
    <xf numFmtId="0" fontId="35" fillId="0" borderId="0" xfId="0" applyFont="1" applyBorder="1"/>
    <xf numFmtId="41" fontId="30" fillId="2" borderId="12" xfId="0" applyNumberFormat="1" applyFont="1" applyFill="1" applyBorder="1" applyAlignment="1">
      <alignment horizontal="center" vertical="center"/>
    </xf>
    <xf numFmtId="46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1" fontId="8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1" fontId="24" fillId="0" borderId="13" xfId="0" applyNumberFormat="1" applyFont="1" applyBorder="1" applyAlignment="1">
      <alignment horizontal="center" vertical="center"/>
    </xf>
    <xf numFmtId="41" fontId="24" fillId="0" borderId="1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F15" sqref="F15"/>
    </sheetView>
  </sheetViews>
  <sheetFormatPr defaultRowHeight="12.75"/>
  <cols>
    <col min="1" max="1" width="4.140625" style="49" customWidth="1"/>
    <col min="2" max="3" width="9.140625" style="49"/>
    <col min="4" max="4" width="9.28515625" style="49" customWidth="1"/>
    <col min="5" max="5" width="11.42578125" style="49" customWidth="1"/>
    <col min="6" max="6" width="12.85546875" style="49" customWidth="1"/>
    <col min="7" max="7" width="5.42578125" style="49" customWidth="1"/>
    <col min="8" max="9" width="9.140625" style="49"/>
    <col min="10" max="10" width="3.140625" style="49" customWidth="1"/>
    <col min="11" max="11" width="9.140625" style="49"/>
    <col min="12" max="12" width="1.85546875" style="49" customWidth="1"/>
    <col min="13" max="16384" width="9.140625" style="49"/>
  </cols>
  <sheetData>
    <row r="1" spans="2:11" s="45" customFormat="1" ht="6.75" customHeight="1"/>
    <row r="2" spans="2:11" s="45" customFormat="1">
      <c r="B2" s="50"/>
      <c r="C2" s="51"/>
      <c r="D2" s="51"/>
      <c r="E2" s="51"/>
      <c r="F2" s="51"/>
      <c r="G2" s="51"/>
      <c r="H2" s="51"/>
      <c r="I2" s="51"/>
      <c r="J2" s="51"/>
      <c r="K2" s="52"/>
    </row>
    <row r="3" spans="2:11" s="46" customFormat="1" ht="14.1" customHeight="1">
      <c r="B3" s="53"/>
      <c r="C3" s="54" t="s">
        <v>219</v>
      </c>
      <c r="D3" s="54"/>
      <c r="E3" s="54"/>
      <c r="F3" s="237" t="s">
        <v>249</v>
      </c>
      <c r="G3" s="56"/>
      <c r="H3" s="57"/>
      <c r="I3" s="55"/>
      <c r="J3" s="54"/>
      <c r="K3" s="58"/>
    </row>
    <row r="4" spans="2:11" s="46" customFormat="1" ht="14.1" customHeight="1">
      <c r="B4" s="53"/>
      <c r="C4" s="54" t="s">
        <v>143</v>
      </c>
      <c r="D4" s="54"/>
      <c r="E4" s="54"/>
      <c r="F4" s="237" t="s">
        <v>250</v>
      </c>
      <c r="G4" s="59"/>
      <c r="H4" s="60"/>
      <c r="I4" s="61"/>
      <c r="J4" s="61"/>
      <c r="K4" s="58"/>
    </row>
    <row r="5" spans="2:11" s="46" customFormat="1" ht="14.1" customHeight="1">
      <c r="B5" s="53"/>
      <c r="C5" s="54" t="s">
        <v>6</v>
      </c>
      <c r="D5" s="54"/>
      <c r="E5" s="54"/>
      <c r="F5" s="238" t="s">
        <v>251</v>
      </c>
      <c r="G5" s="55"/>
      <c r="H5" s="55"/>
      <c r="I5" s="55"/>
      <c r="J5" s="55"/>
      <c r="K5" s="58"/>
    </row>
    <row r="6" spans="2:11" s="46" customFormat="1" ht="14.1" customHeight="1">
      <c r="B6" s="53"/>
      <c r="C6" s="54"/>
      <c r="D6" s="54"/>
      <c r="E6" s="54"/>
      <c r="F6" s="239"/>
      <c r="G6" s="54"/>
      <c r="H6" s="213" t="s">
        <v>231</v>
      </c>
      <c r="I6" s="63"/>
      <c r="J6" s="61"/>
      <c r="K6" s="58"/>
    </row>
    <row r="7" spans="2:11" s="46" customFormat="1" ht="14.1" customHeight="1">
      <c r="B7" s="53"/>
      <c r="C7" s="54" t="s">
        <v>0</v>
      </c>
      <c r="D7" s="54"/>
      <c r="E7" s="54"/>
      <c r="F7" s="237"/>
      <c r="G7" s="64"/>
      <c r="H7" s="54"/>
      <c r="I7" s="54"/>
      <c r="J7" s="54"/>
      <c r="K7" s="58"/>
    </row>
    <row r="8" spans="2:11" s="46" customFormat="1" ht="14.1" customHeight="1">
      <c r="B8" s="53"/>
      <c r="C8" s="54" t="s">
        <v>1</v>
      </c>
      <c r="D8" s="54"/>
      <c r="E8" s="54"/>
      <c r="F8" s="238" t="s">
        <v>252</v>
      </c>
      <c r="G8" s="65"/>
      <c r="H8" s="54"/>
      <c r="I8" s="54"/>
      <c r="J8" s="54"/>
      <c r="K8" s="58"/>
    </row>
    <row r="9" spans="2:11" s="46" customFormat="1" ht="14.1" customHeight="1">
      <c r="B9" s="53"/>
      <c r="C9" s="54"/>
      <c r="D9" s="54"/>
      <c r="E9" s="54"/>
      <c r="F9" s="239"/>
      <c r="G9" s="54"/>
      <c r="H9" s="54"/>
      <c r="I9" s="54"/>
      <c r="J9" s="54"/>
      <c r="K9" s="58"/>
    </row>
    <row r="10" spans="2:11" s="46" customFormat="1" ht="14.1" customHeight="1">
      <c r="B10" s="53"/>
      <c r="C10" s="54" t="s">
        <v>32</v>
      </c>
      <c r="D10" s="54"/>
      <c r="E10" s="54"/>
      <c r="F10" s="237" t="s">
        <v>253</v>
      </c>
      <c r="G10" s="55"/>
      <c r="H10" s="55"/>
      <c r="I10" s="55"/>
      <c r="J10" s="55"/>
      <c r="K10" s="58"/>
    </row>
    <row r="11" spans="2:11" s="46" customFormat="1" ht="14.1" customHeight="1">
      <c r="B11" s="53"/>
      <c r="C11" s="54"/>
      <c r="D11" s="54"/>
      <c r="E11" s="54"/>
      <c r="F11" s="238"/>
      <c r="G11" s="62"/>
      <c r="H11" s="62"/>
      <c r="I11" s="62"/>
      <c r="J11" s="62"/>
      <c r="K11" s="58"/>
    </row>
    <row r="12" spans="2:11" s="46" customFormat="1" ht="14.1" customHeight="1">
      <c r="B12" s="53"/>
      <c r="C12" s="54"/>
      <c r="D12" s="54"/>
      <c r="E12" s="54"/>
      <c r="F12" s="238"/>
      <c r="G12" s="62"/>
      <c r="H12" s="62"/>
      <c r="I12" s="62"/>
      <c r="J12" s="62"/>
      <c r="K12" s="58"/>
    </row>
    <row r="13" spans="2:11" s="47" customFormat="1">
      <c r="B13" s="66"/>
      <c r="C13" s="67"/>
      <c r="D13" s="67"/>
      <c r="E13" s="67"/>
      <c r="F13" s="67"/>
      <c r="G13" s="67"/>
      <c r="H13" s="67"/>
      <c r="I13" s="67"/>
      <c r="J13" s="67"/>
      <c r="K13" s="68"/>
    </row>
    <row r="14" spans="2:11" s="47" customFormat="1">
      <c r="B14" s="66"/>
      <c r="C14" s="67"/>
      <c r="D14" s="67"/>
      <c r="E14" s="67"/>
      <c r="F14" s="67"/>
      <c r="G14" s="67"/>
      <c r="H14" s="67"/>
      <c r="I14" s="67"/>
      <c r="J14" s="67"/>
      <c r="K14" s="68"/>
    </row>
    <row r="15" spans="2:11" s="47" customFormat="1">
      <c r="B15" s="66"/>
      <c r="C15" s="67"/>
      <c r="D15" s="67"/>
      <c r="E15" s="67"/>
      <c r="F15" s="67"/>
      <c r="G15" s="67"/>
      <c r="H15" s="67"/>
      <c r="I15" s="67"/>
      <c r="J15" s="67"/>
      <c r="K15" s="68"/>
    </row>
    <row r="16" spans="2:11" s="47" customFormat="1">
      <c r="B16" s="66"/>
      <c r="C16" s="67"/>
      <c r="D16" s="67"/>
      <c r="E16" s="67"/>
      <c r="F16" s="67"/>
      <c r="G16" s="67"/>
      <c r="H16" s="67"/>
      <c r="I16" s="67"/>
      <c r="J16" s="67"/>
      <c r="K16" s="68"/>
    </row>
    <row r="17" spans="1:11" s="47" customFormat="1">
      <c r="B17" s="66"/>
      <c r="C17" s="67"/>
      <c r="D17" s="67"/>
      <c r="E17" s="67"/>
      <c r="F17" s="67"/>
      <c r="G17" s="67"/>
      <c r="H17" s="67"/>
      <c r="I17" s="67"/>
      <c r="J17" s="67"/>
      <c r="K17" s="68"/>
    </row>
    <row r="18" spans="1:11" s="47" customFormat="1">
      <c r="B18" s="66"/>
      <c r="C18" s="67"/>
      <c r="D18" s="67"/>
      <c r="E18" s="67"/>
      <c r="F18" s="67"/>
      <c r="G18" s="67"/>
      <c r="H18" s="67"/>
      <c r="I18" s="67"/>
      <c r="J18" s="67"/>
      <c r="K18" s="68"/>
    </row>
    <row r="19" spans="1:11" s="47" customFormat="1">
      <c r="B19" s="66"/>
      <c r="C19" s="67"/>
      <c r="D19" s="67"/>
      <c r="E19" s="67"/>
      <c r="F19" s="67"/>
      <c r="G19" s="67"/>
      <c r="H19" s="67"/>
      <c r="I19" s="67"/>
      <c r="J19" s="67"/>
      <c r="K19" s="68"/>
    </row>
    <row r="20" spans="1:11" s="47" customFormat="1">
      <c r="B20" s="66"/>
      <c r="C20" s="67"/>
      <c r="D20" s="67"/>
      <c r="E20" s="67"/>
      <c r="F20" s="67"/>
      <c r="G20" s="67"/>
      <c r="H20" s="67"/>
      <c r="I20" s="67"/>
      <c r="J20" s="67"/>
      <c r="K20" s="68"/>
    </row>
    <row r="21" spans="1:11" s="47" customFormat="1">
      <c r="B21" s="66"/>
      <c r="D21" s="67"/>
      <c r="E21" s="67"/>
      <c r="F21" s="67"/>
      <c r="G21" s="67"/>
      <c r="H21" s="67"/>
      <c r="I21" s="67"/>
      <c r="J21" s="67"/>
      <c r="K21" s="68"/>
    </row>
    <row r="22" spans="1:11" s="47" customFormat="1">
      <c r="B22" s="66"/>
      <c r="C22" s="67"/>
      <c r="D22" s="67"/>
      <c r="E22" s="67"/>
      <c r="F22" s="67"/>
      <c r="G22" s="67"/>
      <c r="H22" s="67"/>
      <c r="I22" s="67"/>
      <c r="J22" s="67"/>
      <c r="K22" s="68"/>
    </row>
    <row r="23" spans="1:11" s="47" customFormat="1">
      <c r="B23" s="66"/>
      <c r="C23" s="67"/>
      <c r="D23" s="67"/>
      <c r="E23" s="67"/>
      <c r="F23" s="67"/>
      <c r="G23" s="67"/>
      <c r="H23" s="67"/>
      <c r="I23" s="67"/>
      <c r="J23" s="67"/>
      <c r="K23" s="68"/>
    </row>
    <row r="24" spans="1:11" s="47" customFormat="1">
      <c r="B24" s="66"/>
      <c r="C24" s="67"/>
      <c r="D24" s="67"/>
      <c r="E24" s="67"/>
      <c r="F24" s="67"/>
      <c r="G24" s="67"/>
      <c r="H24" s="67"/>
      <c r="I24" s="67"/>
      <c r="J24" s="67"/>
      <c r="K24" s="68"/>
    </row>
    <row r="25" spans="1:11" s="69" customFormat="1" ht="33.75">
      <c r="A25" s="47"/>
      <c r="B25" s="249" t="s">
        <v>7</v>
      </c>
      <c r="C25" s="250"/>
      <c r="D25" s="250"/>
      <c r="E25" s="250"/>
      <c r="F25" s="250"/>
      <c r="G25" s="250"/>
      <c r="H25" s="250"/>
      <c r="I25" s="250"/>
      <c r="J25" s="250"/>
      <c r="K25" s="251"/>
    </row>
    <row r="26" spans="1:11" s="47" customFormat="1">
      <c r="A26" s="69"/>
      <c r="B26" s="70"/>
      <c r="C26" s="252" t="s">
        <v>229</v>
      </c>
      <c r="D26" s="246"/>
      <c r="E26" s="246"/>
      <c r="F26" s="246"/>
      <c r="G26" s="246"/>
      <c r="H26" s="246"/>
      <c r="I26" s="246"/>
      <c r="J26" s="246"/>
      <c r="K26" s="68"/>
    </row>
    <row r="27" spans="1:11" s="47" customFormat="1">
      <c r="B27" s="66"/>
      <c r="C27" s="246" t="s">
        <v>104</v>
      </c>
      <c r="D27" s="246"/>
      <c r="E27" s="246"/>
      <c r="F27" s="246"/>
      <c r="G27" s="246"/>
      <c r="H27" s="246"/>
      <c r="I27" s="246"/>
      <c r="J27" s="246"/>
      <c r="K27" s="68"/>
    </row>
    <row r="28" spans="1:11" s="47" customFormat="1" ht="23.25">
      <c r="B28" s="66"/>
      <c r="C28" s="34"/>
      <c r="D28" s="67"/>
      <c r="E28" s="67"/>
      <c r="F28" s="240"/>
      <c r="G28" s="67"/>
      <c r="H28" s="67"/>
      <c r="I28" s="67"/>
      <c r="J28" s="67"/>
      <c r="K28" s="68"/>
    </row>
    <row r="29" spans="1:11" s="47" customFormat="1">
      <c r="B29" s="66"/>
      <c r="C29" s="67"/>
      <c r="D29" s="67"/>
      <c r="E29" s="67"/>
      <c r="F29" s="67"/>
      <c r="G29" s="67"/>
      <c r="H29" s="67"/>
      <c r="I29" s="67"/>
      <c r="J29" s="67"/>
      <c r="K29" s="68"/>
    </row>
    <row r="30" spans="1:11" s="74" customFormat="1" ht="33.75">
      <c r="A30" s="47"/>
      <c r="B30" s="66"/>
      <c r="C30" s="67"/>
      <c r="D30" s="67"/>
      <c r="E30" s="67"/>
      <c r="F30" s="71" t="s">
        <v>237</v>
      </c>
      <c r="G30" s="72"/>
      <c r="H30" s="72"/>
      <c r="I30" s="72"/>
      <c r="J30" s="72"/>
      <c r="K30" s="73"/>
    </row>
    <row r="31" spans="1:11" s="74" customFormat="1">
      <c r="B31" s="75"/>
      <c r="C31" s="72"/>
      <c r="D31" s="72"/>
      <c r="E31" s="72"/>
      <c r="F31" s="72"/>
      <c r="G31" s="72"/>
      <c r="H31" s="72"/>
      <c r="I31" s="72"/>
      <c r="J31" s="72"/>
      <c r="K31" s="73"/>
    </row>
    <row r="32" spans="1:11" s="74" customFormat="1">
      <c r="B32" s="75"/>
      <c r="C32" s="72"/>
      <c r="D32" s="72"/>
      <c r="E32" s="72"/>
      <c r="F32" s="72"/>
      <c r="G32" s="72"/>
      <c r="H32" s="72"/>
      <c r="I32" s="72"/>
      <c r="J32" s="72"/>
      <c r="K32" s="73"/>
    </row>
    <row r="33" spans="2:11" s="74" customFormat="1">
      <c r="B33" s="75"/>
      <c r="C33" s="72"/>
      <c r="D33" s="72"/>
      <c r="E33" s="72"/>
      <c r="F33" s="72"/>
      <c r="G33" s="72"/>
      <c r="H33" s="72"/>
      <c r="I33" s="72"/>
      <c r="J33" s="72"/>
      <c r="K33" s="73"/>
    </row>
    <row r="34" spans="2:11" s="74" customFormat="1">
      <c r="B34" s="75"/>
      <c r="C34" s="72"/>
      <c r="D34" s="72"/>
      <c r="E34" s="72"/>
      <c r="F34" s="72"/>
      <c r="G34" s="72"/>
      <c r="H34" s="72"/>
      <c r="I34" s="72"/>
      <c r="J34" s="72"/>
      <c r="K34" s="73"/>
    </row>
    <row r="35" spans="2:11" s="74" customFormat="1">
      <c r="B35" s="75"/>
      <c r="C35" s="72"/>
      <c r="D35" s="72"/>
      <c r="E35" s="72"/>
      <c r="F35" s="72"/>
      <c r="G35" s="72"/>
      <c r="H35" s="72"/>
      <c r="I35" s="72"/>
      <c r="J35" s="72"/>
      <c r="K35" s="73"/>
    </row>
    <row r="36" spans="2:11" s="74" customFormat="1">
      <c r="B36" s="75"/>
      <c r="C36" s="72"/>
      <c r="D36" s="72"/>
      <c r="E36" s="72"/>
      <c r="F36" s="72"/>
      <c r="G36" s="72"/>
      <c r="H36" s="72"/>
      <c r="I36" s="72"/>
      <c r="J36" s="72"/>
      <c r="K36" s="73"/>
    </row>
    <row r="37" spans="2:11" s="74" customFormat="1">
      <c r="B37" s="75"/>
      <c r="C37" s="72"/>
      <c r="D37" s="72"/>
      <c r="E37" s="72"/>
      <c r="F37" s="72"/>
      <c r="G37" s="72"/>
      <c r="H37" s="72"/>
      <c r="I37" s="72"/>
      <c r="J37" s="72"/>
      <c r="K37" s="73"/>
    </row>
    <row r="38" spans="2:11" s="74" customFormat="1">
      <c r="B38" s="75"/>
      <c r="C38" s="72"/>
      <c r="D38" s="72"/>
      <c r="E38" s="72"/>
      <c r="F38" s="72"/>
      <c r="G38" s="72"/>
      <c r="H38" s="72"/>
      <c r="I38" s="72"/>
      <c r="J38" s="72"/>
      <c r="K38" s="73"/>
    </row>
    <row r="39" spans="2:11" s="74" customFormat="1">
      <c r="B39" s="75"/>
      <c r="C39" s="72"/>
      <c r="D39" s="72"/>
      <c r="E39" s="72"/>
      <c r="F39" s="72"/>
      <c r="G39" s="72"/>
      <c r="H39" s="72"/>
      <c r="I39" s="72"/>
      <c r="J39" s="72"/>
      <c r="K39" s="73"/>
    </row>
    <row r="40" spans="2:11" s="74" customFormat="1">
      <c r="B40" s="75"/>
      <c r="C40" s="72"/>
      <c r="D40" s="72"/>
      <c r="E40" s="72"/>
      <c r="F40" s="72"/>
      <c r="G40" s="72"/>
      <c r="H40" s="72"/>
      <c r="I40" s="72"/>
      <c r="J40" s="72"/>
      <c r="K40" s="73"/>
    </row>
    <row r="41" spans="2:11" s="74" customFormat="1">
      <c r="B41" s="75"/>
      <c r="C41" s="72"/>
      <c r="D41" s="72"/>
      <c r="E41" s="72"/>
      <c r="F41" s="72"/>
      <c r="G41" s="72"/>
      <c r="H41" s="72"/>
      <c r="I41" s="72"/>
      <c r="J41" s="72"/>
      <c r="K41" s="73"/>
    </row>
    <row r="42" spans="2:11" s="74" customFormat="1">
      <c r="B42" s="75"/>
      <c r="C42" s="72"/>
      <c r="D42" s="72"/>
      <c r="E42" s="72"/>
      <c r="F42" s="72"/>
      <c r="G42" s="72"/>
      <c r="H42" s="72"/>
      <c r="I42" s="72"/>
      <c r="J42" s="72"/>
      <c r="K42" s="73"/>
    </row>
    <row r="43" spans="2:11" s="74" customFormat="1">
      <c r="B43" s="75"/>
      <c r="C43" s="72"/>
      <c r="D43" s="72"/>
      <c r="E43" s="72"/>
      <c r="F43" s="72"/>
      <c r="G43" s="72"/>
      <c r="H43" s="72"/>
      <c r="I43" s="72"/>
      <c r="J43" s="72"/>
      <c r="K43" s="73"/>
    </row>
    <row r="44" spans="2:11" s="74" customFormat="1">
      <c r="B44" s="75"/>
      <c r="C44" s="72"/>
      <c r="D44" s="72"/>
      <c r="E44" s="72"/>
      <c r="F44" s="72"/>
      <c r="G44" s="72"/>
      <c r="H44" s="72"/>
      <c r="I44" s="72"/>
      <c r="J44" s="72"/>
      <c r="K44" s="73"/>
    </row>
    <row r="45" spans="2:11" s="74" customFormat="1" ht="9" customHeight="1">
      <c r="B45" s="75"/>
      <c r="C45" s="72"/>
      <c r="D45" s="72"/>
      <c r="E45" s="72"/>
      <c r="F45" s="72"/>
      <c r="G45" s="72"/>
      <c r="H45" s="72"/>
      <c r="I45" s="72"/>
      <c r="J45" s="72"/>
      <c r="K45" s="73"/>
    </row>
    <row r="46" spans="2:11" s="74" customFormat="1">
      <c r="B46" s="75"/>
      <c r="C46" s="72"/>
      <c r="D46" s="72"/>
      <c r="E46" s="72"/>
      <c r="F46" s="72"/>
      <c r="G46" s="72"/>
      <c r="H46" s="72"/>
      <c r="I46" s="72"/>
      <c r="J46" s="72"/>
      <c r="K46" s="73"/>
    </row>
    <row r="47" spans="2:11" s="74" customFormat="1">
      <c r="B47" s="75"/>
      <c r="C47" s="72"/>
      <c r="D47" s="72"/>
      <c r="E47" s="72"/>
      <c r="F47" s="72"/>
      <c r="G47" s="72"/>
      <c r="H47" s="72"/>
      <c r="I47" s="72"/>
      <c r="J47" s="72"/>
      <c r="K47" s="73"/>
    </row>
    <row r="48" spans="2:11" s="46" customFormat="1" ht="12.95" customHeight="1">
      <c r="B48" s="53"/>
      <c r="C48" s="54" t="s">
        <v>149</v>
      </c>
      <c r="D48" s="54"/>
      <c r="E48" s="54"/>
      <c r="F48" s="54"/>
      <c r="G48" s="54"/>
      <c r="H48" s="253" t="s">
        <v>232</v>
      </c>
      <c r="I48" s="253"/>
      <c r="J48" s="54"/>
      <c r="K48" s="58"/>
    </row>
    <row r="49" spans="2:11" s="46" customFormat="1" ht="12.95" customHeight="1">
      <c r="B49" s="53"/>
      <c r="C49" s="54" t="s">
        <v>150</v>
      </c>
      <c r="D49" s="54"/>
      <c r="E49" s="54"/>
      <c r="F49" s="54"/>
      <c r="G49" s="54"/>
      <c r="H49" s="247" t="s">
        <v>233</v>
      </c>
      <c r="I49" s="247"/>
      <c r="J49" s="54"/>
      <c r="K49" s="58"/>
    </row>
    <row r="50" spans="2:11" s="46" customFormat="1" ht="12.95" customHeight="1">
      <c r="B50" s="53"/>
      <c r="C50" s="54" t="s">
        <v>144</v>
      </c>
      <c r="D50" s="54"/>
      <c r="E50" s="54"/>
      <c r="F50" s="54"/>
      <c r="G50" s="54"/>
      <c r="H50" s="247" t="s">
        <v>234</v>
      </c>
      <c r="I50" s="247"/>
      <c r="J50" s="54"/>
      <c r="K50" s="58"/>
    </row>
    <row r="51" spans="2:11" s="46" customFormat="1" ht="12.95" customHeight="1">
      <c r="B51" s="53"/>
      <c r="C51" s="54" t="s">
        <v>145</v>
      </c>
      <c r="D51" s="54"/>
      <c r="E51" s="54"/>
      <c r="F51" s="54"/>
      <c r="G51" s="54"/>
      <c r="H51" s="247" t="s">
        <v>234</v>
      </c>
      <c r="I51" s="247"/>
      <c r="J51" s="54"/>
      <c r="K51" s="58"/>
    </row>
    <row r="52" spans="2:11" s="47" customFormat="1">
      <c r="B52" s="66"/>
      <c r="C52" s="67"/>
      <c r="D52" s="67"/>
      <c r="E52" s="67"/>
      <c r="F52" s="67"/>
      <c r="G52" s="67"/>
      <c r="H52" s="67"/>
      <c r="I52" s="67"/>
      <c r="J52" s="67"/>
      <c r="K52" s="68"/>
    </row>
    <row r="53" spans="2:11" s="48" customFormat="1" ht="12.95" customHeight="1">
      <c r="B53" s="76"/>
      <c r="C53" s="54" t="s">
        <v>151</v>
      </c>
      <c r="D53" s="54"/>
      <c r="E53" s="54"/>
      <c r="F53" s="54"/>
      <c r="G53" s="65" t="s">
        <v>146</v>
      </c>
      <c r="H53" s="248" t="s">
        <v>238</v>
      </c>
      <c r="I53" s="246"/>
      <c r="J53" s="77"/>
      <c r="K53" s="78"/>
    </row>
    <row r="54" spans="2:11" s="48" customFormat="1" ht="12.95" customHeight="1">
      <c r="B54" s="76"/>
      <c r="C54" s="54"/>
      <c r="D54" s="54"/>
      <c r="E54" s="54"/>
      <c r="F54" s="54"/>
      <c r="G54" s="65" t="s">
        <v>147</v>
      </c>
      <c r="H54" s="245" t="s">
        <v>239</v>
      </c>
      <c r="I54" s="246"/>
      <c r="J54" s="77"/>
      <c r="K54" s="78"/>
    </row>
    <row r="55" spans="2:11" s="48" customFormat="1" ht="7.5" customHeight="1">
      <c r="B55" s="76"/>
      <c r="C55" s="54"/>
      <c r="D55" s="54"/>
      <c r="E55" s="54"/>
      <c r="F55" s="54"/>
      <c r="G55" s="65"/>
      <c r="H55" s="65"/>
      <c r="I55" s="65"/>
      <c r="J55" s="77"/>
      <c r="K55" s="78"/>
    </row>
    <row r="56" spans="2:11" s="48" customFormat="1" ht="12.95" customHeight="1">
      <c r="B56" s="76"/>
      <c r="C56" s="54" t="s">
        <v>148</v>
      </c>
      <c r="D56" s="54"/>
      <c r="E56" s="54"/>
      <c r="F56" s="65"/>
      <c r="G56" s="54"/>
      <c r="H56" s="243" t="s">
        <v>254</v>
      </c>
      <c r="I56" s="54"/>
      <c r="J56" s="77"/>
      <c r="K56" s="78"/>
    </row>
    <row r="57" spans="2:11" ht="22.5" customHeight="1">
      <c r="B57" s="79"/>
      <c r="C57" s="80"/>
      <c r="D57" s="80"/>
      <c r="E57" s="80"/>
      <c r="F57" s="80"/>
      <c r="G57" s="80"/>
      <c r="H57" s="80"/>
      <c r="I57" s="80"/>
      <c r="J57" s="80"/>
      <c r="K57" s="81"/>
    </row>
    <row r="58" spans="2:11" ht="6.75" customHeight="1"/>
  </sheetData>
  <mergeCells count="9">
    <mergeCell ref="H54:I54"/>
    <mergeCell ref="H49:I49"/>
    <mergeCell ref="H50:I50"/>
    <mergeCell ref="H51:I51"/>
    <mergeCell ref="H53:I53"/>
    <mergeCell ref="B25:K25"/>
    <mergeCell ref="C26:J26"/>
    <mergeCell ref="C27:J27"/>
    <mergeCell ref="H48:I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44"/>
  <sheetViews>
    <sheetView topLeftCell="A23" workbookViewId="0">
      <selection activeCell="G42" sqref="G42"/>
    </sheetView>
  </sheetViews>
  <sheetFormatPr defaultColWidth="4.7109375" defaultRowHeight="12.75"/>
  <cols>
    <col min="1" max="1" width="6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326" t="s">
        <v>101</v>
      </c>
      <c r="C4" s="327"/>
      <c r="D4" s="327"/>
      <c r="E4" s="327"/>
      <c r="F4" s="327"/>
      <c r="G4" s="327"/>
      <c r="H4" s="327"/>
      <c r="I4" s="327"/>
      <c r="J4" s="328"/>
    </row>
    <row r="5" spans="2:10" s="191" customFormat="1">
      <c r="B5" s="186"/>
      <c r="C5" s="200" t="s">
        <v>220</v>
      </c>
      <c r="D5" s="187"/>
      <c r="E5" s="187"/>
      <c r="F5" s="187"/>
      <c r="G5" s="188"/>
      <c r="H5" s="188"/>
      <c r="I5" s="189"/>
      <c r="J5" s="190"/>
    </row>
    <row r="6" spans="2:10" s="191" customFormat="1" ht="11.25">
      <c r="B6" s="186"/>
      <c r="C6" s="192"/>
      <c r="D6" s="185" t="s">
        <v>221</v>
      </c>
      <c r="E6" s="185"/>
      <c r="F6" s="185"/>
      <c r="G6" s="185"/>
      <c r="H6" s="185"/>
      <c r="I6" s="193"/>
      <c r="J6" s="190"/>
    </row>
    <row r="7" spans="2:10" s="191" customFormat="1" ht="11.25">
      <c r="B7" s="186"/>
      <c r="C7" s="192"/>
      <c r="D7" s="185" t="s">
        <v>223</v>
      </c>
      <c r="E7" s="185"/>
      <c r="F7" s="185"/>
      <c r="G7" s="185"/>
      <c r="H7" s="185"/>
      <c r="I7" s="193"/>
      <c r="J7" s="190"/>
    </row>
    <row r="8" spans="2:10" s="191" customFormat="1" ht="11.25">
      <c r="B8" s="186"/>
      <c r="C8" s="192" t="s">
        <v>224</v>
      </c>
      <c r="D8" s="194"/>
      <c r="E8" s="194"/>
      <c r="F8" s="194"/>
      <c r="G8" s="194"/>
      <c r="H8" s="194"/>
      <c r="I8" s="193"/>
      <c r="J8" s="190"/>
    </row>
    <row r="9" spans="2:10" s="191" customFormat="1" ht="11.25">
      <c r="B9" s="186"/>
      <c r="C9" s="192"/>
      <c r="D9" s="185"/>
      <c r="E9" s="185" t="s">
        <v>222</v>
      </c>
      <c r="F9" s="185"/>
      <c r="G9" s="194"/>
      <c r="H9" s="194"/>
      <c r="I9" s="193"/>
      <c r="J9" s="190"/>
    </row>
    <row r="10" spans="2:10" s="191" customFormat="1" ht="11.25">
      <c r="B10" s="186"/>
      <c r="C10" s="195"/>
      <c r="D10" s="196"/>
      <c r="E10" s="185" t="s">
        <v>225</v>
      </c>
      <c r="F10" s="185"/>
      <c r="G10" s="194"/>
      <c r="H10" s="194"/>
      <c r="I10" s="193"/>
      <c r="J10" s="190"/>
    </row>
    <row r="11" spans="2:10" s="191" customFormat="1" ht="11.25">
      <c r="B11" s="186"/>
      <c r="C11" s="197"/>
      <c r="D11" s="198"/>
      <c r="E11" s="198" t="s">
        <v>226</v>
      </c>
      <c r="F11" s="198"/>
      <c r="G11" s="198"/>
      <c r="H11" s="198"/>
      <c r="I11" s="199"/>
      <c r="J11" s="190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 ht="15.75" customHeight="1">
      <c r="B13" s="4"/>
      <c r="C13" s="323" t="s">
        <v>236</v>
      </c>
      <c r="D13" s="323"/>
      <c r="E13" s="323"/>
      <c r="F13" s="323"/>
      <c r="G13" s="323"/>
      <c r="H13" s="323"/>
      <c r="I13" s="323"/>
      <c r="J13" s="6"/>
    </row>
    <row r="14" spans="2:10" ht="15.75" customHeight="1">
      <c r="B14" s="4"/>
      <c r="C14" s="324"/>
      <c r="D14" s="324"/>
      <c r="E14" s="324"/>
      <c r="F14" s="324"/>
      <c r="G14" s="324"/>
      <c r="H14" s="324"/>
      <c r="I14" s="324"/>
      <c r="J14" s="6"/>
    </row>
    <row r="15" spans="2:10" ht="16.5" customHeight="1">
      <c r="B15" s="4"/>
      <c r="C15" s="323" t="s">
        <v>248</v>
      </c>
      <c r="D15" s="323"/>
      <c r="E15" s="323"/>
      <c r="F15" s="323"/>
      <c r="G15" s="323"/>
      <c r="H15" s="323"/>
      <c r="I15" s="323"/>
      <c r="J15" s="6"/>
    </row>
    <row r="16" spans="2:10" ht="16.5" customHeight="1">
      <c r="B16" s="4"/>
      <c r="C16" s="324"/>
      <c r="D16" s="324"/>
      <c r="E16" s="324"/>
      <c r="F16" s="324"/>
      <c r="G16" s="324"/>
      <c r="H16" s="324"/>
      <c r="I16" s="324"/>
      <c r="J16" s="6"/>
    </row>
    <row r="17" spans="2:10" ht="16.5" customHeight="1">
      <c r="B17" s="4"/>
      <c r="C17" s="323"/>
      <c r="D17" s="323"/>
      <c r="E17" s="323"/>
      <c r="F17" s="323"/>
      <c r="G17" s="323"/>
      <c r="H17" s="323"/>
      <c r="I17" s="323"/>
      <c r="J17" s="6"/>
    </row>
    <row r="18" spans="2:10" ht="16.5" customHeight="1">
      <c r="B18" s="4"/>
      <c r="C18" s="324"/>
      <c r="D18" s="324"/>
      <c r="E18" s="324"/>
      <c r="F18" s="324"/>
      <c r="G18" s="324"/>
      <c r="H18" s="324"/>
      <c r="I18" s="324"/>
      <c r="J18" s="6"/>
    </row>
    <row r="19" spans="2:10" ht="16.5" customHeight="1">
      <c r="B19" s="4"/>
      <c r="C19" s="323"/>
      <c r="D19" s="323"/>
      <c r="E19" s="323"/>
      <c r="F19" s="323"/>
      <c r="G19" s="323"/>
      <c r="H19" s="323"/>
      <c r="I19" s="323"/>
      <c r="J19" s="6"/>
    </row>
    <row r="20" spans="2:10" ht="16.5" customHeight="1">
      <c r="B20" s="4"/>
      <c r="C20" s="324"/>
      <c r="D20" s="324"/>
      <c r="E20" s="324"/>
      <c r="F20" s="324"/>
      <c r="G20" s="324"/>
      <c r="H20" s="324"/>
      <c r="I20" s="324"/>
      <c r="J20" s="6"/>
    </row>
    <row r="21" spans="2:10" ht="16.5" customHeight="1">
      <c r="B21" s="4"/>
      <c r="C21" s="323"/>
      <c r="D21" s="323"/>
      <c r="E21" s="323"/>
      <c r="F21" s="323"/>
      <c r="G21" s="323"/>
      <c r="H21" s="323"/>
      <c r="I21" s="323"/>
      <c r="J21" s="6"/>
    </row>
    <row r="22" spans="2:10" ht="16.5" customHeight="1">
      <c r="B22" s="4"/>
      <c r="C22" s="324"/>
      <c r="D22" s="324"/>
      <c r="E22" s="324"/>
      <c r="F22" s="324"/>
      <c r="G22" s="324"/>
      <c r="H22" s="324"/>
      <c r="I22" s="324"/>
      <c r="J22" s="6"/>
    </row>
    <row r="23" spans="2:10" ht="16.5" customHeight="1">
      <c r="B23" s="4"/>
      <c r="C23" s="323"/>
      <c r="D23" s="323"/>
      <c r="E23" s="323"/>
      <c r="F23" s="323"/>
      <c r="G23" s="323"/>
      <c r="H23" s="323"/>
      <c r="I23" s="323"/>
      <c r="J23" s="6"/>
    </row>
    <row r="24" spans="2:10" ht="16.5" customHeight="1">
      <c r="B24" s="4"/>
      <c r="C24" s="324"/>
      <c r="D24" s="324"/>
      <c r="E24" s="324"/>
      <c r="F24" s="324"/>
      <c r="G24" s="324"/>
      <c r="H24" s="324"/>
      <c r="I24" s="324"/>
      <c r="J24" s="6"/>
    </row>
    <row r="25" spans="2:10" ht="16.5" customHeight="1">
      <c r="B25" s="4"/>
      <c r="C25" s="323"/>
      <c r="D25" s="323"/>
      <c r="E25" s="323"/>
      <c r="F25" s="323"/>
      <c r="G25" s="323"/>
      <c r="H25" s="323"/>
      <c r="I25" s="323"/>
      <c r="J25" s="6"/>
    </row>
    <row r="26" spans="2:10" ht="16.5" customHeight="1">
      <c r="B26" s="4"/>
      <c r="C26" s="324"/>
      <c r="D26" s="324"/>
      <c r="E26" s="324"/>
      <c r="F26" s="324"/>
      <c r="G26" s="324"/>
      <c r="H26" s="324"/>
      <c r="I26" s="324"/>
      <c r="J26" s="6"/>
    </row>
    <row r="27" spans="2:10" ht="16.5" customHeight="1">
      <c r="B27" s="4"/>
      <c r="C27" s="323"/>
      <c r="D27" s="323"/>
      <c r="E27" s="323"/>
      <c r="F27" s="323"/>
      <c r="G27" s="323"/>
      <c r="H27" s="323"/>
      <c r="I27" s="323"/>
      <c r="J27" s="6"/>
    </row>
    <row r="28" spans="2:10" ht="16.5" customHeight="1">
      <c r="B28" s="4"/>
      <c r="C28" s="324"/>
      <c r="D28" s="324"/>
      <c r="E28" s="324"/>
      <c r="F28" s="324"/>
      <c r="G28" s="324"/>
      <c r="H28" s="324"/>
      <c r="I28" s="324"/>
      <c r="J28" s="6"/>
    </row>
    <row r="29" spans="2:10" ht="16.5" customHeight="1">
      <c r="B29" s="4"/>
      <c r="C29" s="323"/>
      <c r="D29" s="323"/>
      <c r="E29" s="323"/>
      <c r="F29" s="323"/>
      <c r="G29" s="323"/>
      <c r="H29" s="323"/>
      <c r="I29" s="323"/>
      <c r="J29" s="6"/>
    </row>
    <row r="30" spans="2:10" ht="16.5" customHeight="1">
      <c r="B30" s="4"/>
      <c r="C30" s="324"/>
      <c r="D30" s="324"/>
      <c r="E30" s="324"/>
      <c r="F30" s="324"/>
      <c r="G30" s="324"/>
      <c r="H30" s="324"/>
      <c r="I30" s="324"/>
      <c r="J30" s="6"/>
    </row>
    <row r="31" spans="2:10" ht="16.5" customHeight="1">
      <c r="B31" s="4"/>
      <c r="C31" s="323"/>
      <c r="D31" s="323"/>
      <c r="E31" s="323"/>
      <c r="F31" s="323"/>
      <c r="G31" s="323"/>
      <c r="H31" s="323"/>
      <c r="I31" s="323"/>
      <c r="J31" s="6"/>
    </row>
    <row r="32" spans="2:10" ht="16.5" customHeight="1">
      <c r="B32" s="4"/>
      <c r="C32" s="324"/>
      <c r="D32" s="324"/>
      <c r="E32" s="324"/>
      <c r="F32" s="324"/>
      <c r="G32" s="324"/>
      <c r="H32" s="324"/>
      <c r="I32" s="324"/>
      <c r="J32" s="6"/>
    </row>
    <row r="33" spans="2:10">
      <c r="B33" s="4"/>
      <c r="C33" s="323"/>
      <c r="D33" s="323"/>
      <c r="E33" s="323"/>
      <c r="F33" s="323"/>
      <c r="G33" s="323"/>
      <c r="H33" s="323"/>
      <c r="I33" s="323"/>
      <c r="J33" s="6"/>
    </row>
    <row r="34" spans="2:10">
      <c r="B34" s="4"/>
      <c r="C34" s="324"/>
      <c r="D34" s="324"/>
      <c r="E34" s="324"/>
      <c r="F34" s="324"/>
      <c r="G34" s="324"/>
      <c r="H34" s="324"/>
      <c r="I34" s="324"/>
      <c r="J34" s="6"/>
    </row>
    <row r="35" spans="2:10" s="36" customFormat="1">
      <c r="B35" s="33"/>
      <c r="C35" s="323"/>
      <c r="D35" s="323"/>
      <c r="E35" s="323"/>
      <c r="F35" s="323"/>
      <c r="G35" s="323"/>
      <c r="H35" s="323"/>
      <c r="I35" s="323"/>
      <c r="J35" s="35"/>
    </row>
    <row r="36" spans="2:10" s="36" customFormat="1">
      <c r="B36" s="33"/>
      <c r="C36" s="324"/>
      <c r="D36" s="324"/>
      <c r="E36" s="324"/>
      <c r="F36" s="324"/>
      <c r="G36" s="324"/>
      <c r="H36" s="324"/>
      <c r="I36" s="324"/>
      <c r="J36" s="35"/>
    </row>
    <row r="37" spans="2:10" s="36" customFormat="1">
      <c r="B37" s="33"/>
      <c r="C37" s="323"/>
      <c r="D37" s="323"/>
      <c r="E37" s="323"/>
      <c r="F37" s="323"/>
      <c r="G37" s="323"/>
      <c r="H37" s="323"/>
      <c r="I37" s="323"/>
      <c r="J37" s="35"/>
    </row>
    <row r="38" spans="2:10" s="36" customFormat="1">
      <c r="B38" s="33"/>
      <c r="C38" s="324"/>
      <c r="D38" s="324"/>
      <c r="E38" s="324"/>
      <c r="F38" s="324"/>
      <c r="G38" s="324"/>
      <c r="H38" s="324"/>
      <c r="I38" s="324"/>
      <c r="J38" s="35"/>
    </row>
    <row r="39" spans="2:10" s="36" customFormat="1" ht="15">
      <c r="B39" s="33"/>
      <c r="C39" s="34"/>
      <c r="D39" s="34"/>
      <c r="E39" s="10"/>
      <c r="F39" s="10"/>
      <c r="G39" s="10"/>
      <c r="H39" s="10"/>
      <c r="I39" s="10"/>
      <c r="J39" s="35"/>
    </row>
    <row r="40" spans="2:10" s="36" customFormat="1" ht="15">
      <c r="B40" s="33"/>
      <c r="C40" s="325" t="s">
        <v>230</v>
      </c>
      <c r="D40" s="325"/>
      <c r="E40" s="325"/>
      <c r="F40" s="10"/>
      <c r="G40" s="325" t="s">
        <v>103</v>
      </c>
      <c r="H40" s="325"/>
      <c r="I40" s="325"/>
      <c r="J40" s="35"/>
    </row>
    <row r="41" spans="2:10" ht="15.75">
      <c r="B41" s="4"/>
      <c r="C41" s="325" t="s">
        <v>255</v>
      </c>
      <c r="D41" s="325"/>
      <c r="E41" s="325"/>
      <c r="F41" s="37"/>
      <c r="G41" s="325" t="s">
        <v>256</v>
      </c>
      <c r="H41" s="325"/>
      <c r="I41" s="32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7"/>
      <c r="C44" s="8"/>
      <c r="D44" s="8"/>
      <c r="E44" s="8"/>
      <c r="F44" s="8"/>
      <c r="G44" s="8"/>
      <c r="H44" s="8"/>
      <c r="I44" s="8"/>
      <c r="J44" s="9"/>
    </row>
  </sheetData>
  <mergeCells count="18">
    <mergeCell ref="C23:I24"/>
    <mergeCell ref="C25:I26"/>
    <mergeCell ref="B4:J4"/>
    <mergeCell ref="C13:I14"/>
    <mergeCell ref="C15:I16"/>
    <mergeCell ref="C17:I18"/>
    <mergeCell ref="C19:I20"/>
    <mergeCell ref="C21:I22"/>
    <mergeCell ref="C27:I28"/>
    <mergeCell ref="C29:I30"/>
    <mergeCell ref="C31:I32"/>
    <mergeCell ref="C41:E41"/>
    <mergeCell ref="G40:I40"/>
    <mergeCell ref="G41:I41"/>
    <mergeCell ref="C40:E40"/>
    <mergeCell ref="C33:I34"/>
    <mergeCell ref="C35:I36"/>
    <mergeCell ref="C37:I3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7"/>
  <sheetViews>
    <sheetView topLeftCell="A31" workbookViewId="0">
      <selection activeCell="H42" sqref="H42"/>
    </sheetView>
  </sheetViews>
  <sheetFormatPr defaultRowHeight="12.75"/>
  <cols>
    <col min="1" max="1" width="4.140625" style="116" customWidth="1"/>
    <col min="2" max="2" width="3.7109375" style="118" customWidth="1"/>
    <col min="3" max="3" width="2.7109375" style="118" customWidth="1"/>
    <col min="4" max="4" width="4" style="118" customWidth="1"/>
    <col min="5" max="5" width="40.5703125" style="116" customWidth="1"/>
    <col min="6" max="6" width="8.28515625" style="116" customWidth="1"/>
    <col min="7" max="8" width="15.7109375" style="119" customWidth="1"/>
    <col min="9" max="9" width="1.42578125" style="116" customWidth="1"/>
    <col min="10" max="16384" width="9.140625" style="116"/>
  </cols>
  <sheetData>
    <row r="1" spans="2:8" s="45" customFormat="1" ht="17.25" customHeight="1">
      <c r="B1" s="82"/>
      <c r="C1" s="82"/>
      <c r="D1" s="82"/>
      <c r="G1" s="83"/>
      <c r="H1" s="83"/>
    </row>
    <row r="2" spans="2:8" s="87" customFormat="1" ht="18">
      <c r="B2" s="84"/>
      <c r="C2" s="85"/>
      <c r="D2" s="85"/>
      <c r="E2" s="86"/>
      <c r="G2" s="254"/>
      <c r="H2" s="254"/>
    </row>
    <row r="3" spans="2:8" s="87" customFormat="1" ht="9" customHeight="1">
      <c r="B3" s="84"/>
      <c r="C3" s="85"/>
      <c r="D3" s="85"/>
      <c r="E3" s="86"/>
      <c r="G3" s="88"/>
      <c r="H3" s="88"/>
    </row>
    <row r="4" spans="2:8" s="89" customFormat="1" ht="18" customHeight="1">
      <c r="B4" s="255" t="s">
        <v>240</v>
      </c>
      <c r="C4" s="255"/>
      <c r="D4" s="255"/>
      <c r="E4" s="255"/>
      <c r="F4" s="255"/>
      <c r="G4" s="255"/>
      <c r="H4" s="255"/>
    </row>
    <row r="5" spans="2:8" s="49" customFormat="1" ht="6.75" customHeight="1">
      <c r="B5" s="90"/>
      <c r="C5" s="90"/>
      <c r="D5" s="90"/>
      <c r="G5" s="91"/>
      <c r="H5" s="91"/>
    </row>
    <row r="6" spans="2:8" s="49" customFormat="1" ht="12" customHeight="1">
      <c r="B6" s="259" t="s">
        <v>2</v>
      </c>
      <c r="C6" s="261" t="s">
        <v>8</v>
      </c>
      <c r="D6" s="262"/>
      <c r="E6" s="263"/>
      <c r="F6" s="259" t="s">
        <v>9</v>
      </c>
      <c r="G6" s="92" t="s">
        <v>193</v>
      </c>
      <c r="H6" s="92" t="s">
        <v>193</v>
      </c>
    </row>
    <row r="7" spans="2:8" s="49" customFormat="1" ht="12" customHeight="1">
      <c r="B7" s="260"/>
      <c r="C7" s="264"/>
      <c r="D7" s="265"/>
      <c r="E7" s="266"/>
      <c r="F7" s="260"/>
      <c r="G7" s="93" t="s">
        <v>194</v>
      </c>
      <c r="H7" s="94" t="s">
        <v>217</v>
      </c>
    </row>
    <row r="8" spans="2:8" s="98" customFormat="1" ht="24.95" customHeight="1">
      <c r="B8" s="95" t="s">
        <v>3</v>
      </c>
      <c r="C8" s="256" t="s">
        <v>218</v>
      </c>
      <c r="D8" s="257"/>
      <c r="E8" s="258"/>
      <c r="F8" s="97"/>
      <c r="G8" s="226">
        <f>G9+G12+G13+G21+G29+G30+G31</f>
        <v>13662316</v>
      </c>
      <c r="H8" s="226">
        <f>H9+H12+H13+H21+H29+H30+H31</f>
        <v>13705579</v>
      </c>
    </row>
    <row r="9" spans="2:8" s="98" customFormat="1" ht="17.100000000000001" customHeight="1">
      <c r="B9" s="99"/>
      <c r="C9" s="96">
        <v>1</v>
      </c>
      <c r="D9" s="100" t="s">
        <v>10</v>
      </c>
      <c r="E9" s="101"/>
      <c r="F9" s="102"/>
      <c r="G9" s="226">
        <f>G10+G11</f>
        <v>78923</v>
      </c>
      <c r="H9" s="226">
        <f>H10+H11</f>
        <v>1312709</v>
      </c>
    </row>
    <row r="10" spans="2:8" s="106" customFormat="1" ht="17.100000000000001" customHeight="1">
      <c r="B10" s="99"/>
      <c r="C10" s="96"/>
      <c r="D10" s="103" t="s">
        <v>152</v>
      </c>
      <c r="E10" s="104" t="s">
        <v>29</v>
      </c>
      <c r="F10" s="105"/>
      <c r="G10" s="227">
        <v>40044</v>
      </c>
      <c r="H10" s="227">
        <v>1312506</v>
      </c>
    </row>
    <row r="11" spans="2:8" s="106" customFormat="1" ht="17.100000000000001" customHeight="1">
      <c r="B11" s="107"/>
      <c r="C11" s="96"/>
      <c r="D11" s="103" t="s">
        <v>152</v>
      </c>
      <c r="E11" s="104" t="s">
        <v>30</v>
      </c>
      <c r="F11" s="105"/>
      <c r="G11" s="227">
        <v>38879</v>
      </c>
      <c r="H11" s="227">
        <v>203</v>
      </c>
    </row>
    <row r="12" spans="2:8" s="98" customFormat="1" ht="17.100000000000001" customHeight="1">
      <c r="B12" s="107"/>
      <c r="C12" s="96">
        <v>2</v>
      </c>
      <c r="D12" s="100" t="s">
        <v>197</v>
      </c>
      <c r="E12" s="101"/>
      <c r="F12" s="102"/>
      <c r="G12" s="226"/>
      <c r="H12" s="226"/>
    </row>
    <row r="13" spans="2:8" s="98" customFormat="1" ht="17.100000000000001" customHeight="1">
      <c r="B13" s="99"/>
      <c r="C13" s="96">
        <v>3</v>
      </c>
      <c r="D13" s="100" t="s">
        <v>198</v>
      </c>
      <c r="E13" s="101"/>
      <c r="F13" s="102"/>
      <c r="G13" s="226">
        <f>G14+G15+G16+G17+G18+G19+G20</f>
        <v>12831271</v>
      </c>
      <c r="H13" s="226">
        <f>H14+H15+H16+H17+H18+H19+H20</f>
        <v>11633191</v>
      </c>
    </row>
    <row r="14" spans="2:8" s="106" customFormat="1" ht="17.100000000000001" customHeight="1">
      <c r="B14" s="99"/>
      <c r="C14" s="108"/>
      <c r="D14" s="103" t="s">
        <v>152</v>
      </c>
      <c r="E14" s="104" t="s">
        <v>199</v>
      </c>
      <c r="F14" s="105"/>
      <c r="G14" s="227">
        <v>12831271</v>
      </c>
      <c r="H14" s="227">
        <v>11633191</v>
      </c>
    </row>
    <row r="15" spans="2:8" s="106" customFormat="1" ht="17.100000000000001" customHeight="1">
      <c r="B15" s="107"/>
      <c r="C15" s="109"/>
      <c r="D15" s="110" t="s">
        <v>152</v>
      </c>
      <c r="E15" s="104" t="s">
        <v>153</v>
      </c>
      <c r="F15" s="105"/>
      <c r="G15" s="227"/>
      <c r="H15" s="227"/>
    </row>
    <row r="16" spans="2:8" s="106" customFormat="1" ht="17.100000000000001" customHeight="1">
      <c r="B16" s="107"/>
      <c r="C16" s="109"/>
      <c r="D16" s="110" t="s">
        <v>152</v>
      </c>
      <c r="E16" s="104" t="s">
        <v>154</v>
      </c>
      <c r="F16" s="105"/>
      <c r="G16" s="227"/>
      <c r="H16" s="227"/>
    </row>
    <row r="17" spans="2:8" s="106" customFormat="1" ht="17.100000000000001" customHeight="1">
      <c r="B17" s="107"/>
      <c r="C17" s="109"/>
      <c r="D17" s="110" t="s">
        <v>152</v>
      </c>
      <c r="E17" s="104" t="s">
        <v>155</v>
      </c>
      <c r="F17" s="105"/>
      <c r="G17" s="227"/>
      <c r="H17" s="227"/>
    </row>
    <row r="18" spans="2:8" s="106" customFormat="1" ht="17.100000000000001" customHeight="1">
      <c r="B18" s="107"/>
      <c r="C18" s="109"/>
      <c r="D18" s="110" t="s">
        <v>152</v>
      </c>
      <c r="E18" s="104" t="s">
        <v>158</v>
      </c>
      <c r="F18" s="105"/>
      <c r="G18" s="227"/>
      <c r="H18" s="227"/>
    </row>
    <row r="19" spans="2:8" s="106" customFormat="1" ht="17.100000000000001" customHeight="1">
      <c r="B19" s="107"/>
      <c r="C19" s="109"/>
      <c r="D19" s="110" t="s">
        <v>152</v>
      </c>
      <c r="E19" s="104" t="s">
        <v>235</v>
      </c>
      <c r="F19" s="105"/>
      <c r="G19" s="227"/>
      <c r="H19" s="227"/>
    </row>
    <row r="20" spans="2:8" s="106" customFormat="1" ht="17.100000000000001" customHeight="1">
      <c r="B20" s="107"/>
      <c r="C20" s="109"/>
      <c r="D20" s="110" t="s">
        <v>152</v>
      </c>
      <c r="E20" s="104" t="s">
        <v>241</v>
      </c>
      <c r="F20" s="105"/>
      <c r="G20" s="227"/>
      <c r="H20" s="227"/>
    </row>
    <row r="21" spans="2:8" s="98" customFormat="1" ht="17.100000000000001" customHeight="1">
      <c r="B21" s="107"/>
      <c r="C21" s="96">
        <v>4</v>
      </c>
      <c r="D21" s="100" t="s">
        <v>11</v>
      </c>
      <c r="E21" s="101"/>
      <c r="F21" s="102"/>
      <c r="G21" s="226">
        <f>G22+G23+G24+G25+G26+G27+G28</f>
        <v>752122</v>
      </c>
      <c r="H21" s="226">
        <f>H22+H23+H24+H25+H26+H27+H28</f>
        <v>759679</v>
      </c>
    </row>
    <row r="22" spans="2:8" s="106" customFormat="1" ht="17.100000000000001" customHeight="1">
      <c r="B22" s="99"/>
      <c r="C22" s="108"/>
      <c r="D22" s="103" t="s">
        <v>152</v>
      </c>
      <c r="E22" s="104" t="s">
        <v>12</v>
      </c>
      <c r="F22" s="105"/>
      <c r="G22" s="227">
        <v>752122</v>
      </c>
      <c r="H22" s="227">
        <v>759679</v>
      </c>
    </row>
    <row r="23" spans="2:8" s="106" customFormat="1" ht="17.100000000000001" customHeight="1">
      <c r="B23" s="107"/>
      <c r="C23" s="109"/>
      <c r="D23" s="110" t="s">
        <v>152</v>
      </c>
      <c r="E23" s="104" t="s">
        <v>157</v>
      </c>
      <c r="F23" s="105"/>
      <c r="G23" s="227"/>
      <c r="H23" s="227"/>
    </row>
    <row r="24" spans="2:8" s="106" customFormat="1" ht="17.100000000000001" customHeight="1">
      <c r="B24" s="107"/>
      <c r="C24" s="109"/>
      <c r="D24" s="110" t="s">
        <v>152</v>
      </c>
      <c r="E24" s="104" t="s">
        <v>13</v>
      </c>
      <c r="F24" s="105"/>
      <c r="G24" s="227"/>
      <c r="H24" s="227"/>
    </row>
    <row r="25" spans="2:8" s="106" customFormat="1" ht="17.100000000000001" customHeight="1">
      <c r="B25" s="107"/>
      <c r="C25" s="109"/>
      <c r="D25" s="110" t="s">
        <v>152</v>
      </c>
      <c r="E25" s="104" t="s">
        <v>200</v>
      </c>
      <c r="F25" s="105"/>
      <c r="G25" s="227"/>
      <c r="H25" s="227"/>
    </row>
    <row r="26" spans="2:8" s="106" customFormat="1" ht="17.100000000000001" customHeight="1">
      <c r="B26" s="107"/>
      <c r="C26" s="109"/>
      <c r="D26" s="110" t="s">
        <v>152</v>
      </c>
      <c r="E26" s="104" t="s">
        <v>14</v>
      </c>
      <c r="F26" s="105"/>
      <c r="G26" s="227"/>
      <c r="H26" s="227"/>
    </row>
    <row r="27" spans="2:8" s="106" customFormat="1" ht="17.100000000000001" customHeight="1">
      <c r="B27" s="107"/>
      <c r="C27" s="109"/>
      <c r="D27" s="110" t="s">
        <v>152</v>
      </c>
      <c r="E27" s="104" t="s">
        <v>15</v>
      </c>
      <c r="F27" s="105"/>
      <c r="G27" s="227"/>
      <c r="H27" s="227"/>
    </row>
    <row r="28" spans="2:8" s="106" customFormat="1" ht="17.100000000000001" customHeight="1">
      <c r="B28" s="107"/>
      <c r="C28" s="109"/>
      <c r="D28" s="110" t="s">
        <v>152</v>
      </c>
      <c r="E28" s="104"/>
      <c r="F28" s="105"/>
      <c r="G28" s="227"/>
      <c r="H28" s="227"/>
    </row>
    <row r="29" spans="2:8" s="98" customFormat="1" ht="17.100000000000001" customHeight="1">
      <c r="B29" s="107"/>
      <c r="C29" s="96">
        <v>5</v>
      </c>
      <c r="D29" s="100" t="s">
        <v>201</v>
      </c>
      <c r="E29" s="101"/>
      <c r="F29" s="102"/>
      <c r="G29" s="226"/>
      <c r="H29" s="226"/>
    </row>
    <row r="30" spans="2:8" s="98" customFormat="1" ht="17.100000000000001" customHeight="1">
      <c r="B30" s="99"/>
      <c r="C30" s="96">
        <v>6</v>
      </c>
      <c r="D30" s="100" t="s">
        <v>202</v>
      </c>
      <c r="E30" s="101"/>
      <c r="F30" s="102"/>
      <c r="G30" s="226"/>
      <c r="H30" s="226"/>
    </row>
    <row r="31" spans="2:8" s="98" customFormat="1" ht="17.100000000000001" customHeight="1">
      <c r="B31" s="99"/>
      <c r="C31" s="96">
        <v>7</v>
      </c>
      <c r="D31" s="100" t="s">
        <v>16</v>
      </c>
      <c r="E31" s="101"/>
      <c r="F31" s="102"/>
      <c r="G31" s="226">
        <f>G32+G33</f>
        <v>0</v>
      </c>
      <c r="H31" s="226">
        <f>H32+H33</f>
        <v>0</v>
      </c>
    </row>
    <row r="32" spans="2:8" s="98" customFormat="1" ht="17.100000000000001" customHeight="1">
      <c r="B32" s="99"/>
      <c r="C32" s="96"/>
      <c r="D32" s="103" t="s">
        <v>152</v>
      </c>
      <c r="E32" s="101" t="s">
        <v>203</v>
      </c>
      <c r="F32" s="102"/>
      <c r="G32" s="228"/>
      <c r="H32" s="228"/>
    </row>
    <row r="33" spans="2:8" s="98" customFormat="1" ht="17.100000000000001" customHeight="1">
      <c r="B33" s="99"/>
      <c r="C33" s="96"/>
      <c r="D33" s="103" t="s">
        <v>152</v>
      </c>
      <c r="E33" s="101"/>
      <c r="F33" s="102"/>
      <c r="G33" s="228"/>
      <c r="H33" s="228"/>
    </row>
    <row r="34" spans="2:8" s="98" customFormat="1" ht="24.95" customHeight="1">
      <c r="B34" s="111" t="s">
        <v>4</v>
      </c>
      <c r="C34" s="256" t="s">
        <v>17</v>
      </c>
      <c r="D34" s="257"/>
      <c r="E34" s="258"/>
      <c r="F34" s="102"/>
      <c r="G34" s="226">
        <f>G35+G36+G41+G42+G43+G44</f>
        <v>18708166</v>
      </c>
      <c r="H34" s="226">
        <f>H35+H36+H41+H42+H43+H44</f>
        <v>19690312</v>
      </c>
    </row>
    <row r="35" spans="2:8" s="98" customFormat="1" ht="17.100000000000001" customHeight="1">
      <c r="B35" s="99"/>
      <c r="C35" s="96">
        <v>1</v>
      </c>
      <c r="D35" s="100" t="s">
        <v>18</v>
      </c>
      <c r="E35" s="101"/>
      <c r="F35" s="102"/>
      <c r="G35" s="226"/>
      <c r="H35" s="226"/>
    </row>
    <row r="36" spans="2:8" s="98" customFormat="1" ht="17.100000000000001" customHeight="1">
      <c r="B36" s="99"/>
      <c r="C36" s="96">
        <v>2</v>
      </c>
      <c r="D36" s="100" t="s">
        <v>19</v>
      </c>
      <c r="E36" s="112"/>
      <c r="F36" s="102"/>
      <c r="G36" s="226">
        <f>G37+G38+G39+G40</f>
        <v>18708166</v>
      </c>
      <c r="H36" s="226">
        <f>H37+H38+H39+H40</f>
        <v>19690312</v>
      </c>
    </row>
    <row r="37" spans="2:8" s="106" customFormat="1" ht="17.100000000000001" customHeight="1">
      <c r="B37" s="99"/>
      <c r="C37" s="108"/>
      <c r="D37" s="103" t="s">
        <v>152</v>
      </c>
      <c r="E37" s="104" t="s">
        <v>24</v>
      </c>
      <c r="F37" s="105"/>
      <c r="G37" s="227">
        <v>1177600</v>
      </c>
      <c r="H37" s="227">
        <v>1177600</v>
      </c>
    </row>
    <row r="38" spans="2:8" s="106" customFormat="1" ht="17.100000000000001" customHeight="1">
      <c r="B38" s="107"/>
      <c r="C38" s="109"/>
      <c r="D38" s="110" t="s">
        <v>152</v>
      </c>
      <c r="E38" s="104" t="s">
        <v>5</v>
      </c>
      <c r="F38" s="105"/>
      <c r="G38" s="227">
        <v>4278803</v>
      </c>
      <c r="H38" s="227">
        <v>4411137</v>
      </c>
    </row>
    <row r="39" spans="2:8" s="106" customFormat="1" ht="17.100000000000001" customHeight="1">
      <c r="B39" s="107"/>
      <c r="C39" s="109"/>
      <c r="D39" s="110" t="s">
        <v>152</v>
      </c>
      <c r="E39" s="104" t="s">
        <v>156</v>
      </c>
      <c r="F39" s="105"/>
      <c r="G39" s="227"/>
      <c r="H39" s="227"/>
    </row>
    <row r="40" spans="2:8" s="106" customFormat="1" ht="17.100000000000001" customHeight="1">
      <c r="B40" s="107"/>
      <c r="C40" s="109"/>
      <c r="D40" s="110" t="s">
        <v>152</v>
      </c>
      <c r="E40" s="104" t="s">
        <v>165</v>
      </c>
      <c r="F40" s="105"/>
      <c r="G40" s="227">
        <v>13251763</v>
      </c>
      <c r="H40" s="227">
        <v>14101575</v>
      </c>
    </row>
    <row r="41" spans="2:8" s="98" customFormat="1" ht="17.100000000000001" customHeight="1">
      <c r="B41" s="107"/>
      <c r="C41" s="96">
        <v>3</v>
      </c>
      <c r="D41" s="100" t="s">
        <v>20</v>
      </c>
      <c r="E41" s="101"/>
      <c r="F41" s="102"/>
      <c r="G41" s="226"/>
      <c r="H41" s="226"/>
    </row>
    <row r="42" spans="2:8" s="98" customFormat="1" ht="17.100000000000001" customHeight="1">
      <c r="B42" s="99"/>
      <c r="C42" s="96">
        <v>4</v>
      </c>
      <c r="D42" s="100" t="s">
        <v>21</v>
      </c>
      <c r="E42" s="101"/>
      <c r="F42" s="102"/>
      <c r="G42" s="226"/>
      <c r="H42" s="226"/>
    </row>
    <row r="43" spans="2:8" s="98" customFormat="1" ht="17.100000000000001" customHeight="1">
      <c r="B43" s="99"/>
      <c r="C43" s="96">
        <v>5</v>
      </c>
      <c r="D43" s="100" t="s">
        <v>22</v>
      </c>
      <c r="E43" s="101"/>
      <c r="F43" s="102"/>
      <c r="G43" s="226"/>
      <c r="H43" s="226"/>
    </row>
    <row r="44" spans="2:8" s="98" customFormat="1" ht="17.100000000000001" customHeight="1">
      <c r="B44" s="99"/>
      <c r="C44" s="96">
        <v>6</v>
      </c>
      <c r="D44" s="100" t="s">
        <v>23</v>
      </c>
      <c r="E44" s="101"/>
      <c r="F44" s="102"/>
      <c r="G44" s="226"/>
      <c r="H44" s="226"/>
    </row>
    <row r="45" spans="2:8" s="98" customFormat="1" ht="30" customHeight="1">
      <c r="B45" s="102"/>
      <c r="C45" s="256" t="s">
        <v>52</v>
      </c>
      <c r="D45" s="257"/>
      <c r="E45" s="258"/>
      <c r="F45" s="102"/>
      <c r="G45" s="226">
        <f>G34+G8</f>
        <v>32370482</v>
      </c>
      <c r="H45" s="226">
        <f>H34+H8</f>
        <v>33395891</v>
      </c>
    </row>
    <row r="46" spans="2:8" s="98" customFormat="1" ht="9.75" customHeight="1">
      <c r="B46" s="113"/>
      <c r="C46" s="113"/>
      <c r="D46" s="113"/>
      <c r="E46" s="113"/>
      <c r="F46" s="114"/>
      <c r="G46" s="115"/>
      <c r="H46" s="115"/>
    </row>
    <row r="47" spans="2:8" s="98" customFormat="1" ht="15.95" customHeight="1">
      <c r="B47" s="113"/>
      <c r="C47" s="113"/>
      <c r="D47" s="113"/>
      <c r="E47" s="113"/>
      <c r="F47" s="114"/>
      <c r="G47" s="115"/>
      <c r="H47" s="115"/>
    </row>
  </sheetData>
  <mergeCells count="8">
    <mergeCell ref="G2:H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H56"/>
  <sheetViews>
    <sheetView topLeftCell="A29" workbookViewId="0">
      <selection activeCell="G48" sqref="G48"/>
    </sheetView>
  </sheetViews>
  <sheetFormatPr defaultRowHeight="12.75"/>
  <cols>
    <col min="1" max="1" width="4.140625" style="116" customWidth="1"/>
    <col min="2" max="2" width="3.7109375" style="118" customWidth="1"/>
    <col min="3" max="3" width="2.7109375" style="118" customWidth="1"/>
    <col min="4" max="4" width="4" style="118" customWidth="1"/>
    <col min="5" max="5" width="40.5703125" style="116" customWidth="1"/>
    <col min="6" max="6" width="8.28515625" style="116" customWidth="1"/>
    <col min="7" max="8" width="15.7109375" style="119" customWidth="1"/>
    <col min="9" max="9" width="1.42578125" style="116" customWidth="1"/>
    <col min="10" max="16384" width="9.140625" style="116"/>
  </cols>
  <sheetData>
    <row r="2" spans="2:8" s="87" customFormat="1" ht="18">
      <c r="B2" s="84"/>
      <c r="C2" s="85"/>
      <c r="D2" s="85"/>
      <c r="E2" s="86"/>
      <c r="G2" s="254"/>
      <c r="H2" s="254"/>
    </row>
    <row r="3" spans="2:8" s="87" customFormat="1" ht="6" customHeight="1">
      <c r="B3" s="84"/>
      <c r="C3" s="85"/>
      <c r="D3" s="85"/>
      <c r="E3" s="86"/>
      <c r="G3" s="88"/>
      <c r="H3" s="88"/>
    </row>
    <row r="4" spans="2:8" s="120" customFormat="1" ht="18" customHeight="1">
      <c r="B4" s="275" t="s">
        <v>240</v>
      </c>
      <c r="C4" s="275"/>
      <c r="D4" s="275"/>
      <c r="E4" s="275"/>
      <c r="F4" s="275"/>
      <c r="G4" s="275"/>
      <c r="H4" s="275"/>
    </row>
    <row r="5" spans="2:8" s="47" customFormat="1" ht="6.75" customHeight="1">
      <c r="B5" s="121"/>
      <c r="C5" s="121"/>
      <c r="D5" s="121"/>
      <c r="G5" s="122"/>
      <c r="H5" s="122"/>
    </row>
    <row r="6" spans="2:8" s="120" customFormat="1" ht="15.95" customHeight="1">
      <c r="B6" s="267" t="s">
        <v>2</v>
      </c>
      <c r="C6" s="269" t="s">
        <v>48</v>
      </c>
      <c r="D6" s="270"/>
      <c r="E6" s="271"/>
      <c r="F6" s="267" t="s">
        <v>9</v>
      </c>
      <c r="G6" s="123" t="s">
        <v>193</v>
      </c>
      <c r="H6" s="123" t="s">
        <v>193</v>
      </c>
    </row>
    <row r="7" spans="2:8" s="120" customFormat="1" ht="15.95" customHeight="1">
      <c r="B7" s="268"/>
      <c r="C7" s="272"/>
      <c r="D7" s="273"/>
      <c r="E7" s="274"/>
      <c r="F7" s="268"/>
      <c r="G7" s="124" t="s">
        <v>194</v>
      </c>
      <c r="H7" s="125" t="s">
        <v>217</v>
      </c>
    </row>
    <row r="8" spans="2:8" s="98" customFormat="1" ht="24.95" customHeight="1">
      <c r="B8" s="111" t="s">
        <v>3</v>
      </c>
      <c r="C8" s="256" t="s">
        <v>195</v>
      </c>
      <c r="D8" s="257"/>
      <c r="E8" s="258"/>
      <c r="F8" s="102"/>
      <c r="G8" s="241">
        <f>G9+G10+G13+G24+G25</f>
        <v>4164036</v>
      </c>
      <c r="H8" s="241">
        <f>H9+H10+H13+H24+H25</f>
        <v>3773991</v>
      </c>
    </row>
    <row r="9" spans="2:8" s="98" customFormat="1" ht="15.95" customHeight="1">
      <c r="B9" s="99"/>
      <c r="C9" s="96">
        <v>1</v>
      </c>
      <c r="D9" s="100" t="s">
        <v>25</v>
      </c>
      <c r="E9" s="101"/>
      <c r="F9" s="102"/>
      <c r="G9" s="241"/>
      <c r="H9" s="241"/>
    </row>
    <row r="10" spans="2:8" s="98" customFormat="1" ht="15.95" customHeight="1">
      <c r="B10" s="99"/>
      <c r="C10" s="96">
        <v>2</v>
      </c>
      <c r="D10" s="100" t="s">
        <v>26</v>
      </c>
      <c r="E10" s="101"/>
      <c r="F10" s="102"/>
      <c r="G10" s="241">
        <f>G11+G12</f>
        <v>0</v>
      </c>
      <c r="H10" s="241">
        <f>H11+H12</f>
        <v>0</v>
      </c>
    </row>
    <row r="11" spans="2:8" s="106" customFormat="1" ht="15.95" customHeight="1">
      <c r="B11" s="99"/>
      <c r="C11" s="108"/>
      <c r="D11" s="103" t="s">
        <v>152</v>
      </c>
      <c r="E11" s="104" t="s">
        <v>159</v>
      </c>
      <c r="F11" s="105"/>
      <c r="G11" s="242"/>
      <c r="H11" s="242"/>
    </row>
    <row r="12" spans="2:8" s="106" customFormat="1" ht="15.95" customHeight="1">
      <c r="B12" s="107"/>
      <c r="C12" s="109"/>
      <c r="D12" s="110" t="s">
        <v>152</v>
      </c>
      <c r="E12" s="104" t="s">
        <v>196</v>
      </c>
      <c r="F12" s="105"/>
      <c r="G12" s="242"/>
      <c r="H12" s="242"/>
    </row>
    <row r="13" spans="2:8" s="98" customFormat="1" ht="15.95" customHeight="1">
      <c r="B13" s="107"/>
      <c r="C13" s="96">
        <v>3</v>
      </c>
      <c r="D13" s="100" t="s">
        <v>27</v>
      </c>
      <c r="E13" s="101"/>
      <c r="F13" s="102"/>
      <c r="G13" s="241">
        <f>G14+G15+G16+G17+G18+G19+G20+G21+G22+G23</f>
        <v>4164036</v>
      </c>
      <c r="H13" s="241">
        <f>H14+H15+H16+H17+H18+H19+H20+H21+H22+H23</f>
        <v>3773991</v>
      </c>
    </row>
    <row r="14" spans="2:8" s="106" customFormat="1" ht="15.95" customHeight="1">
      <c r="B14" s="99"/>
      <c r="C14" s="108"/>
      <c r="D14" s="103" t="s">
        <v>152</v>
      </c>
      <c r="E14" s="104" t="s">
        <v>204</v>
      </c>
      <c r="F14" s="105"/>
      <c r="G14" s="242"/>
      <c r="H14" s="242"/>
    </row>
    <row r="15" spans="2:8" s="106" customFormat="1" ht="15.95" customHeight="1">
      <c r="B15" s="107"/>
      <c r="C15" s="109"/>
      <c r="D15" s="110" t="s">
        <v>152</v>
      </c>
      <c r="E15" s="104" t="s">
        <v>205</v>
      </c>
      <c r="F15" s="105"/>
      <c r="G15" s="242">
        <v>97200</v>
      </c>
      <c r="H15" s="242"/>
    </row>
    <row r="16" spans="2:8" s="106" customFormat="1" ht="15.95" customHeight="1">
      <c r="B16" s="107"/>
      <c r="C16" s="109"/>
      <c r="D16" s="110" t="s">
        <v>152</v>
      </c>
      <c r="E16" s="104" t="s">
        <v>160</v>
      </c>
      <c r="F16" s="105"/>
      <c r="G16" s="242">
        <v>3626826</v>
      </c>
      <c r="H16" s="242">
        <v>3164981</v>
      </c>
    </row>
    <row r="17" spans="2:8" s="106" customFormat="1" ht="15.95" customHeight="1">
      <c r="B17" s="107"/>
      <c r="C17" s="109"/>
      <c r="D17" s="110" t="s">
        <v>152</v>
      </c>
      <c r="E17" s="104" t="s">
        <v>161</v>
      </c>
      <c r="F17" s="105"/>
      <c r="G17" s="242"/>
      <c r="H17" s="242"/>
    </row>
    <row r="18" spans="2:8" s="106" customFormat="1" ht="15.95" customHeight="1">
      <c r="B18" s="107"/>
      <c r="C18" s="109"/>
      <c r="D18" s="110" t="s">
        <v>152</v>
      </c>
      <c r="E18" s="104" t="s">
        <v>162</v>
      </c>
      <c r="F18" s="105"/>
      <c r="G18" s="242"/>
      <c r="H18" s="242"/>
    </row>
    <row r="19" spans="2:8" s="106" customFormat="1" ht="15.95" customHeight="1">
      <c r="B19" s="107"/>
      <c r="C19" s="109"/>
      <c r="D19" s="110" t="s">
        <v>152</v>
      </c>
      <c r="E19" s="104" t="s">
        <v>163</v>
      </c>
      <c r="F19" s="105"/>
      <c r="G19" s="242"/>
      <c r="H19" s="242"/>
    </row>
    <row r="20" spans="2:8" s="106" customFormat="1" ht="15.95" customHeight="1">
      <c r="B20" s="107"/>
      <c r="C20" s="109"/>
      <c r="D20" s="110" t="s">
        <v>152</v>
      </c>
      <c r="E20" s="104" t="s">
        <v>164</v>
      </c>
      <c r="F20" s="105"/>
      <c r="G20" s="242"/>
      <c r="H20" s="242"/>
    </row>
    <row r="21" spans="2:8" s="106" customFormat="1" ht="15.95" customHeight="1">
      <c r="B21" s="107"/>
      <c r="C21" s="109"/>
      <c r="D21" s="110" t="s">
        <v>152</v>
      </c>
      <c r="E21" s="104" t="s">
        <v>158</v>
      </c>
      <c r="F21" s="105"/>
      <c r="G21" s="242"/>
      <c r="H21" s="242"/>
    </row>
    <row r="22" spans="2:8" s="106" customFormat="1" ht="15.95" customHeight="1">
      <c r="B22" s="107"/>
      <c r="C22" s="109"/>
      <c r="D22" s="110" t="s">
        <v>152</v>
      </c>
      <c r="E22" s="104" t="s">
        <v>167</v>
      </c>
      <c r="F22" s="105"/>
      <c r="G22" s="242"/>
      <c r="H22" s="242"/>
    </row>
    <row r="23" spans="2:8" s="106" customFormat="1" ht="15.95" customHeight="1">
      <c r="B23" s="107"/>
      <c r="C23" s="109"/>
      <c r="D23" s="110" t="s">
        <v>152</v>
      </c>
      <c r="E23" s="104" t="s">
        <v>166</v>
      </c>
      <c r="F23" s="105"/>
      <c r="G23" s="242">
        <v>440010</v>
      </c>
      <c r="H23" s="242">
        <v>609010</v>
      </c>
    </row>
    <row r="24" spans="2:8" s="98" customFormat="1" ht="15.95" customHeight="1">
      <c r="B24" s="107"/>
      <c r="C24" s="96">
        <v>4</v>
      </c>
      <c r="D24" s="100" t="s">
        <v>28</v>
      </c>
      <c r="E24" s="101"/>
      <c r="F24" s="102"/>
      <c r="G24" s="241"/>
      <c r="H24" s="241"/>
    </row>
    <row r="25" spans="2:8" s="98" customFormat="1" ht="15.95" customHeight="1">
      <c r="B25" s="99"/>
      <c r="C25" s="96">
        <v>5</v>
      </c>
      <c r="D25" s="100" t="s">
        <v>207</v>
      </c>
      <c r="E25" s="101"/>
      <c r="F25" s="102"/>
      <c r="G25" s="241"/>
      <c r="H25" s="241"/>
    </row>
    <row r="26" spans="2:8" s="98" customFormat="1" ht="24.75" customHeight="1">
      <c r="B26" s="111" t="s">
        <v>4</v>
      </c>
      <c r="C26" s="256" t="s">
        <v>49</v>
      </c>
      <c r="D26" s="257"/>
      <c r="E26" s="258"/>
      <c r="F26" s="102"/>
      <c r="G26" s="241">
        <f>G27+G30+G31+G32</f>
        <v>0</v>
      </c>
      <c r="H26" s="241">
        <f>H27+H30+H31+H32</f>
        <v>0</v>
      </c>
    </row>
    <row r="27" spans="2:8" s="98" customFormat="1" ht="15.95" customHeight="1">
      <c r="B27" s="99"/>
      <c r="C27" s="96">
        <v>1</v>
      </c>
      <c r="D27" s="100" t="s">
        <v>33</v>
      </c>
      <c r="E27" s="112"/>
      <c r="F27" s="102"/>
      <c r="G27" s="241">
        <f>G28+G29</f>
        <v>0</v>
      </c>
      <c r="H27" s="241">
        <f>H28+H29</f>
        <v>0</v>
      </c>
    </row>
    <row r="28" spans="2:8" s="106" customFormat="1" ht="15.95" customHeight="1">
      <c r="B28" s="99"/>
      <c r="C28" s="108"/>
      <c r="D28" s="103" t="s">
        <v>152</v>
      </c>
      <c r="E28" s="104" t="s">
        <v>34</v>
      </c>
      <c r="F28" s="105"/>
      <c r="G28" s="242"/>
      <c r="H28" s="242"/>
    </row>
    <row r="29" spans="2:8" s="106" customFormat="1" ht="15.95" customHeight="1">
      <c r="B29" s="107"/>
      <c r="C29" s="109"/>
      <c r="D29" s="110" t="s">
        <v>152</v>
      </c>
      <c r="E29" s="104" t="s">
        <v>31</v>
      </c>
      <c r="F29" s="105"/>
      <c r="G29" s="242"/>
      <c r="H29" s="242"/>
    </row>
    <row r="30" spans="2:8" s="98" customFormat="1" ht="15.95" customHeight="1">
      <c r="B30" s="107"/>
      <c r="C30" s="96">
        <v>2</v>
      </c>
      <c r="D30" s="100" t="s">
        <v>35</v>
      </c>
      <c r="E30" s="101"/>
      <c r="F30" s="102"/>
      <c r="G30" s="241"/>
      <c r="H30" s="241"/>
    </row>
    <row r="31" spans="2:8" s="98" customFormat="1" ht="15.95" customHeight="1">
      <c r="B31" s="99"/>
      <c r="C31" s="96">
        <v>3</v>
      </c>
      <c r="D31" s="100" t="s">
        <v>28</v>
      </c>
      <c r="E31" s="101"/>
      <c r="F31" s="102"/>
      <c r="G31" s="241"/>
      <c r="H31" s="241"/>
    </row>
    <row r="32" spans="2:8" s="98" customFormat="1" ht="15.95" customHeight="1">
      <c r="B32" s="99"/>
      <c r="C32" s="96">
        <v>4</v>
      </c>
      <c r="D32" s="100" t="s">
        <v>36</v>
      </c>
      <c r="E32" s="101"/>
      <c r="F32" s="102"/>
      <c r="G32" s="241"/>
      <c r="H32" s="241"/>
    </row>
    <row r="33" spans="2:8" s="98" customFormat="1" ht="24.75" customHeight="1">
      <c r="B33" s="99"/>
      <c r="C33" s="256" t="s">
        <v>51</v>
      </c>
      <c r="D33" s="257"/>
      <c r="E33" s="258"/>
      <c r="F33" s="102"/>
      <c r="G33" s="241">
        <f>G26+G8</f>
        <v>4164036</v>
      </c>
      <c r="H33" s="241">
        <f>H26+H8</f>
        <v>3773991</v>
      </c>
    </row>
    <row r="34" spans="2:8" s="98" customFormat="1" ht="24.75" customHeight="1">
      <c r="B34" s="111" t="s">
        <v>37</v>
      </c>
      <c r="C34" s="256" t="s">
        <v>38</v>
      </c>
      <c r="D34" s="257"/>
      <c r="E34" s="258"/>
      <c r="F34" s="102"/>
      <c r="G34" s="241">
        <f>G35+G36+G37+G38+G39+G40+G41+G42+G43+G44</f>
        <v>28206446</v>
      </c>
      <c r="H34" s="241">
        <f>H35+H36+H37+H38+H39+H40+H41+H42+H43+H44</f>
        <v>29621900</v>
      </c>
    </row>
    <row r="35" spans="2:8" s="98" customFormat="1" ht="15.95" customHeight="1">
      <c r="B35" s="99"/>
      <c r="C35" s="96">
        <v>1</v>
      </c>
      <c r="D35" s="100" t="s">
        <v>39</v>
      </c>
      <c r="E35" s="101"/>
      <c r="F35" s="102"/>
      <c r="G35" s="241"/>
      <c r="H35" s="241"/>
    </row>
    <row r="36" spans="2:8" s="98" customFormat="1" ht="15.95" customHeight="1">
      <c r="B36" s="99"/>
      <c r="C36" s="126">
        <v>2</v>
      </c>
      <c r="D36" s="100" t="s">
        <v>40</v>
      </c>
      <c r="E36" s="101"/>
      <c r="F36" s="102"/>
      <c r="G36" s="241">
        <v>47900000</v>
      </c>
      <c r="H36" s="241">
        <v>47900000</v>
      </c>
    </row>
    <row r="37" spans="2:8" s="98" customFormat="1" ht="15.95" customHeight="1">
      <c r="B37" s="99"/>
      <c r="C37" s="96">
        <v>3</v>
      </c>
      <c r="D37" s="100" t="s">
        <v>41</v>
      </c>
      <c r="E37" s="101"/>
      <c r="F37" s="102"/>
      <c r="G37" s="241"/>
      <c r="H37" s="241"/>
    </row>
    <row r="38" spans="2:8" s="98" customFormat="1" ht="15.95" customHeight="1">
      <c r="B38" s="99"/>
      <c r="C38" s="126">
        <v>4</v>
      </c>
      <c r="D38" s="100" t="s">
        <v>42</v>
      </c>
      <c r="E38" s="101"/>
      <c r="F38" s="102"/>
      <c r="G38" s="241"/>
      <c r="H38" s="241"/>
    </row>
    <row r="39" spans="2:8" s="98" customFormat="1" ht="15.95" customHeight="1">
      <c r="B39" s="99"/>
      <c r="C39" s="96">
        <v>5</v>
      </c>
      <c r="D39" s="100" t="s">
        <v>168</v>
      </c>
      <c r="E39" s="101"/>
      <c r="F39" s="102"/>
      <c r="G39" s="241"/>
      <c r="H39" s="241"/>
    </row>
    <row r="40" spans="2:8" s="98" customFormat="1" ht="15.95" customHeight="1">
      <c r="B40" s="99"/>
      <c r="C40" s="126">
        <v>6</v>
      </c>
      <c r="D40" s="100" t="s">
        <v>43</v>
      </c>
      <c r="E40" s="101"/>
      <c r="F40" s="102"/>
      <c r="G40" s="241"/>
      <c r="H40" s="241"/>
    </row>
    <row r="41" spans="2:8" s="98" customFormat="1" ht="15.95" customHeight="1">
      <c r="B41" s="99"/>
      <c r="C41" s="96">
        <v>7</v>
      </c>
      <c r="D41" s="100" t="s">
        <v>44</v>
      </c>
      <c r="E41" s="101"/>
      <c r="F41" s="102"/>
      <c r="G41" s="241"/>
      <c r="H41" s="241"/>
    </row>
    <row r="42" spans="2:8" s="98" customFormat="1" ht="15.95" customHeight="1">
      <c r="B42" s="99"/>
      <c r="C42" s="126">
        <v>8</v>
      </c>
      <c r="D42" s="100" t="s">
        <v>45</v>
      </c>
      <c r="E42" s="101"/>
      <c r="F42" s="102"/>
      <c r="G42" s="241">
        <v>642</v>
      </c>
      <c r="H42" s="241">
        <v>642</v>
      </c>
    </row>
    <row r="43" spans="2:8" s="98" customFormat="1" ht="15.95" customHeight="1">
      <c r="B43" s="99"/>
      <c r="C43" s="96">
        <v>9</v>
      </c>
      <c r="D43" s="100" t="s">
        <v>46</v>
      </c>
      <c r="E43" s="101"/>
      <c r="F43" s="102"/>
      <c r="G43" s="241">
        <v>-18278743</v>
      </c>
      <c r="H43" s="241">
        <v>-12645915</v>
      </c>
    </row>
    <row r="44" spans="2:8" s="98" customFormat="1" ht="15.95" customHeight="1">
      <c r="B44" s="99"/>
      <c r="C44" s="126">
        <v>10</v>
      </c>
      <c r="D44" s="100" t="s">
        <v>47</v>
      </c>
      <c r="E44" s="101"/>
      <c r="F44" s="102"/>
      <c r="G44" s="241">
        <v>-1415453</v>
      </c>
      <c r="H44" s="241">
        <v>-5632827</v>
      </c>
    </row>
    <row r="45" spans="2:8" s="98" customFormat="1" ht="24.75" customHeight="1">
      <c r="B45" s="99"/>
      <c r="C45" s="256" t="s">
        <v>50</v>
      </c>
      <c r="D45" s="257"/>
      <c r="E45" s="258"/>
      <c r="F45" s="102"/>
      <c r="G45" s="241">
        <f>G33+G34</f>
        <v>32370482</v>
      </c>
      <c r="H45" s="241">
        <f>H33+H34</f>
        <v>33395891</v>
      </c>
    </row>
    <row r="46" spans="2:8" s="98" customFormat="1" ht="15.95" customHeight="1">
      <c r="B46" s="113"/>
      <c r="C46" s="113"/>
      <c r="D46" s="127"/>
      <c r="E46" s="114"/>
      <c r="F46" s="114"/>
      <c r="G46" s="115"/>
      <c r="H46" s="115"/>
    </row>
    <row r="47" spans="2:8" s="98" customFormat="1" ht="15.95" customHeight="1">
      <c r="B47" s="113"/>
      <c r="C47" s="113"/>
      <c r="D47" s="127"/>
      <c r="E47" s="114"/>
      <c r="F47" s="114"/>
      <c r="G47" s="115"/>
      <c r="H47" s="115"/>
    </row>
    <row r="48" spans="2:8" s="98" customFormat="1" ht="15.95" customHeight="1">
      <c r="B48" s="113"/>
      <c r="C48" s="113"/>
      <c r="D48" s="127"/>
      <c r="E48" s="114"/>
      <c r="F48" s="114"/>
      <c r="G48" s="115"/>
      <c r="H48" s="115"/>
    </row>
    <row r="49" spans="2:8" s="98" customFormat="1" ht="15.95" customHeight="1">
      <c r="B49" s="113"/>
      <c r="C49" s="113"/>
      <c r="D49" s="127"/>
      <c r="E49" s="114"/>
      <c r="F49" s="114"/>
      <c r="G49" s="115"/>
      <c r="H49" s="115"/>
    </row>
    <row r="50" spans="2:8" s="98" customFormat="1" ht="15.95" customHeight="1">
      <c r="B50" s="113"/>
      <c r="C50" s="113"/>
      <c r="D50" s="127"/>
      <c r="E50" s="114"/>
      <c r="F50" s="114"/>
      <c r="G50" s="115"/>
      <c r="H50" s="115"/>
    </row>
    <row r="51" spans="2:8" s="98" customFormat="1" ht="15.95" customHeight="1">
      <c r="B51" s="113"/>
      <c r="C51" s="113"/>
      <c r="D51" s="127"/>
      <c r="E51" s="114"/>
      <c r="F51" s="114"/>
      <c r="G51" s="115"/>
      <c r="H51" s="115"/>
    </row>
    <row r="52" spans="2:8" s="98" customFormat="1" ht="15.95" customHeight="1">
      <c r="B52" s="113"/>
      <c r="C52" s="113"/>
      <c r="D52" s="127"/>
      <c r="E52" s="114"/>
      <c r="F52" s="114"/>
      <c r="G52" s="115"/>
      <c r="H52" s="115"/>
    </row>
    <row r="53" spans="2:8" s="98" customFormat="1" ht="15.95" customHeight="1">
      <c r="B53" s="113"/>
      <c r="C53" s="113"/>
      <c r="D53" s="127"/>
      <c r="E53" s="114"/>
      <c r="F53" s="114"/>
      <c r="G53" s="115"/>
      <c r="H53" s="115"/>
    </row>
    <row r="54" spans="2:8" s="98" customFormat="1" ht="15.95" customHeight="1">
      <c r="B54" s="113"/>
      <c r="C54" s="113"/>
      <c r="D54" s="127"/>
      <c r="E54" s="114"/>
      <c r="F54" s="114"/>
      <c r="G54" s="115"/>
      <c r="H54" s="115"/>
    </row>
    <row r="55" spans="2:8" s="98" customFormat="1" ht="15.95" customHeight="1">
      <c r="B55" s="113"/>
      <c r="C55" s="113"/>
      <c r="D55" s="113"/>
      <c r="E55" s="113"/>
      <c r="F55" s="114"/>
      <c r="G55" s="115"/>
      <c r="H55" s="115"/>
    </row>
    <row r="56" spans="2:8">
      <c r="B56" s="128"/>
      <c r="C56" s="128"/>
      <c r="D56" s="129"/>
      <c r="E56" s="130"/>
      <c r="F56" s="130"/>
      <c r="G56" s="131"/>
      <c r="H56" s="131"/>
    </row>
  </sheetData>
  <mergeCells count="10">
    <mergeCell ref="C45:E45"/>
    <mergeCell ref="B6:B7"/>
    <mergeCell ref="C6:E7"/>
    <mergeCell ref="C26:E26"/>
    <mergeCell ref="C34:E34"/>
    <mergeCell ref="G2:H2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K42"/>
  <sheetViews>
    <sheetView tabSelected="1" topLeftCell="A22" workbookViewId="0">
      <selection activeCell="F28" sqref="F28:G28"/>
    </sheetView>
  </sheetViews>
  <sheetFormatPr defaultRowHeight="12.75"/>
  <cols>
    <col min="1" max="1" width="4.140625" style="47" customWidth="1"/>
    <col min="2" max="2" width="3.7109375" style="121" customWidth="1"/>
    <col min="3" max="3" width="5.28515625" style="121" customWidth="1"/>
    <col min="4" max="4" width="2.7109375" style="121" customWidth="1"/>
    <col min="5" max="5" width="51.7109375" style="47" customWidth="1"/>
    <col min="6" max="6" width="14.85546875" style="122" customWidth="1"/>
    <col min="7" max="7" width="14" style="122" customWidth="1"/>
    <col min="8" max="8" width="1.42578125" style="47" customWidth="1"/>
    <col min="9" max="9" width="9.140625" style="47"/>
    <col min="10" max="10" width="18" style="135" customWidth="1"/>
    <col min="11" max="16384" width="9.140625" style="47"/>
  </cols>
  <sheetData>
    <row r="2" spans="2:11" s="120" customFormat="1" ht="18">
      <c r="B2" s="84"/>
      <c r="C2" s="84"/>
      <c r="D2" s="85"/>
      <c r="E2" s="86"/>
      <c r="F2" s="87"/>
      <c r="G2" s="132"/>
      <c r="H2" s="87"/>
      <c r="I2" s="87"/>
      <c r="J2" s="133"/>
    </row>
    <row r="3" spans="2:11" s="120" customFormat="1" ht="7.5" customHeight="1">
      <c r="B3" s="84"/>
      <c r="C3" s="84"/>
      <c r="D3" s="85"/>
      <c r="E3" s="86"/>
      <c r="F3" s="88"/>
      <c r="G3" s="132"/>
      <c r="H3" s="87"/>
      <c r="I3" s="87"/>
      <c r="J3" s="133"/>
    </row>
    <row r="4" spans="2:11" s="120" customFormat="1" ht="29.25" customHeight="1">
      <c r="B4" s="276" t="s">
        <v>242</v>
      </c>
      <c r="C4" s="277"/>
      <c r="D4" s="277"/>
      <c r="E4" s="277"/>
      <c r="F4" s="277"/>
      <c r="G4" s="277"/>
      <c r="H4" s="134"/>
      <c r="I4" s="134"/>
      <c r="J4" s="133"/>
    </row>
    <row r="5" spans="2:11" s="120" customFormat="1" ht="18.75" customHeight="1">
      <c r="B5" s="294" t="s">
        <v>182</v>
      </c>
      <c r="C5" s="294"/>
      <c r="D5" s="294"/>
      <c r="E5" s="294"/>
      <c r="F5" s="294"/>
      <c r="G5" s="294"/>
      <c r="H5" s="89"/>
      <c r="I5" s="89"/>
      <c r="J5" s="133"/>
    </row>
    <row r="6" spans="2:11" ht="7.5" customHeight="1"/>
    <row r="7" spans="2:11" s="120" customFormat="1" ht="15.95" customHeight="1">
      <c r="B7" s="287" t="s">
        <v>2</v>
      </c>
      <c r="C7" s="281" t="s">
        <v>184</v>
      </c>
      <c r="D7" s="282"/>
      <c r="E7" s="283"/>
      <c r="F7" s="136" t="s">
        <v>193</v>
      </c>
      <c r="G7" s="136" t="s">
        <v>193</v>
      </c>
      <c r="H7" s="98"/>
      <c r="I7" s="98"/>
      <c r="J7" s="133"/>
    </row>
    <row r="8" spans="2:11" s="120" customFormat="1" ht="15.95" customHeight="1">
      <c r="B8" s="288"/>
      <c r="C8" s="284"/>
      <c r="D8" s="285"/>
      <c r="E8" s="286"/>
      <c r="F8" s="137" t="s">
        <v>194</v>
      </c>
      <c r="G8" s="138" t="s">
        <v>217</v>
      </c>
      <c r="H8" s="98"/>
      <c r="I8" s="98"/>
      <c r="J8" s="133"/>
    </row>
    <row r="9" spans="2:11" s="120" customFormat="1" ht="24.95" customHeight="1">
      <c r="B9" s="139">
        <v>1</v>
      </c>
      <c r="C9" s="289" t="s">
        <v>53</v>
      </c>
      <c r="D9" s="290"/>
      <c r="E9" s="291"/>
      <c r="F9" s="216">
        <v>1210320</v>
      </c>
      <c r="G9" s="216">
        <v>262800</v>
      </c>
      <c r="J9" s="214">
        <f>F9+F10</f>
        <v>4679320</v>
      </c>
      <c r="K9" s="214">
        <f>G9+G10</f>
        <v>6262800</v>
      </c>
    </row>
    <row r="10" spans="2:11" s="120" customFormat="1" ht="24.95" customHeight="1">
      <c r="B10" s="139">
        <v>2</v>
      </c>
      <c r="C10" s="289" t="s">
        <v>54</v>
      </c>
      <c r="D10" s="290"/>
      <c r="E10" s="291"/>
      <c r="F10" s="216">
        <v>3469000</v>
      </c>
      <c r="G10" s="216">
        <v>6000000</v>
      </c>
      <c r="J10" s="133"/>
    </row>
    <row r="11" spans="2:11" s="120" customFormat="1" ht="24.95" customHeight="1">
      <c r="B11" s="117">
        <v>3</v>
      </c>
      <c r="C11" s="289" t="s">
        <v>208</v>
      </c>
      <c r="D11" s="290"/>
      <c r="E11" s="291"/>
      <c r="F11" s="217"/>
      <c r="G11" s="217"/>
      <c r="J11" s="133"/>
    </row>
    <row r="12" spans="2:11" s="120" customFormat="1" ht="24.95" customHeight="1">
      <c r="B12" s="117">
        <v>4</v>
      </c>
      <c r="C12" s="289" t="s">
        <v>169</v>
      </c>
      <c r="D12" s="290"/>
      <c r="E12" s="291"/>
      <c r="F12" s="217">
        <v>-544887</v>
      </c>
      <c r="G12" s="217">
        <v>-653729</v>
      </c>
      <c r="J12" s="133"/>
    </row>
    <row r="13" spans="2:11" s="120" customFormat="1" ht="24.95" customHeight="1">
      <c r="B13" s="117">
        <v>5</v>
      </c>
      <c r="C13" s="289" t="s">
        <v>170</v>
      </c>
      <c r="D13" s="290"/>
      <c r="E13" s="291"/>
      <c r="F13" s="218">
        <f>F14+F15</f>
        <v>-4175664</v>
      </c>
      <c r="G13" s="218">
        <f>G14+G15</f>
        <v>-5869400</v>
      </c>
      <c r="J13" s="133"/>
    </row>
    <row r="14" spans="2:11" s="120" customFormat="1" ht="24.95" customHeight="1">
      <c r="B14" s="117"/>
      <c r="C14" s="140"/>
      <c r="D14" s="292" t="s">
        <v>171</v>
      </c>
      <c r="E14" s="293"/>
      <c r="F14" s="215">
        <v>-4175664</v>
      </c>
      <c r="G14" s="215">
        <f>-5878205+8805</f>
        <v>-5869400</v>
      </c>
      <c r="H14" s="106"/>
      <c r="I14" s="106"/>
      <c r="J14" s="133"/>
    </row>
    <row r="15" spans="2:11" s="120" customFormat="1" ht="24.95" customHeight="1">
      <c r="B15" s="117"/>
      <c r="C15" s="140"/>
      <c r="D15" s="292" t="s">
        <v>172</v>
      </c>
      <c r="E15" s="293"/>
      <c r="F15" s="215"/>
      <c r="G15" s="215"/>
      <c r="H15" s="106"/>
      <c r="I15" s="106"/>
      <c r="J15" s="133"/>
    </row>
    <row r="16" spans="2:11" s="120" customFormat="1" ht="24.95" customHeight="1">
      <c r="B16" s="139">
        <v>6</v>
      </c>
      <c r="C16" s="289" t="s">
        <v>173</v>
      </c>
      <c r="D16" s="290"/>
      <c r="E16" s="291"/>
      <c r="F16" s="216">
        <v>-982146</v>
      </c>
      <c r="G16" s="216">
        <v>-5404766</v>
      </c>
      <c r="J16" s="133"/>
    </row>
    <row r="17" spans="2:10" s="120" customFormat="1" ht="24.95" customHeight="1">
      <c r="B17" s="139">
        <v>7</v>
      </c>
      <c r="C17" s="289" t="s">
        <v>174</v>
      </c>
      <c r="D17" s="290"/>
      <c r="E17" s="291"/>
      <c r="F17" s="216">
        <v>-657323</v>
      </c>
      <c r="G17" s="216"/>
      <c r="J17" s="133"/>
    </row>
    <row r="18" spans="2:10" s="120" customFormat="1" ht="39.950000000000003" customHeight="1">
      <c r="B18" s="139">
        <v>8</v>
      </c>
      <c r="C18" s="256" t="s">
        <v>175</v>
      </c>
      <c r="D18" s="257"/>
      <c r="E18" s="258"/>
      <c r="F18" s="219">
        <f>F12+F13+F16+F17</f>
        <v>-6360020</v>
      </c>
      <c r="G18" s="219">
        <f>G12+G13+G16+G17</f>
        <v>-11927895</v>
      </c>
      <c r="H18" s="98"/>
      <c r="I18" s="98"/>
      <c r="J18" s="133"/>
    </row>
    <row r="19" spans="2:10" s="120" customFormat="1" ht="39.950000000000003" customHeight="1">
      <c r="B19" s="139">
        <v>9</v>
      </c>
      <c r="C19" s="278" t="s">
        <v>176</v>
      </c>
      <c r="D19" s="279"/>
      <c r="E19" s="280"/>
      <c r="F19" s="219">
        <f>SUM(F9+F10)+(F11+F18)</f>
        <v>-1680700</v>
      </c>
      <c r="G19" s="219">
        <f>SUM(G9+G10)+(G11+G18)</f>
        <v>-5665095</v>
      </c>
      <c r="H19" s="98"/>
      <c r="I19" s="98"/>
      <c r="J19" s="133"/>
    </row>
    <row r="20" spans="2:10" s="120" customFormat="1" ht="24.95" customHeight="1">
      <c r="B20" s="139">
        <v>10</v>
      </c>
      <c r="C20" s="289" t="s">
        <v>55</v>
      </c>
      <c r="D20" s="290"/>
      <c r="E20" s="291"/>
      <c r="F20" s="216"/>
      <c r="G20" s="216"/>
      <c r="J20" s="133"/>
    </row>
    <row r="21" spans="2:10" s="120" customFormat="1" ht="24.95" customHeight="1">
      <c r="B21" s="139">
        <v>11</v>
      </c>
      <c r="C21" s="289" t="s">
        <v>177</v>
      </c>
      <c r="D21" s="290"/>
      <c r="E21" s="291"/>
      <c r="F21" s="216"/>
      <c r="G21" s="216"/>
      <c r="J21" s="133"/>
    </row>
    <row r="22" spans="2:10" s="120" customFormat="1" ht="24.95" customHeight="1">
      <c r="B22" s="139">
        <v>12</v>
      </c>
      <c r="C22" s="289" t="s">
        <v>56</v>
      </c>
      <c r="D22" s="290"/>
      <c r="E22" s="291"/>
      <c r="F22" s="216">
        <f>F23+F24+F25+F26</f>
        <v>265247</v>
      </c>
      <c r="G22" s="216">
        <f>G23+G24+G25+G26</f>
        <v>32268</v>
      </c>
      <c r="J22" s="133"/>
    </row>
    <row r="23" spans="2:10" s="120" customFormat="1" ht="24.95" customHeight="1">
      <c r="B23" s="139"/>
      <c r="C23" s="142">
        <v>121</v>
      </c>
      <c r="D23" s="292" t="s">
        <v>57</v>
      </c>
      <c r="E23" s="293"/>
      <c r="F23" s="220"/>
      <c r="G23" s="220"/>
      <c r="H23" s="106"/>
      <c r="I23" s="106"/>
      <c r="J23" s="133"/>
    </row>
    <row r="24" spans="2:10" s="120" customFormat="1" ht="24.95" customHeight="1">
      <c r="B24" s="139"/>
      <c r="C24" s="140">
        <v>122</v>
      </c>
      <c r="D24" s="292" t="s">
        <v>178</v>
      </c>
      <c r="E24" s="293"/>
      <c r="F24" s="220"/>
      <c r="G24" s="220"/>
      <c r="H24" s="106"/>
      <c r="I24" s="106"/>
      <c r="J24" s="133"/>
    </row>
    <row r="25" spans="2:10" s="120" customFormat="1" ht="24.95" customHeight="1">
      <c r="B25" s="139"/>
      <c r="C25" s="140">
        <v>123</v>
      </c>
      <c r="D25" s="292" t="s">
        <v>58</v>
      </c>
      <c r="E25" s="293"/>
      <c r="F25" s="220"/>
      <c r="G25" s="220"/>
      <c r="H25" s="106"/>
      <c r="I25" s="106"/>
      <c r="J25" s="133"/>
    </row>
    <row r="26" spans="2:10" s="120" customFormat="1" ht="24.95" customHeight="1">
      <c r="B26" s="139"/>
      <c r="C26" s="140">
        <v>124</v>
      </c>
      <c r="D26" s="292" t="s">
        <v>59</v>
      </c>
      <c r="E26" s="293"/>
      <c r="F26" s="220">
        <v>265247</v>
      </c>
      <c r="G26" s="220">
        <v>32268</v>
      </c>
      <c r="H26" s="106"/>
      <c r="I26" s="106"/>
      <c r="J26" s="133"/>
    </row>
    <row r="27" spans="2:10" s="120" customFormat="1" ht="39.950000000000003" customHeight="1">
      <c r="B27" s="139">
        <v>13</v>
      </c>
      <c r="C27" s="278" t="s">
        <v>60</v>
      </c>
      <c r="D27" s="279"/>
      <c r="E27" s="280"/>
      <c r="F27" s="219">
        <f>F20+F21+F22</f>
        <v>265247</v>
      </c>
      <c r="G27" s="219">
        <f>G20+G21+G22</f>
        <v>32268</v>
      </c>
      <c r="H27" s="98"/>
      <c r="I27" s="98"/>
      <c r="J27" s="133"/>
    </row>
    <row r="28" spans="2:10" s="120" customFormat="1" ht="39.950000000000003" customHeight="1">
      <c r="B28" s="139">
        <v>14</v>
      </c>
      <c r="C28" s="278" t="s">
        <v>180</v>
      </c>
      <c r="D28" s="279"/>
      <c r="E28" s="280"/>
      <c r="F28" s="219">
        <f>F19+F27</f>
        <v>-1415453</v>
      </c>
      <c r="G28" s="219">
        <f>G19+G27</f>
        <v>-5632827</v>
      </c>
      <c r="H28" s="98"/>
      <c r="I28" s="98"/>
      <c r="J28" s="133"/>
    </row>
    <row r="29" spans="2:10" s="120" customFormat="1" ht="24.95" customHeight="1">
      <c r="B29" s="139">
        <v>15</v>
      </c>
      <c r="C29" s="289" t="s">
        <v>61</v>
      </c>
      <c r="D29" s="290"/>
      <c r="E29" s="291"/>
      <c r="F29" s="216"/>
      <c r="G29" s="216"/>
      <c r="J29" s="133"/>
    </row>
    <row r="30" spans="2:10" s="120" customFormat="1" ht="39.950000000000003" customHeight="1">
      <c r="B30" s="139">
        <v>16</v>
      </c>
      <c r="C30" s="278" t="s">
        <v>181</v>
      </c>
      <c r="D30" s="279"/>
      <c r="E30" s="280"/>
      <c r="F30" s="219">
        <f>F28-F29</f>
        <v>-1415453</v>
      </c>
      <c r="G30" s="219">
        <f>G28-G29</f>
        <v>-5632827</v>
      </c>
      <c r="H30" s="98"/>
      <c r="I30" s="98"/>
      <c r="J30" s="133"/>
    </row>
    <row r="31" spans="2:10" s="120" customFormat="1" ht="24.95" customHeight="1">
      <c r="B31" s="139">
        <v>17</v>
      </c>
      <c r="C31" s="289" t="s">
        <v>179</v>
      </c>
      <c r="D31" s="290"/>
      <c r="E31" s="291"/>
      <c r="F31" s="216"/>
      <c r="G31" s="216"/>
      <c r="J31" s="133"/>
    </row>
    <row r="32" spans="2:10" s="120" customFormat="1" ht="15.95" customHeight="1">
      <c r="B32" s="143"/>
      <c r="C32" s="143"/>
      <c r="D32" s="143"/>
      <c r="E32" s="144"/>
      <c r="F32" s="145"/>
      <c r="G32" s="145"/>
      <c r="J32" s="133"/>
    </row>
    <row r="33" spans="2:10" s="120" customFormat="1" ht="15.95" customHeight="1">
      <c r="B33" s="143"/>
      <c r="C33" s="143"/>
      <c r="D33" s="143"/>
      <c r="E33" s="144"/>
      <c r="F33" s="145"/>
      <c r="G33" s="145"/>
      <c r="J33" s="133"/>
    </row>
    <row r="34" spans="2:10" s="120" customFormat="1" ht="15.95" customHeight="1">
      <c r="B34" s="143"/>
      <c r="C34" s="143"/>
      <c r="D34" s="143"/>
      <c r="E34" s="144"/>
      <c r="F34" s="145"/>
      <c r="G34" s="145"/>
      <c r="J34" s="133"/>
    </row>
    <row r="35" spans="2:10" s="120" customFormat="1" ht="15.95" customHeight="1">
      <c r="B35" s="143"/>
      <c r="C35" s="143"/>
      <c r="D35" s="143"/>
      <c r="E35" s="144"/>
      <c r="F35" s="145"/>
      <c r="G35" s="145"/>
      <c r="J35" s="133"/>
    </row>
    <row r="36" spans="2:10" s="120" customFormat="1" ht="15.95" customHeight="1">
      <c r="B36" s="143"/>
      <c r="C36" s="143"/>
      <c r="D36" s="143"/>
      <c r="E36" s="144"/>
      <c r="F36" s="145"/>
      <c r="G36" s="145"/>
      <c r="J36" s="133"/>
    </row>
    <row r="37" spans="2:10" s="120" customFormat="1" ht="15.95" customHeight="1">
      <c r="B37" s="143"/>
      <c r="C37" s="143"/>
      <c r="D37" s="143"/>
      <c r="E37" s="144"/>
      <c r="F37" s="145"/>
      <c r="G37" s="145"/>
      <c r="J37" s="133"/>
    </row>
    <row r="38" spans="2:10" s="120" customFormat="1" ht="15.95" customHeight="1">
      <c r="B38" s="143"/>
      <c r="C38" s="143"/>
      <c r="D38" s="143"/>
      <c r="E38" s="144"/>
      <c r="F38" s="145"/>
      <c r="G38" s="145"/>
      <c r="J38" s="133"/>
    </row>
    <row r="39" spans="2:10" s="120" customFormat="1" ht="15.95" customHeight="1">
      <c r="B39" s="143"/>
      <c r="C39" s="143"/>
      <c r="D39" s="143"/>
      <c r="E39" s="144"/>
      <c r="F39" s="145"/>
      <c r="G39" s="145"/>
      <c r="J39" s="133"/>
    </row>
    <row r="40" spans="2:10" s="120" customFormat="1" ht="15.95" customHeight="1">
      <c r="B40" s="143"/>
      <c r="C40" s="143"/>
      <c r="D40" s="143"/>
      <c r="E40" s="144"/>
      <c r="F40" s="145"/>
      <c r="G40" s="145"/>
      <c r="J40" s="133"/>
    </row>
    <row r="41" spans="2:10" s="120" customFormat="1" ht="15.95" customHeight="1">
      <c r="B41" s="143"/>
      <c r="C41" s="143"/>
      <c r="D41" s="143"/>
      <c r="E41" s="143"/>
      <c r="F41" s="145"/>
      <c r="G41" s="145"/>
      <c r="J41" s="133"/>
    </row>
    <row r="42" spans="2:10">
      <c r="B42" s="146"/>
      <c r="C42" s="146"/>
      <c r="D42" s="146"/>
      <c r="E42" s="67"/>
      <c r="F42" s="147"/>
      <c r="G42" s="147"/>
    </row>
  </sheetData>
  <mergeCells count="27">
    <mergeCell ref="B5:G5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C21:E21"/>
    <mergeCell ref="C31:E31"/>
    <mergeCell ref="C30:E30"/>
    <mergeCell ref="C13:E13"/>
    <mergeCell ref="D14:E14"/>
    <mergeCell ref="D15:E15"/>
    <mergeCell ref="C16:E16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</mergeCells>
  <phoneticPr fontId="0" type="noConversion"/>
  <printOptions horizontalCentered="1" verticalCentered="1"/>
  <pageMargins left="0" right="0" top="0" bottom="0" header="0" footer="0"/>
  <pageSetup paperSize="9" fitToWidth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J39"/>
  <sheetViews>
    <sheetView topLeftCell="A26" workbookViewId="0">
      <selection activeCell="F41" sqref="F41"/>
    </sheetView>
  </sheetViews>
  <sheetFormatPr defaultRowHeight="12.75"/>
  <cols>
    <col min="1" max="1" width="4.140625" style="47" customWidth="1"/>
    <col min="2" max="2" width="3.7109375" style="121" customWidth="1"/>
    <col min="3" max="3" width="4.140625" style="47" customWidth="1"/>
    <col min="4" max="4" width="3.28515625" style="47" customWidth="1"/>
    <col min="5" max="5" width="51.7109375" style="47" customWidth="1"/>
    <col min="6" max="7" width="14.5703125" style="122" customWidth="1"/>
    <col min="8" max="8" width="1.42578125" style="47" customWidth="1"/>
    <col min="9" max="9" width="4.140625" style="47" customWidth="1"/>
    <col min="10" max="10" width="15.7109375" style="135" customWidth="1"/>
    <col min="11" max="16384" width="9.140625" style="47"/>
  </cols>
  <sheetData>
    <row r="2" spans="2:10" s="120" customFormat="1" ht="18">
      <c r="B2" s="84"/>
      <c r="C2" s="86"/>
      <c r="D2" s="86"/>
      <c r="E2" s="86"/>
      <c r="F2" s="88"/>
      <c r="G2" s="132"/>
      <c r="H2" s="87"/>
      <c r="I2" s="87"/>
      <c r="J2" s="133"/>
    </row>
    <row r="3" spans="2:10" s="120" customFormat="1" ht="6.75" customHeight="1">
      <c r="B3" s="84"/>
      <c r="C3" s="86"/>
      <c r="D3" s="86"/>
      <c r="E3" s="86"/>
      <c r="F3" s="88"/>
      <c r="G3" s="132"/>
      <c r="H3" s="87"/>
      <c r="I3" s="87"/>
      <c r="J3" s="133"/>
    </row>
    <row r="4" spans="2:10" s="120" customFormat="1" ht="30" customHeight="1">
      <c r="B4" s="295" t="s">
        <v>243</v>
      </c>
      <c r="C4" s="295"/>
      <c r="D4" s="295"/>
      <c r="E4" s="295"/>
      <c r="F4" s="295"/>
      <c r="G4" s="295"/>
      <c r="H4" s="134"/>
      <c r="I4" s="134"/>
      <c r="J4" s="133"/>
    </row>
    <row r="5" spans="2:10" s="120" customFormat="1" ht="20.25" customHeight="1">
      <c r="B5" s="294" t="s">
        <v>183</v>
      </c>
      <c r="C5" s="294"/>
      <c r="D5" s="294"/>
      <c r="E5" s="294"/>
      <c r="F5" s="294"/>
      <c r="G5" s="294"/>
      <c r="H5" s="148"/>
      <c r="I5" s="148"/>
      <c r="J5" s="133"/>
    </row>
    <row r="6" spans="2:10" ht="6.75" customHeight="1"/>
    <row r="7" spans="2:10" s="120" customFormat="1" ht="20.25" customHeight="1">
      <c r="B7" s="267" t="s">
        <v>2</v>
      </c>
      <c r="C7" s="281" t="s">
        <v>184</v>
      </c>
      <c r="D7" s="282"/>
      <c r="E7" s="283"/>
      <c r="F7" s="136" t="s">
        <v>193</v>
      </c>
      <c r="G7" s="136" t="s">
        <v>193</v>
      </c>
      <c r="H7" s="98"/>
      <c r="I7" s="98"/>
      <c r="J7" s="133"/>
    </row>
    <row r="8" spans="2:10" s="120" customFormat="1" ht="20.25" customHeight="1">
      <c r="B8" s="268"/>
      <c r="C8" s="284"/>
      <c r="D8" s="285"/>
      <c r="E8" s="286"/>
      <c r="F8" s="137" t="s">
        <v>194</v>
      </c>
      <c r="G8" s="138" t="s">
        <v>217</v>
      </c>
      <c r="H8" s="98"/>
      <c r="I8" s="98"/>
      <c r="J8" s="133"/>
    </row>
    <row r="9" spans="2:10" s="120" customFormat="1" ht="24.95" customHeight="1">
      <c r="B9" s="139">
        <v>1</v>
      </c>
      <c r="C9" s="149" t="s">
        <v>53</v>
      </c>
      <c r="D9" s="150"/>
      <c r="E9" s="151"/>
      <c r="F9" s="216"/>
      <c r="G9" s="216"/>
      <c r="J9" s="133"/>
    </row>
    <row r="10" spans="2:10" s="120" customFormat="1" ht="24.95" customHeight="1">
      <c r="B10" s="139">
        <v>2</v>
      </c>
      <c r="C10" s="149" t="s">
        <v>209</v>
      </c>
      <c r="D10" s="150"/>
      <c r="E10" s="151"/>
      <c r="F10" s="216"/>
      <c r="G10" s="216"/>
      <c r="J10" s="133"/>
    </row>
    <row r="11" spans="2:10" s="120" customFormat="1" ht="40.5" customHeight="1">
      <c r="B11" s="139">
        <v>3</v>
      </c>
      <c r="C11" s="152" t="s">
        <v>185</v>
      </c>
      <c r="D11" s="153"/>
      <c r="E11" s="112"/>
      <c r="F11" s="219">
        <f>F9+F10</f>
        <v>0</v>
      </c>
      <c r="G11" s="219">
        <f>G9+G10</f>
        <v>0</v>
      </c>
      <c r="H11" s="98"/>
      <c r="I11" s="98"/>
      <c r="J11" s="133"/>
    </row>
    <row r="12" spans="2:10" s="120" customFormat="1" ht="24.95" customHeight="1">
      <c r="B12" s="139">
        <v>4</v>
      </c>
      <c r="C12" s="154" t="s">
        <v>186</v>
      </c>
      <c r="D12" s="155"/>
      <c r="E12" s="156"/>
      <c r="F12" s="216"/>
      <c r="G12" s="216"/>
      <c r="J12" s="133"/>
    </row>
    <row r="13" spans="2:10" s="120" customFormat="1" ht="24.95" customHeight="1">
      <c r="B13" s="139">
        <v>5</v>
      </c>
      <c r="C13" s="149" t="s">
        <v>187</v>
      </c>
      <c r="D13" s="150"/>
      <c r="E13" s="151"/>
      <c r="F13" s="216"/>
      <c r="G13" s="216"/>
      <c r="J13" s="133"/>
    </row>
    <row r="14" spans="2:10" s="120" customFormat="1" ht="24.95" customHeight="1">
      <c r="B14" s="139">
        <v>6</v>
      </c>
      <c r="C14" s="149" t="s">
        <v>188</v>
      </c>
      <c r="D14" s="157"/>
      <c r="E14" s="104"/>
      <c r="F14" s="220"/>
      <c r="G14" s="220"/>
      <c r="H14" s="106"/>
      <c r="I14" s="106"/>
      <c r="J14" s="133"/>
    </row>
    <row r="15" spans="2:10" s="120" customFormat="1" ht="24.95" customHeight="1">
      <c r="B15" s="139">
        <v>7</v>
      </c>
      <c r="C15" s="149" t="s">
        <v>210</v>
      </c>
      <c r="D15" s="150"/>
      <c r="E15" s="151"/>
      <c r="F15" s="216"/>
      <c r="G15" s="216"/>
      <c r="J15" s="133"/>
    </row>
    <row r="16" spans="2:10" s="120" customFormat="1" ht="24.95" customHeight="1">
      <c r="B16" s="139">
        <v>8</v>
      </c>
      <c r="C16" s="149" t="s">
        <v>189</v>
      </c>
      <c r="D16" s="150"/>
      <c r="E16" s="151"/>
      <c r="F16" s="219">
        <f>F11+SUM(F12:F15)</f>
        <v>0</v>
      </c>
      <c r="G16" s="219">
        <f>G11+SUM(G12:G15)</f>
        <v>0</v>
      </c>
      <c r="J16" s="133"/>
    </row>
    <row r="17" spans="2:10" s="120" customFormat="1" ht="24.95" customHeight="1">
      <c r="B17" s="139">
        <v>9</v>
      </c>
      <c r="C17" s="149" t="s">
        <v>177</v>
      </c>
      <c r="D17" s="150"/>
      <c r="E17" s="151"/>
      <c r="F17" s="216"/>
      <c r="G17" s="216"/>
      <c r="J17" s="133"/>
    </row>
    <row r="18" spans="2:10" s="120" customFormat="1" ht="24.95" customHeight="1">
      <c r="B18" s="139">
        <v>10</v>
      </c>
      <c r="C18" s="149" t="s">
        <v>55</v>
      </c>
      <c r="D18" s="150"/>
      <c r="E18" s="151"/>
      <c r="F18" s="216"/>
      <c r="G18" s="216"/>
      <c r="J18" s="133"/>
    </row>
    <row r="19" spans="2:10" s="120" customFormat="1" ht="24.95" customHeight="1">
      <c r="B19" s="139">
        <v>11</v>
      </c>
      <c r="C19" s="149" t="s">
        <v>190</v>
      </c>
      <c r="D19" s="150"/>
      <c r="E19" s="151"/>
      <c r="F19" s="219">
        <f>F20+F21+F22+F23</f>
        <v>0</v>
      </c>
      <c r="G19" s="219">
        <f>G20+G21+G22+G23</f>
        <v>0</v>
      </c>
      <c r="J19" s="133"/>
    </row>
    <row r="20" spans="2:10" s="120" customFormat="1" ht="24.95" customHeight="1">
      <c r="B20" s="139"/>
      <c r="C20" s="149">
        <v>111</v>
      </c>
      <c r="D20" s="292" t="s">
        <v>57</v>
      </c>
      <c r="E20" s="293"/>
      <c r="F20" s="220"/>
      <c r="G20" s="220"/>
      <c r="H20" s="106"/>
      <c r="I20" s="106"/>
      <c r="J20" s="133"/>
    </row>
    <row r="21" spans="2:10" s="120" customFormat="1" ht="24.95" customHeight="1">
      <c r="B21" s="139"/>
      <c r="C21" s="149">
        <v>112</v>
      </c>
      <c r="D21" s="292" t="s">
        <v>178</v>
      </c>
      <c r="E21" s="293"/>
      <c r="F21" s="220"/>
      <c r="G21" s="220"/>
      <c r="H21" s="106"/>
      <c r="I21" s="106"/>
      <c r="J21" s="133"/>
    </row>
    <row r="22" spans="2:10" s="120" customFormat="1" ht="24.95" customHeight="1">
      <c r="B22" s="139"/>
      <c r="C22" s="149">
        <v>113</v>
      </c>
      <c r="D22" s="292" t="s">
        <v>58</v>
      </c>
      <c r="E22" s="293"/>
      <c r="F22" s="220"/>
      <c r="G22" s="220"/>
      <c r="H22" s="106"/>
      <c r="I22" s="106"/>
      <c r="J22" s="133"/>
    </row>
    <row r="23" spans="2:10" s="120" customFormat="1" ht="24.95" customHeight="1">
      <c r="B23" s="139"/>
      <c r="C23" s="149">
        <v>114</v>
      </c>
      <c r="D23" s="292" t="s">
        <v>59</v>
      </c>
      <c r="E23" s="293"/>
      <c r="F23" s="220"/>
      <c r="G23" s="220"/>
      <c r="H23" s="106"/>
      <c r="I23" s="106"/>
      <c r="J23" s="133"/>
    </row>
    <row r="24" spans="2:10" s="120" customFormat="1" ht="39.950000000000003" customHeight="1">
      <c r="B24" s="139">
        <v>12</v>
      </c>
      <c r="C24" s="278" t="s">
        <v>60</v>
      </c>
      <c r="D24" s="279"/>
      <c r="E24" s="280"/>
      <c r="F24" s="219">
        <f>F19</f>
        <v>0</v>
      </c>
      <c r="G24" s="219">
        <f>G19</f>
        <v>0</v>
      </c>
      <c r="H24" s="98"/>
      <c r="I24" s="98"/>
      <c r="J24" s="133"/>
    </row>
    <row r="25" spans="2:10" s="120" customFormat="1" ht="39.950000000000003" customHeight="1">
      <c r="B25" s="139">
        <v>13</v>
      </c>
      <c r="C25" s="278" t="s">
        <v>192</v>
      </c>
      <c r="D25" s="279"/>
      <c r="E25" s="280"/>
      <c r="F25" s="221">
        <f>F16+F24</f>
        <v>0</v>
      </c>
      <c r="G25" s="221">
        <f>G16+G24</f>
        <v>0</v>
      </c>
      <c r="H25" s="98"/>
      <c r="I25" s="98"/>
      <c r="J25" s="133"/>
    </row>
    <row r="26" spans="2:10" s="120" customFormat="1" ht="24.95" customHeight="1">
      <c r="B26" s="139">
        <v>14</v>
      </c>
      <c r="C26" s="289" t="s">
        <v>61</v>
      </c>
      <c r="D26" s="290"/>
      <c r="E26" s="291"/>
      <c r="F26" s="216"/>
      <c r="G26" s="216"/>
      <c r="J26" s="133"/>
    </row>
    <row r="27" spans="2:10" s="120" customFormat="1" ht="39.950000000000003" customHeight="1">
      <c r="B27" s="139">
        <v>15</v>
      </c>
      <c r="C27" s="278" t="s">
        <v>191</v>
      </c>
      <c r="D27" s="279"/>
      <c r="E27" s="280"/>
      <c r="F27" s="219">
        <f>F25-F26</f>
        <v>0</v>
      </c>
      <c r="G27" s="219">
        <f>G25-G26</f>
        <v>0</v>
      </c>
      <c r="H27" s="98"/>
      <c r="I27" s="98"/>
      <c r="J27" s="133"/>
    </row>
    <row r="28" spans="2:10" s="120" customFormat="1" ht="24.95" customHeight="1">
      <c r="B28" s="139">
        <v>16</v>
      </c>
      <c r="C28" s="289" t="s">
        <v>179</v>
      </c>
      <c r="D28" s="290"/>
      <c r="E28" s="291"/>
      <c r="F28" s="216"/>
      <c r="G28" s="216"/>
      <c r="J28" s="133"/>
    </row>
    <row r="29" spans="2:10" s="120" customFormat="1" ht="15.95" customHeight="1">
      <c r="B29" s="143"/>
      <c r="C29" s="144"/>
      <c r="D29" s="144"/>
      <c r="E29" s="144"/>
      <c r="F29" s="145"/>
      <c r="G29" s="145"/>
      <c r="J29" s="133"/>
    </row>
    <row r="30" spans="2:10" s="120" customFormat="1" ht="15.95" customHeight="1">
      <c r="B30" s="143"/>
      <c r="C30" s="144"/>
      <c r="D30" s="144"/>
      <c r="E30" s="144"/>
      <c r="F30" s="145"/>
      <c r="G30" s="145"/>
      <c r="J30" s="133"/>
    </row>
    <row r="31" spans="2:10" s="120" customFormat="1" ht="15.95" customHeight="1">
      <c r="B31" s="143"/>
      <c r="C31" s="144"/>
      <c r="D31" s="144"/>
      <c r="E31" s="144"/>
      <c r="F31" s="145"/>
      <c r="G31" s="145"/>
      <c r="J31" s="133"/>
    </row>
    <row r="32" spans="2:10" s="120" customFormat="1" ht="15.95" customHeight="1">
      <c r="B32" s="143"/>
      <c r="C32" s="144"/>
      <c r="D32" s="144"/>
      <c r="E32" s="144"/>
      <c r="F32" s="145"/>
      <c r="G32" s="145"/>
      <c r="J32" s="133"/>
    </row>
    <row r="33" spans="2:10" s="120" customFormat="1" ht="15.95" customHeight="1">
      <c r="B33" s="143"/>
      <c r="C33" s="144"/>
      <c r="D33" s="144"/>
      <c r="E33" s="144"/>
      <c r="F33" s="145"/>
      <c r="G33" s="145"/>
      <c r="J33" s="133"/>
    </row>
    <row r="34" spans="2:10" s="120" customFormat="1" ht="15.95" customHeight="1">
      <c r="B34" s="143"/>
      <c r="C34" s="144"/>
      <c r="D34" s="144"/>
      <c r="E34" s="144"/>
      <c r="F34" s="145"/>
      <c r="G34" s="145"/>
      <c r="J34" s="133"/>
    </row>
    <row r="35" spans="2:10" s="120" customFormat="1" ht="15.95" customHeight="1">
      <c r="B35" s="143"/>
      <c r="C35" s="144"/>
      <c r="D35" s="144"/>
      <c r="E35" s="144"/>
      <c r="F35" s="145"/>
      <c r="G35" s="145"/>
      <c r="J35" s="133"/>
    </row>
    <row r="36" spans="2:10" s="120" customFormat="1" ht="15.95" customHeight="1">
      <c r="B36" s="143"/>
      <c r="C36" s="144"/>
      <c r="D36" s="144"/>
      <c r="E36" s="144"/>
      <c r="F36" s="145"/>
      <c r="G36" s="145"/>
      <c r="J36" s="133"/>
    </row>
    <row r="37" spans="2:10" s="120" customFormat="1" ht="15.95" customHeight="1">
      <c r="B37" s="143"/>
      <c r="C37" s="144"/>
      <c r="D37" s="144"/>
      <c r="E37" s="144"/>
      <c r="F37" s="145"/>
      <c r="G37" s="145"/>
      <c r="J37" s="133"/>
    </row>
    <row r="38" spans="2:10" s="120" customFormat="1" ht="15.95" customHeight="1">
      <c r="B38" s="143"/>
      <c r="C38" s="143"/>
      <c r="D38" s="143"/>
      <c r="E38" s="143"/>
      <c r="F38" s="145"/>
      <c r="G38" s="145"/>
      <c r="J38" s="133"/>
    </row>
    <row r="39" spans="2:10">
      <c r="B39" s="146"/>
      <c r="C39" s="67"/>
      <c r="D39" s="67"/>
      <c r="E39" s="67"/>
      <c r="F39" s="147"/>
      <c r="G39" s="147"/>
    </row>
  </sheetData>
  <mergeCells count="13">
    <mergeCell ref="D21:E21"/>
    <mergeCell ref="D22:E22"/>
    <mergeCell ref="B7:B8"/>
    <mergeCell ref="C28:E28"/>
    <mergeCell ref="C24:E24"/>
    <mergeCell ref="C25:E25"/>
    <mergeCell ref="C26:E26"/>
    <mergeCell ref="C27:E27"/>
    <mergeCell ref="B4:G4"/>
    <mergeCell ref="B5:G5"/>
    <mergeCell ref="D23:E23"/>
    <mergeCell ref="C7:E8"/>
    <mergeCell ref="D20:E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I38"/>
  <sheetViews>
    <sheetView topLeftCell="A22" workbookViewId="0">
      <selection activeCell="D34" sqref="D34"/>
    </sheetView>
  </sheetViews>
  <sheetFormatPr defaultRowHeight="12.75"/>
  <cols>
    <col min="1" max="1" width="4.140625" style="116" customWidth="1"/>
    <col min="2" max="2" width="3.7109375" style="118" customWidth="1"/>
    <col min="3" max="3" width="5.7109375" style="118" customWidth="1"/>
    <col min="4" max="4" width="52.7109375" style="118" customWidth="1"/>
    <col min="5" max="5" width="15.28515625" style="119" customWidth="1"/>
    <col min="6" max="6" width="13.7109375" style="119" customWidth="1"/>
    <col min="7" max="7" width="1.42578125" style="116" customWidth="1"/>
    <col min="8" max="8" width="11.5703125" style="116" hidden="1" customWidth="1"/>
    <col min="9" max="9" width="9.5703125" style="116" hidden="1" customWidth="1"/>
    <col min="10" max="10" width="0" style="116" hidden="1" customWidth="1"/>
    <col min="11" max="16384" width="9.140625" style="116"/>
  </cols>
  <sheetData>
    <row r="2" spans="2:6" s="120" customFormat="1" ht="15">
      <c r="B2" s="84"/>
      <c r="C2" s="84"/>
      <c r="D2" s="84"/>
      <c r="E2" s="158"/>
      <c r="F2" s="158"/>
    </row>
    <row r="3" spans="2:6" s="120" customFormat="1" ht="15">
      <c r="B3" s="84"/>
      <c r="C3" s="84"/>
      <c r="D3" s="84"/>
      <c r="E3" s="158"/>
      <c r="F3" s="159"/>
    </row>
    <row r="4" spans="2:6" s="120" customFormat="1" ht="8.25" customHeight="1">
      <c r="B4" s="84"/>
      <c r="C4" s="84"/>
      <c r="D4" s="84"/>
      <c r="E4" s="160"/>
      <c r="F4" s="161"/>
    </row>
    <row r="5" spans="2:6" s="134" customFormat="1" ht="24" customHeight="1">
      <c r="B5" s="295" t="s">
        <v>244</v>
      </c>
      <c r="C5" s="295"/>
      <c r="D5" s="295"/>
      <c r="E5" s="295"/>
      <c r="F5" s="295"/>
    </row>
    <row r="6" spans="2:6" s="164" customFormat="1" ht="28.5" customHeight="1">
      <c r="B6" s="162"/>
      <c r="C6" s="162"/>
      <c r="D6" s="162"/>
      <c r="E6" s="163"/>
      <c r="F6" s="163"/>
    </row>
    <row r="7" spans="2:6" s="166" customFormat="1" ht="21" customHeight="1">
      <c r="B7" s="287" t="s">
        <v>2</v>
      </c>
      <c r="C7" s="281" t="s">
        <v>110</v>
      </c>
      <c r="D7" s="283"/>
      <c r="E7" s="165" t="s">
        <v>193</v>
      </c>
      <c r="F7" s="136" t="s">
        <v>193</v>
      </c>
    </row>
    <row r="8" spans="2:6" s="166" customFormat="1" ht="21" customHeight="1">
      <c r="B8" s="288"/>
      <c r="C8" s="284"/>
      <c r="D8" s="286"/>
      <c r="E8" s="138" t="s">
        <v>194</v>
      </c>
      <c r="F8" s="138" t="s">
        <v>217</v>
      </c>
    </row>
    <row r="9" spans="2:6" s="98" customFormat="1" ht="35.1" customHeight="1">
      <c r="B9" s="99"/>
      <c r="C9" s="278" t="s">
        <v>105</v>
      </c>
      <c r="D9" s="280"/>
      <c r="E9" s="219">
        <f>E10+E11+E12+E13+E14+E15</f>
        <v>-2235214</v>
      </c>
      <c r="F9" s="219">
        <f>F10+F11+F12+F13+F14+F15</f>
        <v>-6003481</v>
      </c>
    </row>
    <row r="10" spans="2:6" s="98" customFormat="1" ht="24.95" customHeight="1">
      <c r="B10" s="99"/>
      <c r="C10" s="103"/>
      <c r="D10" s="167" t="s">
        <v>136</v>
      </c>
      <c r="E10" s="222">
        <v>31440</v>
      </c>
      <c r="F10" s="222">
        <v>35120</v>
      </c>
    </row>
    <row r="11" spans="2:6" s="98" customFormat="1" ht="24.95" customHeight="1">
      <c r="B11" s="99"/>
      <c r="C11" s="103"/>
      <c r="D11" s="167" t="s">
        <v>206</v>
      </c>
      <c r="E11" s="222">
        <v>-2266654</v>
      </c>
      <c r="F11" s="222">
        <v>-6038601</v>
      </c>
    </row>
    <row r="12" spans="2:6" s="98" customFormat="1" ht="24.95" customHeight="1">
      <c r="B12" s="99"/>
      <c r="C12" s="103"/>
      <c r="D12" s="167" t="s">
        <v>106</v>
      </c>
      <c r="E12" s="222"/>
      <c r="F12" s="222"/>
    </row>
    <row r="13" spans="2:6" s="98" customFormat="1" ht="24.95" customHeight="1">
      <c r="B13" s="99"/>
      <c r="C13" s="103"/>
      <c r="D13" s="167" t="s">
        <v>107</v>
      </c>
      <c r="E13" s="222"/>
      <c r="F13" s="222"/>
    </row>
    <row r="14" spans="2:6" s="98" customFormat="1" ht="24.95" customHeight="1">
      <c r="B14" s="99"/>
      <c r="C14" s="103"/>
      <c r="D14" s="167" t="s">
        <v>108</v>
      </c>
      <c r="E14" s="222"/>
      <c r="F14" s="222"/>
    </row>
    <row r="15" spans="2:6" s="106" customFormat="1" ht="24.95" customHeight="1">
      <c r="B15" s="99"/>
      <c r="C15" s="103"/>
      <c r="D15" s="157" t="s">
        <v>109</v>
      </c>
      <c r="E15" s="222"/>
      <c r="F15" s="222"/>
    </row>
    <row r="16" spans="2:6" s="98" customFormat="1" ht="35.1" customHeight="1">
      <c r="B16" s="107"/>
      <c r="C16" s="278" t="s">
        <v>111</v>
      </c>
      <c r="D16" s="280"/>
      <c r="E16" s="219">
        <f>E17+E18+E19+E20+E21+E22</f>
        <v>0</v>
      </c>
      <c r="F16" s="219">
        <f>F17+F18+F19+F20+F21+F22</f>
        <v>0</v>
      </c>
    </row>
    <row r="17" spans="2:9" s="98" customFormat="1" ht="24.95" customHeight="1">
      <c r="B17" s="99"/>
      <c r="C17" s="103"/>
      <c r="D17" s="167" t="s">
        <v>137</v>
      </c>
      <c r="E17" s="222"/>
      <c r="F17" s="222"/>
    </row>
    <row r="18" spans="2:9" s="98" customFormat="1" ht="24.95" customHeight="1">
      <c r="B18" s="99"/>
      <c r="C18" s="103"/>
      <c r="D18" s="167" t="s">
        <v>113</v>
      </c>
      <c r="E18" s="222"/>
      <c r="F18" s="222"/>
    </row>
    <row r="19" spans="2:9" s="98" customFormat="1" ht="24.95" customHeight="1">
      <c r="B19" s="99"/>
      <c r="C19" s="103"/>
      <c r="D19" s="167" t="s">
        <v>114</v>
      </c>
      <c r="E19" s="222"/>
      <c r="F19" s="222"/>
    </row>
    <row r="20" spans="2:9" s="98" customFormat="1" ht="24.95" customHeight="1">
      <c r="B20" s="99"/>
      <c r="C20" s="103"/>
      <c r="D20" s="167" t="s">
        <v>115</v>
      </c>
      <c r="E20" s="222"/>
      <c r="F20" s="222"/>
    </row>
    <row r="21" spans="2:9" s="98" customFormat="1" ht="24.95" customHeight="1">
      <c r="B21" s="99"/>
      <c r="C21" s="103"/>
      <c r="D21" s="167" t="s">
        <v>116</v>
      </c>
      <c r="E21" s="222"/>
      <c r="F21" s="222"/>
    </row>
    <row r="22" spans="2:9" s="106" customFormat="1" ht="24.95" customHeight="1">
      <c r="B22" s="99"/>
      <c r="C22" s="103"/>
      <c r="D22" s="157" t="s">
        <v>117</v>
      </c>
      <c r="E22" s="222"/>
      <c r="F22" s="222"/>
    </row>
    <row r="23" spans="2:9" s="98" customFormat="1" ht="35.1" customHeight="1">
      <c r="B23" s="107"/>
      <c r="C23" s="278" t="s">
        <v>118</v>
      </c>
      <c r="D23" s="280"/>
      <c r="E23" s="219">
        <f>E24+E25+E26+E27+E28</f>
        <v>3469000</v>
      </c>
      <c r="F23" s="219">
        <f>F24+F25+F26+F27+F28</f>
        <v>6000000</v>
      </c>
    </row>
    <row r="24" spans="2:9" s="98" customFormat="1" ht="24.95" customHeight="1">
      <c r="B24" s="99"/>
      <c r="C24" s="103"/>
      <c r="D24" s="167" t="s">
        <v>125</v>
      </c>
      <c r="E24" s="222"/>
      <c r="F24" s="222"/>
    </row>
    <row r="25" spans="2:9" s="98" customFormat="1" ht="24.95" customHeight="1">
      <c r="B25" s="99"/>
      <c r="C25" s="103"/>
      <c r="D25" s="167" t="s">
        <v>119</v>
      </c>
      <c r="E25" s="222"/>
      <c r="F25" s="222"/>
    </row>
    <row r="26" spans="2:9" s="98" customFormat="1" ht="24.95" customHeight="1">
      <c r="B26" s="99"/>
      <c r="C26" s="103"/>
      <c r="D26" s="167" t="s">
        <v>211</v>
      </c>
      <c r="E26" s="222"/>
      <c r="F26" s="222"/>
    </row>
    <row r="27" spans="2:9" s="98" customFormat="1" ht="24.95" customHeight="1">
      <c r="B27" s="99"/>
      <c r="C27" s="103"/>
      <c r="D27" s="167" t="s">
        <v>121</v>
      </c>
      <c r="E27" s="222"/>
      <c r="F27" s="222"/>
    </row>
    <row r="28" spans="2:9" s="106" customFormat="1" ht="24.95" customHeight="1">
      <c r="B28" s="99"/>
      <c r="C28" s="103"/>
      <c r="D28" s="157" t="s">
        <v>212</v>
      </c>
      <c r="E28" s="222">
        <v>3469000</v>
      </c>
      <c r="F28" s="222">
        <v>6000000</v>
      </c>
    </row>
    <row r="29" spans="2:9" s="98" customFormat="1" ht="35.1" customHeight="1">
      <c r="B29" s="107"/>
      <c r="C29" s="278" t="s">
        <v>122</v>
      </c>
      <c r="D29" s="280"/>
      <c r="E29" s="244">
        <f>E9+E16+E23</f>
        <v>1233786</v>
      </c>
      <c r="F29" s="244">
        <f>F9+F16+F23</f>
        <v>-3481</v>
      </c>
      <c r="H29" s="202">
        <f>E31-E30</f>
        <v>-1233786</v>
      </c>
      <c r="I29" s="202">
        <f>F31-F30</f>
        <v>-3481</v>
      </c>
    </row>
    <row r="30" spans="2:9" s="98" customFormat="1" ht="35.1" customHeight="1">
      <c r="B30" s="99"/>
      <c r="C30" s="278" t="s">
        <v>123</v>
      </c>
      <c r="D30" s="280"/>
      <c r="E30" s="219">
        <v>1312709</v>
      </c>
      <c r="F30" s="219">
        <v>1316190</v>
      </c>
    </row>
    <row r="31" spans="2:9" s="98" customFormat="1" ht="35.1" customHeight="1">
      <c r="B31" s="99"/>
      <c r="C31" s="278" t="s">
        <v>124</v>
      </c>
      <c r="D31" s="280"/>
      <c r="E31" s="219">
        <v>78923</v>
      </c>
      <c r="F31" s="219">
        <v>1312709</v>
      </c>
    </row>
    <row r="32" spans="2:9" s="98" customFormat="1" ht="15.95" customHeight="1">
      <c r="B32" s="113"/>
      <c r="C32" s="113"/>
      <c r="D32" s="113"/>
      <c r="E32" s="115"/>
      <c r="F32" s="115"/>
    </row>
    <row r="33" spans="2:6" s="98" customFormat="1" ht="15.95" customHeight="1">
      <c r="B33" s="113"/>
      <c r="C33" s="113"/>
      <c r="D33" s="113"/>
      <c r="E33" s="115"/>
      <c r="F33" s="115"/>
    </row>
    <row r="34" spans="2:6" s="98" customFormat="1" ht="15.95" customHeight="1">
      <c r="B34" s="113"/>
      <c r="C34" s="113"/>
      <c r="D34" s="113"/>
      <c r="E34" s="115"/>
      <c r="F34" s="115"/>
    </row>
    <row r="35" spans="2:6" s="98" customFormat="1" ht="15.95" customHeight="1">
      <c r="B35" s="113"/>
      <c r="C35" s="113"/>
      <c r="D35" s="113"/>
      <c r="E35" s="115"/>
      <c r="F35" s="115"/>
    </row>
    <row r="36" spans="2:6" s="98" customFormat="1" ht="15.95" customHeight="1">
      <c r="B36" s="113"/>
      <c r="C36" s="113"/>
      <c r="D36" s="113"/>
      <c r="E36" s="115"/>
      <c r="F36" s="115"/>
    </row>
    <row r="37" spans="2:6" s="98" customFormat="1" ht="15.95" customHeight="1">
      <c r="B37" s="113"/>
      <c r="C37" s="113"/>
      <c r="D37" s="113"/>
      <c r="E37" s="115"/>
      <c r="F37" s="115"/>
    </row>
    <row r="38" spans="2:6">
      <c r="B38" s="128"/>
      <c r="C38" s="128"/>
      <c r="D38" s="128"/>
      <c r="E38" s="131"/>
      <c r="F38" s="131"/>
    </row>
  </sheetData>
  <mergeCells count="9">
    <mergeCell ref="C31:D31"/>
    <mergeCell ref="C9:D9"/>
    <mergeCell ref="C16:D16"/>
    <mergeCell ref="C23:D23"/>
    <mergeCell ref="C29:D29"/>
    <mergeCell ref="B5:F5"/>
    <mergeCell ref="B7:B8"/>
    <mergeCell ref="C7:D8"/>
    <mergeCell ref="C30:D3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G40"/>
  <sheetViews>
    <sheetView topLeftCell="A31" workbookViewId="0">
      <selection activeCell="F38" sqref="F38:G38"/>
    </sheetView>
  </sheetViews>
  <sheetFormatPr defaultRowHeight="12.75"/>
  <cols>
    <col min="1" max="1" width="4.140625" style="116" customWidth="1"/>
    <col min="2" max="3" width="3.7109375" style="118" customWidth="1"/>
    <col min="4" max="4" width="3.5703125" style="118" customWidth="1"/>
    <col min="5" max="5" width="44.42578125" style="116" customWidth="1"/>
    <col min="6" max="7" width="15.42578125" style="119" customWidth="1"/>
    <col min="8" max="8" width="1.42578125" style="116" customWidth="1"/>
    <col min="9" max="16384" width="9.140625" style="116"/>
  </cols>
  <sheetData>
    <row r="2" spans="2:7" s="87" customFormat="1" ht="18">
      <c r="B2" s="84"/>
      <c r="C2" s="84"/>
      <c r="D2" s="85"/>
      <c r="E2" s="86"/>
      <c r="G2" s="132"/>
    </row>
    <row r="3" spans="2:7" s="87" customFormat="1" ht="7.5" customHeight="1">
      <c r="B3" s="84"/>
      <c r="C3" s="84"/>
      <c r="D3" s="85"/>
      <c r="E3" s="86"/>
      <c r="F3" s="168"/>
      <c r="G3" s="169"/>
    </row>
    <row r="4" spans="2:7" s="87" customFormat="1" ht="8.25" customHeight="1">
      <c r="B4" s="84"/>
      <c r="C4" s="84"/>
      <c r="D4" s="85"/>
      <c r="E4" s="86"/>
      <c r="F4" s="88"/>
      <c r="G4" s="132"/>
    </row>
    <row r="5" spans="2:7" s="134" customFormat="1" ht="18" customHeight="1">
      <c r="B5" s="295" t="s">
        <v>245</v>
      </c>
      <c r="C5" s="295"/>
      <c r="D5" s="295"/>
      <c r="E5" s="295"/>
      <c r="F5" s="295"/>
      <c r="G5" s="295"/>
    </row>
    <row r="6" spans="2:7" s="164" customFormat="1" ht="6.75" customHeight="1">
      <c r="B6" s="162"/>
      <c r="C6" s="162"/>
      <c r="D6" s="162"/>
      <c r="F6" s="163"/>
      <c r="G6" s="163"/>
    </row>
    <row r="7" spans="2:7" s="98" customFormat="1" ht="15.95" customHeight="1">
      <c r="B7" s="296" t="s">
        <v>2</v>
      </c>
      <c r="C7" s="281" t="s">
        <v>126</v>
      </c>
      <c r="D7" s="282"/>
      <c r="E7" s="283"/>
      <c r="F7" s="170" t="s">
        <v>193</v>
      </c>
      <c r="G7" s="170" t="s">
        <v>193</v>
      </c>
    </row>
    <row r="8" spans="2:7" s="98" customFormat="1" ht="15.95" customHeight="1">
      <c r="B8" s="297"/>
      <c r="C8" s="284"/>
      <c r="D8" s="285"/>
      <c r="E8" s="286"/>
      <c r="F8" s="172" t="s">
        <v>194</v>
      </c>
      <c r="G8" s="173" t="s">
        <v>217</v>
      </c>
    </row>
    <row r="9" spans="2:7" s="98" customFormat="1" ht="24.95" customHeight="1">
      <c r="B9" s="99"/>
      <c r="C9" s="152" t="s">
        <v>102</v>
      </c>
      <c r="D9" s="153"/>
      <c r="E9" s="112"/>
      <c r="F9" s="219">
        <f>F10+F11-F16-F18+F19+F21+F22+F23+F24</f>
        <v>0</v>
      </c>
      <c r="G9" s="219">
        <f>G10+G11-G16-G18+G19+G21+G22+G23+G24</f>
        <v>0</v>
      </c>
    </row>
    <row r="10" spans="2:7" s="98" customFormat="1" ht="20.100000000000001" customHeight="1">
      <c r="B10" s="99"/>
      <c r="C10" s="152"/>
      <c r="D10" s="101" t="s">
        <v>127</v>
      </c>
      <c r="E10" s="101"/>
      <c r="F10" s="223"/>
      <c r="G10" s="223"/>
    </row>
    <row r="11" spans="2:7" s="98" customFormat="1" ht="20.100000000000001" customHeight="1">
      <c r="B11" s="99"/>
      <c r="C11" s="174"/>
      <c r="D11" s="175" t="s">
        <v>128</v>
      </c>
      <c r="F11" s="223">
        <f>F12+F13+F14+F15</f>
        <v>0</v>
      </c>
      <c r="G11" s="223">
        <f>G12+G13+G14+G15</f>
        <v>0</v>
      </c>
    </row>
    <row r="12" spans="2:7" s="98" customFormat="1" ht="20.100000000000001" customHeight="1">
      <c r="B12" s="99"/>
      <c r="C12" s="152"/>
      <c r="D12" s="153"/>
      <c r="E12" s="176" t="s">
        <v>139</v>
      </c>
      <c r="F12" s="223"/>
      <c r="G12" s="223"/>
    </row>
    <row r="13" spans="2:7" s="98" customFormat="1" ht="20.100000000000001" customHeight="1">
      <c r="B13" s="99"/>
      <c r="C13" s="152"/>
      <c r="D13" s="153"/>
      <c r="E13" s="176" t="s">
        <v>140</v>
      </c>
      <c r="F13" s="223"/>
      <c r="G13" s="223"/>
    </row>
    <row r="14" spans="2:7" s="98" customFormat="1" ht="20.100000000000001" customHeight="1">
      <c r="B14" s="99"/>
      <c r="C14" s="152"/>
      <c r="D14" s="153"/>
      <c r="E14" s="176" t="s">
        <v>141</v>
      </c>
      <c r="F14" s="223"/>
      <c r="G14" s="223"/>
    </row>
    <row r="15" spans="2:7" s="98" customFormat="1" ht="20.100000000000001" customHeight="1">
      <c r="B15" s="99"/>
      <c r="C15" s="152"/>
      <c r="D15" s="153"/>
      <c r="E15" s="176" t="s">
        <v>142</v>
      </c>
      <c r="F15" s="223"/>
      <c r="G15" s="223"/>
    </row>
    <row r="16" spans="2:7" s="114" customFormat="1" ht="20.100000000000001" customHeight="1">
      <c r="B16" s="300"/>
      <c r="C16" s="281"/>
      <c r="D16" s="177" t="s">
        <v>129</v>
      </c>
      <c r="F16" s="298"/>
      <c r="G16" s="298"/>
    </row>
    <row r="17" spans="2:7" s="114" customFormat="1" ht="20.100000000000001" customHeight="1">
      <c r="B17" s="301"/>
      <c r="C17" s="284"/>
      <c r="D17" s="178" t="s">
        <v>130</v>
      </c>
      <c r="F17" s="299"/>
      <c r="G17" s="299"/>
    </row>
    <row r="18" spans="2:7" s="98" customFormat="1" ht="20.100000000000001" customHeight="1">
      <c r="B18" s="171"/>
      <c r="C18" s="152"/>
      <c r="D18" s="101" t="s">
        <v>131</v>
      </c>
      <c r="E18" s="101"/>
      <c r="F18" s="225"/>
      <c r="G18" s="225"/>
    </row>
    <row r="19" spans="2:7" s="98" customFormat="1" ht="20.100000000000001" customHeight="1">
      <c r="B19" s="302"/>
      <c r="C19" s="281"/>
      <c r="D19" s="177" t="s">
        <v>132</v>
      </c>
      <c r="E19" s="177"/>
      <c r="F19" s="298"/>
      <c r="G19" s="298"/>
    </row>
    <row r="20" spans="2:7" s="98" customFormat="1" ht="20.100000000000001" customHeight="1">
      <c r="B20" s="297"/>
      <c r="C20" s="284"/>
      <c r="D20" s="175" t="s">
        <v>133</v>
      </c>
      <c r="E20" s="175"/>
      <c r="F20" s="299"/>
      <c r="G20" s="299"/>
    </row>
    <row r="21" spans="2:7" s="98" customFormat="1" ht="20.100000000000001" customHeight="1">
      <c r="B21" s="99"/>
      <c r="C21" s="152"/>
      <c r="D21" s="101" t="s">
        <v>134</v>
      </c>
      <c r="E21" s="101"/>
      <c r="F21" s="224"/>
      <c r="G21" s="224"/>
    </row>
    <row r="22" spans="2:7" s="98" customFormat="1" ht="20.100000000000001" customHeight="1">
      <c r="B22" s="99"/>
      <c r="C22" s="152"/>
      <c r="D22" s="101" t="s">
        <v>107</v>
      </c>
      <c r="E22" s="101"/>
      <c r="F22" s="223"/>
      <c r="G22" s="223"/>
    </row>
    <row r="23" spans="2:7" s="98" customFormat="1" ht="20.100000000000001" customHeight="1">
      <c r="B23" s="99"/>
      <c r="C23" s="152"/>
      <c r="D23" s="101" t="s">
        <v>108</v>
      </c>
      <c r="E23" s="101"/>
      <c r="F23" s="223"/>
      <c r="G23" s="223"/>
    </row>
    <row r="24" spans="2:7" s="106" customFormat="1" ht="20.100000000000001" customHeight="1">
      <c r="B24" s="99"/>
      <c r="C24" s="152"/>
      <c r="D24" s="104" t="s">
        <v>135</v>
      </c>
      <c r="E24" s="179"/>
      <c r="F24" s="220"/>
      <c r="G24" s="220"/>
    </row>
    <row r="25" spans="2:7" s="98" customFormat="1" ht="24.95" customHeight="1">
      <c r="B25" s="107"/>
      <c r="C25" s="180" t="s">
        <v>111</v>
      </c>
      <c r="D25" s="153"/>
      <c r="E25" s="101"/>
      <c r="F25" s="219">
        <f>F26+F27+F28+F29+F30+F31</f>
        <v>0</v>
      </c>
      <c r="G25" s="219">
        <f>G26+G27+G28+G29+G30+G31</f>
        <v>0</v>
      </c>
    </row>
    <row r="26" spans="2:7" s="98" customFormat="1" ht="20.100000000000001" customHeight="1">
      <c r="B26" s="99"/>
      <c r="C26" s="152"/>
      <c r="D26" s="101" t="s">
        <v>112</v>
      </c>
      <c r="E26" s="101"/>
      <c r="F26" s="223"/>
      <c r="G26" s="223"/>
    </row>
    <row r="27" spans="2:7" s="98" customFormat="1" ht="20.100000000000001" customHeight="1">
      <c r="B27" s="99"/>
      <c r="C27" s="152"/>
      <c r="D27" s="101" t="s">
        <v>113</v>
      </c>
      <c r="E27" s="101"/>
      <c r="F27" s="223"/>
      <c r="G27" s="223"/>
    </row>
    <row r="28" spans="2:7" s="98" customFormat="1" ht="20.100000000000001" customHeight="1">
      <c r="B28" s="99"/>
      <c r="C28" s="141"/>
      <c r="D28" s="101" t="s">
        <v>114</v>
      </c>
      <c r="E28" s="101"/>
      <c r="F28" s="223"/>
      <c r="G28" s="223"/>
    </row>
    <row r="29" spans="2:7" s="98" customFormat="1" ht="20.100000000000001" customHeight="1">
      <c r="B29" s="99"/>
      <c r="C29" s="108"/>
      <c r="D29" s="101" t="s">
        <v>115</v>
      </c>
      <c r="E29" s="101"/>
      <c r="F29" s="223"/>
      <c r="G29" s="223"/>
    </row>
    <row r="30" spans="2:7" s="98" customFormat="1" ht="20.100000000000001" customHeight="1">
      <c r="B30" s="99"/>
      <c r="C30" s="108"/>
      <c r="D30" s="101" t="s">
        <v>116</v>
      </c>
      <c r="E30" s="101"/>
      <c r="F30" s="223"/>
      <c r="G30" s="223"/>
    </row>
    <row r="31" spans="2:7" s="106" customFormat="1" ht="20.100000000000001" customHeight="1">
      <c r="B31" s="99"/>
      <c r="C31" s="108"/>
      <c r="D31" s="104" t="s">
        <v>117</v>
      </c>
      <c r="E31" s="179"/>
      <c r="F31" s="220"/>
      <c r="G31" s="220"/>
    </row>
    <row r="32" spans="2:7" s="98" customFormat="1" ht="24.95" customHeight="1">
      <c r="B32" s="107"/>
      <c r="C32" s="152" t="s">
        <v>118</v>
      </c>
      <c r="D32" s="181"/>
      <c r="E32" s="101"/>
      <c r="F32" s="219">
        <f>F33+F34+F35+F36+F37</f>
        <v>0</v>
      </c>
      <c r="G32" s="219">
        <f>G33+G34+G35+G36+G37</f>
        <v>0</v>
      </c>
    </row>
    <row r="33" spans="2:7" s="98" customFormat="1" ht="20.100000000000001" customHeight="1">
      <c r="B33" s="99"/>
      <c r="C33" s="108"/>
      <c r="D33" s="101" t="s">
        <v>125</v>
      </c>
      <c r="E33" s="101"/>
      <c r="F33" s="223"/>
      <c r="G33" s="223"/>
    </row>
    <row r="34" spans="2:7" s="98" customFormat="1" ht="20.100000000000001" customHeight="1">
      <c r="B34" s="99"/>
      <c r="C34" s="108"/>
      <c r="D34" s="101" t="s">
        <v>119</v>
      </c>
      <c r="E34" s="101"/>
      <c r="F34" s="223"/>
      <c r="G34" s="223"/>
    </row>
    <row r="35" spans="2:7" s="98" customFormat="1" ht="20.100000000000001" customHeight="1">
      <c r="B35" s="99"/>
      <c r="C35" s="108"/>
      <c r="D35" s="101" t="s">
        <v>120</v>
      </c>
      <c r="E35" s="101"/>
      <c r="F35" s="223"/>
      <c r="G35" s="223"/>
    </row>
    <row r="36" spans="2:7" s="98" customFormat="1" ht="20.100000000000001" customHeight="1">
      <c r="B36" s="99"/>
      <c r="C36" s="108"/>
      <c r="D36" s="101" t="s">
        <v>121</v>
      </c>
      <c r="E36" s="101"/>
      <c r="F36" s="223"/>
      <c r="G36" s="223"/>
    </row>
    <row r="37" spans="2:7" s="106" customFormat="1" ht="20.100000000000001" customHeight="1">
      <c r="B37" s="99"/>
      <c r="C37" s="108"/>
      <c r="D37" s="104" t="s">
        <v>138</v>
      </c>
      <c r="E37" s="179"/>
      <c r="F37" s="220"/>
      <c r="G37" s="220"/>
    </row>
    <row r="38" spans="2:7" ht="25.5" customHeight="1">
      <c r="B38" s="182"/>
      <c r="C38" s="180" t="s">
        <v>122</v>
      </c>
      <c r="D38" s="183"/>
      <c r="E38" s="184"/>
      <c r="F38" s="244">
        <f>F9+F25+F32</f>
        <v>0</v>
      </c>
      <c r="G38" s="244">
        <f>G9+G25+G32</f>
        <v>0</v>
      </c>
    </row>
    <row r="39" spans="2:7" ht="25.5" customHeight="1">
      <c r="B39" s="183"/>
      <c r="C39" s="180" t="s">
        <v>123</v>
      </c>
      <c r="D39" s="183"/>
      <c r="E39" s="184"/>
      <c r="F39" s="219"/>
      <c r="G39" s="219"/>
    </row>
    <row r="40" spans="2:7" ht="25.5" customHeight="1">
      <c r="B40" s="183"/>
      <c r="C40" s="180" t="s">
        <v>124</v>
      </c>
      <c r="D40" s="183"/>
      <c r="E40" s="184"/>
      <c r="F40" s="219"/>
      <c r="G40" s="219"/>
    </row>
  </sheetData>
  <mergeCells count="11">
    <mergeCell ref="G19:G20"/>
    <mergeCell ref="C19:C20"/>
    <mergeCell ref="B19:B20"/>
    <mergeCell ref="F19:F20"/>
    <mergeCell ref="B5:G5"/>
    <mergeCell ref="C7:E8"/>
    <mergeCell ref="B7:B8"/>
    <mergeCell ref="F16:F17"/>
    <mergeCell ref="G16:G17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K116"/>
  <sheetViews>
    <sheetView workbookViewId="0">
      <selection activeCell="B8" sqref="B8:B10"/>
    </sheetView>
  </sheetViews>
  <sheetFormatPr defaultColWidth="17.7109375" defaultRowHeight="12.75"/>
  <cols>
    <col min="1" max="1" width="2.85546875" customWidth="1"/>
    <col min="2" max="2" width="27.5703125" customWidth="1"/>
    <col min="3" max="3" width="11.140625" customWidth="1"/>
    <col min="4" max="4" width="8" customWidth="1"/>
    <col min="5" max="5" width="8.85546875" customWidth="1"/>
    <col min="6" max="6" width="14.85546875" customWidth="1"/>
    <col min="7" max="7" width="15.85546875" customWidth="1"/>
    <col min="8" max="8" width="13" customWidth="1"/>
    <col min="9" max="9" width="11" customWidth="1"/>
    <col min="10" max="10" width="10.85546875" customWidth="1"/>
    <col min="11" max="11" width="11.5703125" customWidth="1"/>
    <col min="12" max="12" width="2.7109375" customWidth="1"/>
  </cols>
  <sheetData>
    <row r="2" spans="1:11" ht="15">
      <c r="B2" s="12"/>
    </row>
    <row r="3" spans="1:11" ht="6.75" customHeight="1"/>
    <row r="4" spans="1:11" ht="25.5" customHeight="1">
      <c r="A4" s="312" t="s">
        <v>246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1" ht="6.75" customHeight="1"/>
    <row r="6" spans="1:11" ht="12.75" customHeight="1">
      <c r="B6" s="23" t="s">
        <v>64</v>
      </c>
      <c r="H6" s="13"/>
      <c r="I6" s="13"/>
      <c r="J6" s="13"/>
    </row>
    <row r="7" spans="1:11" ht="6.75" customHeight="1" thickBot="1"/>
    <row r="8" spans="1:11" s="15" customFormat="1" ht="24.95" customHeight="1" thickTop="1">
      <c r="A8" s="313" t="s">
        <v>2</v>
      </c>
      <c r="B8" s="315" t="s">
        <v>91</v>
      </c>
      <c r="C8" s="317" t="s">
        <v>80</v>
      </c>
      <c r="D8" s="318"/>
      <c r="E8" s="318"/>
      <c r="F8" s="318"/>
      <c r="G8" s="318"/>
      <c r="H8" s="318"/>
      <c r="I8" s="319"/>
      <c r="J8" s="27" t="s">
        <v>77</v>
      </c>
      <c r="K8" s="14"/>
    </row>
    <row r="9" spans="1:11" s="15" customFormat="1" ht="24.95" customHeight="1">
      <c r="A9" s="314"/>
      <c r="B9" s="316"/>
      <c r="C9" s="24" t="s">
        <v>62</v>
      </c>
      <c r="D9" s="24" t="s">
        <v>72</v>
      </c>
      <c r="E9" s="26" t="s">
        <v>70</v>
      </c>
      <c r="F9" s="26" t="s">
        <v>63</v>
      </c>
      <c r="G9" s="26" t="s">
        <v>67</v>
      </c>
      <c r="H9" s="24" t="s">
        <v>74</v>
      </c>
      <c r="I9" s="28" t="s">
        <v>76</v>
      </c>
      <c r="J9" s="28" t="s">
        <v>78</v>
      </c>
      <c r="K9" s="25" t="s">
        <v>76</v>
      </c>
    </row>
    <row r="10" spans="1:11" s="15" customFormat="1" ht="24.95" customHeight="1">
      <c r="A10" s="314"/>
      <c r="B10" s="316"/>
      <c r="C10" s="24" t="s">
        <v>73</v>
      </c>
      <c r="D10" s="24" t="s">
        <v>66</v>
      </c>
      <c r="E10" s="26" t="s">
        <v>71</v>
      </c>
      <c r="F10" s="26" t="s">
        <v>69</v>
      </c>
      <c r="G10" s="24" t="s">
        <v>68</v>
      </c>
      <c r="H10" s="24" t="s">
        <v>75</v>
      </c>
      <c r="I10" s="28"/>
      <c r="J10" s="28" t="s">
        <v>79</v>
      </c>
      <c r="K10" s="25"/>
    </row>
    <row r="11" spans="1:11" s="19" customFormat="1" ht="24.95" customHeight="1">
      <c r="A11" s="42" t="s">
        <v>3</v>
      </c>
      <c r="B11" s="41" t="s">
        <v>227</v>
      </c>
      <c r="C11" s="18">
        <v>137799000</v>
      </c>
      <c r="D11" s="18"/>
      <c r="E11" s="18"/>
      <c r="F11" s="18">
        <v>-89898358</v>
      </c>
      <c r="G11" s="18"/>
      <c r="H11" s="18">
        <f>-12645915-128</f>
        <v>-12646043</v>
      </c>
      <c r="I11" s="203">
        <f>H11+G11+F11+E11+D11+C11</f>
        <v>35254599</v>
      </c>
      <c r="J11" s="203"/>
      <c r="K11" s="205">
        <f>I11+J11</f>
        <v>35254599</v>
      </c>
    </row>
    <row r="12" spans="1:11" s="19" customFormat="1" ht="15.95" customHeight="1">
      <c r="A12" s="16" t="s">
        <v>214</v>
      </c>
      <c r="B12" s="17" t="s">
        <v>83</v>
      </c>
      <c r="C12" s="18"/>
      <c r="D12" s="18"/>
      <c r="E12" s="18"/>
      <c r="F12" s="18"/>
      <c r="G12" s="18"/>
      <c r="H12" s="18"/>
      <c r="I12" s="203">
        <f>H12+G12+F12+E12+D12+C12</f>
        <v>0</v>
      </c>
      <c r="J12" s="203"/>
      <c r="K12" s="205">
        <f>I12+J12</f>
        <v>0</v>
      </c>
    </row>
    <row r="13" spans="1:11" s="19" customFormat="1" ht="15.95" customHeight="1">
      <c r="A13" s="42" t="s">
        <v>215</v>
      </c>
      <c r="B13" s="41" t="s">
        <v>65</v>
      </c>
      <c r="C13" s="18"/>
      <c r="D13" s="18"/>
      <c r="E13" s="18"/>
      <c r="F13" s="18"/>
      <c r="G13" s="18"/>
      <c r="H13" s="18"/>
      <c r="I13" s="203">
        <f>H13+G13+F13+E13+D13+C13</f>
        <v>0</v>
      </c>
      <c r="J13" s="203"/>
      <c r="K13" s="205">
        <f>I13+J13</f>
        <v>0</v>
      </c>
    </row>
    <row r="14" spans="1:11" s="19" customFormat="1" ht="15.95" customHeight="1">
      <c r="A14" s="309">
        <v>1</v>
      </c>
      <c r="B14" s="20" t="s">
        <v>81</v>
      </c>
      <c r="C14" s="303"/>
      <c r="D14" s="303"/>
      <c r="E14" s="303"/>
      <c r="F14" s="303"/>
      <c r="G14" s="303"/>
      <c r="H14" s="303"/>
      <c r="I14" s="303">
        <f>H14+G14+F14+E14+D14+C14</f>
        <v>0</v>
      </c>
      <c r="J14" s="303"/>
      <c r="K14" s="306">
        <f>I14+J14</f>
        <v>0</v>
      </c>
    </row>
    <row r="15" spans="1:11" s="19" customFormat="1" ht="15.95" customHeight="1">
      <c r="A15" s="311"/>
      <c r="B15" s="29" t="s">
        <v>213</v>
      </c>
      <c r="C15" s="304"/>
      <c r="D15" s="304"/>
      <c r="E15" s="304"/>
      <c r="F15" s="304"/>
      <c r="G15" s="304"/>
      <c r="H15" s="304"/>
      <c r="I15" s="304"/>
      <c r="J15" s="304"/>
      <c r="K15" s="308"/>
    </row>
    <row r="16" spans="1:11" s="19" customFormat="1" ht="13.5" customHeight="1">
      <c r="A16" s="309">
        <v>2</v>
      </c>
      <c r="B16" s="30" t="s">
        <v>84</v>
      </c>
      <c r="C16" s="303"/>
      <c r="D16" s="303"/>
      <c r="E16" s="303"/>
      <c r="F16" s="303"/>
      <c r="G16" s="303"/>
      <c r="H16" s="303"/>
      <c r="I16" s="303">
        <f>C16+D16+E16+F16+G16+H16</f>
        <v>0</v>
      </c>
      <c r="J16" s="303"/>
      <c r="K16" s="306">
        <f>I16+J16</f>
        <v>0</v>
      </c>
    </row>
    <row r="17" spans="1:11" s="19" customFormat="1" ht="13.5" customHeight="1">
      <c r="A17" s="310"/>
      <c r="B17" s="31" t="s">
        <v>85</v>
      </c>
      <c r="C17" s="305"/>
      <c r="D17" s="305"/>
      <c r="E17" s="305"/>
      <c r="F17" s="305"/>
      <c r="G17" s="305"/>
      <c r="H17" s="305"/>
      <c r="I17" s="305"/>
      <c r="J17" s="305"/>
      <c r="K17" s="307"/>
    </row>
    <row r="18" spans="1:11" s="19" customFormat="1" ht="13.5" customHeight="1">
      <c r="A18" s="311"/>
      <c r="B18" s="32" t="s">
        <v>86</v>
      </c>
      <c r="C18" s="304"/>
      <c r="D18" s="304"/>
      <c r="E18" s="304"/>
      <c r="F18" s="304"/>
      <c r="G18" s="304"/>
      <c r="H18" s="304"/>
      <c r="I18" s="304"/>
      <c r="J18" s="304"/>
      <c r="K18" s="308"/>
    </row>
    <row r="19" spans="1:11" s="19" customFormat="1" ht="13.5" customHeight="1">
      <c r="A19" s="16">
        <v>3</v>
      </c>
      <c r="B19" s="20" t="s">
        <v>87</v>
      </c>
      <c r="C19" s="21"/>
      <c r="D19" s="21"/>
      <c r="E19" s="21"/>
      <c r="F19" s="21"/>
      <c r="G19" s="21"/>
      <c r="H19" s="21"/>
      <c r="I19" s="203">
        <f>H19+G19+F19+E19+D19+C19</f>
        <v>0</v>
      </c>
      <c r="J19" s="204"/>
      <c r="K19" s="201">
        <f>I19+J19</f>
        <v>0</v>
      </c>
    </row>
    <row r="20" spans="1:11" s="19" customFormat="1" ht="13.5" customHeight="1">
      <c r="A20" s="16">
        <v>4</v>
      </c>
      <c r="B20" s="20" t="s">
        <v>88</v>
      </c>
      <c r="C20" s="21"/>
      <c r="D20" s="21"/>
      <c r="E20" s="21"/>
      <c r="F20" s="21"/>
      <c r="G20" s="21"/>
      <c r="H20" s="21"/>
      <c r="I20" s="203">
        <f>H20+G20+F20+E20+D20+C20</f>
        <v>0</v>
      </c>
      <c r="J20" s="204"/>
      <c r="K20" s="201">
        <f>I20+J20</f>
        <v>0</v>
      </c>
    </row>
    <row r="21" spans="1:11" s="19" customFormat="1" ht="13.5" customHeight="1">
      <c r="A21" s="309">
        <v>5</v>
      </c>
      <c r="B21" s="30" t="s">
        <v>89</v>
      </c>
      <c r="C21" s="303"/>
      <c r="D21" s="303"/>
      <c r="E21" s="303"/>
      <c r="F21" s="303"/>
      <c r="G21" s="303"/>
      <c r="H21" s="303"/>
      <c r="I21" s="303">
        <f>H21+G21+F21+E21+D21+C21</f>
        <v>0</v>
      </c>
      <c r="J21" s="303"/>
      <c r="K21" s="306">
        <f>I21+J21</f>
        <v>0</v>
      </c>
    </row>
    <row r="22" spans="1:11" s="19" customFormat="1" ht="13.5" customHeight="1">
      <c r="A22" s="311"/>
      <c r="B22" s="32" t="s">
        <v>90</v>
      </c>
      <c r="C22" s="304"/>
      <c r="D22" s="304"/>
      <c r="E22" s="304"/>
      <c r="F22" s="304"/>
      <c r="G22" s="304"/>
      <c r="H22" s="304"/>
      <c r="I22" s="304"/>
      <c r="J22" s="304"/>
      <c r="K22" s="308"/>
    </row>
    <row r="23" spans="1:11" s="19" customFormat="1" ht="15.95" customHeight="1">
      <c r="A23" s="16">
        <v>6</v>
      </c>
      <c r="B23" s="20" t="s">
        <v>92</v>
      </c>
      <c r="C23" s="21"/>
      <c r="D23" s="21"/>
      <c r="E23" s="21"/>
      <c r="F23" s="21"/>
      <c r="G23" s="21"/>
      <c r="H23" s="21"/>
      <c r="I23" s="203">
        <f>H23+G23+F23+E23+D23+C23</f>
        <v>0</v>
      </c>
      <c r="J23" s="204"/>
      <c r="K23" s="201">
        <f>I23+J23</f>
        <v>0</v>
      </c>
    </row>
    <row r="24" spans="1:11" s="19" customFormat="1" ht="24.95" customHeight="1">
      <c r="A24" s="42" t="s">
        <v>4</v>
      </c>
      <c r="B24" s="41" t="s">
        <v>228</v>
      </c>
      <c r="C24" s="209">
        <v>47900000</v>
      </c>
      <c r="D24" s="209"/>
      <c r="E24" s="209"/>
      <c r="F24" s="209">
        <v>642</v>
      </c>
      <c r="G24" s="209"/>
      <c r="H24" s="209">
        <v>-18278742</v>
      </c>
      <c r="I24" s="210">
        <f>H24+G24+F24+E24+D24+C24</f>
        <v>29621900</v>
      </c>
      <c r="J24" s="211"/>
      <c r="K24" s="212">
        <f>I24+J24</f>
        <v>29621900</v>
      </c>
    </row>
    <row r="25" spans="1:11" s="19" customFormat="1" ht="15.95" customHeight="1">
      <c r="A25" s="309">
        <v>1</v>
      </c>
      <c r="B25" s="20" t="s">
        <v>81</v>
      </c>
      <c r="C25" s="303"/>
      <c r="D25" s="303"/>
      <c r="E25" s="303"/>
      <c r="F25" s="303"/>
      <c r="G25" s="303"/>
      <c r="H25" s="303"/>
      <c r="I25" s="303">
        <f>H25+G25+F25+E25+D25+C25</f>
        <v>0</v>
      </c>
      <c r="J25" s="303"/>
      <c r="K25" s="306">
        <f>I25+J25</f>
        <v>0</v>
      </c>
    </row>
    <row r="26" spans="1:11" s="19" customFormat="1" ht="15.95" customHeight="1">
      <c r="A26" s="311"/>
      <c r="B26" s="29" t="s">
        <v>82</v>
      </c>
      <c r="C26" s="304"/>
      <c r="D26" s="304"/>
      <c r="E26" s="304"/>
      <c r="F26" s="304"/>
      <c r="G26" s="304"/>
      <c r="H26" s="304"/>
      <c r="I26" s="304"/>
      <c r="J26" s="304"/>
      <c r="K26" s="308"/>
    </row>
    <row r="27" spans="1:11" s="19" customFormat="1" ht="13.5" customHeight="1">
      <c r="A27" s="309">
        <v>2</v>
      </c>
      <c r="B27" s="30" t="s">
        <v>84</v>
      </c>
      <c r="C27" s="303"/>
      <c r="D27" s="303"/>
      <c r="E27" s="303"/>
      <c r="F27" s="303"/>
      <c r="G27" s="303"/>
      <c r="H27" s="303"/>
      <c r="I27" s="303">
        <f>C27+D27+E27+F27+G27+H27</f>
        <v>0</v>
      </c>
      <c r="J27" s="303"/>
      <c r="K27" s="306">
        <f>I27+J27</f>
        <v>0</v>
      </c>
    </row>
    <row r="28" spans="1:11" s="19" customFormat="1" ht="13.5" customHeight="1">
      <c r="A28" s="310"/>
      <c r="B28" s="31" t="s">
        <v>85</v>
      </c>
      <c r="C28" s="305"/>
      <c r="D28" s="305"/>
      <c r="E28" s="305"/>
      <c r="F28" s="305"/>
      <c r="G28" s="305"/>
      <c r="H28" s="305"/>
      <c r="I28" s="305"/>
      <c r="J28" s="305"/>
      <c r="K28" s="307"/>
    </row>
    <row r="29" spans="1:11" s="19" customFormat="1" ht="13.5" customHeight="1">
      <c r="A29" s="311"/>
      <c r="B29" s="32" t="s">
        <v>86</v>
      </c>
      <c r="C29" s="304"/>
      <c r="D29" s="304"/>
      <c r="E29" s="304"/>
      <c r="F29" s="304"/>
      <c r="G29" s="304"/>
      <c r="H29" s="304"/>
      <c r="I29" s="304"/>
      <c r="J29" s="304"/>
      <c r="K29" s="308"/>
    </row>
    <row r="30" spans="1:11" s="19" customFormat="1" ht="15.95" customHeight="1">
      <c r="A30" s="16">
        <v>3</v>
      </c>
      <c r="B30" s="20" t="s">
        <v>93</v>
      </c>
      <c r="C30" s="21"/>
      <c r="D30" s="21"/>
      <c r="E30" s="21"/>
      <c r="F30" s="21"/>
      <c r="G30" s="21"/>
      <c r="H30" s="21">
        <v>-1415453</v>
      </c>
      <c r="I30" s="203">
        <f>H30+G30+F30+E30+D30+C30</f>
        <v>-1415453</v>
      </c>
      <c r="J30" s="204"/>
      <c r="K30" s="201">
        <f>I30+J30</f>
        <v>-1415453</v>
      </c>
    </row>
    <row r="31" spans="1:11" s="19" customFormat="1" ht="15.95" customHeight="1">
      <c r="A31" s="16">
        <v>4</v>
      </c>
      <c r="B31" s="20" t="s">
        <v>88</v>
      </c>
      <c r="C31" s="21"/>
      <c r="D31" s="21"/>
      <c r="E31" s="21"/>
      <c r="F31" s="21"/>
      <c r="G31" s="21"/>
      <c r="H31" s="21"/>
      <c r="I31" s="203">
        <f>H31+G31+F31+E31+D31+C31</f>
        <v>0</v>
      </c>
      <c r="J31" s="204"/>
      <c r="K31" s="201">
        <f>I31+J31</f>
        <v>0</v>
      </c>
    </row>
    <row r="32" spans="1:11" s="19" customFormat="1" ht="15.95" customHeight="1">
      <c r="A32" s="16">
        <v>5</v>
      </c>
      <c r="B32" s="20" t="s">
        <v>92</v>
      </c>
      <c r="C32" s="21"/>
      <c r="D32" s="21"/>
      <c r="E32" s="21"/>
      <c r="F32" s="21"/>
      <c r="G32" s="21"/>
      <c r="H32" s="21"/>
      <c r="I32" s="203">
        <f>H32+G32+F32+E32+D32+C32</f>
        <v>0</v>
      </c>
      <c r="J32" s="204"/>
      <c r="K32" s="201">
        <f>I32+J32</f>
        <v>0</v>
      </c>
    </row>
    <row r="33" spans="1:11" s="19" customFormat="1" ht="15.95" customHeight="1">
      <c r="A33" s="16">
        <v>6</v>
      </c>
      <c r="B33" s="20" t="s">
        <v>216</v>
      </c>
      <c r="C33" s="21"/>
      <c r="D33" s="21"/>
      <c r="E33" s="21"/>
      <c r="F33" s="21"/>
      <c r="G33" s="21"/>
      <c r="H33" s="21"/>
      <c r="I33" s="203">
        <f>H33+G33+F33+E33+D33+C33</f>
        <v>0</v>
      </c>
      <c r="J33" s="204"/>
      <c r="K33" s="201">
        <f>I33+J33</f>
        <v>0</v>
      </c>
    </row>
    <row r="34" spans="1:11" s="19" customFormat="1" ht="24.95" customHeight="1" thickBot="1">
      <c r="A34" s="43" t="s">
        <v>37</v>
      </c>
      <c r="B34" s="44" t="s">
        <v>247</v>
      </c>
      <c r="C34" s="206">
        <v>47900000</v>
      </c>
      <c r="D34" s="206"/>
      <c r="E34" s="206"/>
      <c r="F34" s="206">
        <v>642</v>
      </c>
      <c r="G34" s="206"/>
      <c r="H34" s="206">
        <v>-19694195</v>
      </c>
      <c r="I34" s="207">
        <f>H34+G34+F34+E34+D34+C34</f>
        <v>28206447</v>
      </c>
      <c r="J34" s="207"/>
      <c r="K34" s="208">
        <f>I34+J34</f>
        <v>28206447</v>
      </c>
    </row>
    <row r="35" spans="1:11" ht="14.1" customHeight="1" thickTop="1"/>
    <row r="36" spans="1:11" ht="14.1" customHeight="1"/>
    <row r="37" spans="1:11" ht="14.1" customHeight="1"/>
    <row r="38" spans="1:11" ht="14.1" customHeight="1"/>
    <row r="39" spans="1:11" ht="14.1" customHeight="1"/>
    <row r="40" spans="1:11" ht="14.1" customHeight="1"/>
    <row r="41" spans="1:11" ht="14.1" customHeight="1"/>
    <row r="42" spans="1:11" ht="14.1" customHeight="1"/>
    <row r="43" spans="1:11" ht="14.1" customHeight="1"/>
    <row r="44" spans="1:11" ht="14.1" customHeight="1"/>
    <row r="45" spans="1:11" ht="14.1" customHeight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</sheetData>
  <mergeCells count="54">
    <mergeCell ref="A4:K4"/>
    <mergeCell ref="A8:A10"/>
    <mergeCell ref="B8:B10"/>
    <mergeCell ref="C8:I8"/>
    <mergeCell ref="F14:F15"/>
    <mergeCell ref="G14:G15"/>
    <mergeCell ref="C14:C15"/>
    <mergeCell ref="D14:D15"/>
    <mergeCell ref="E14:E15"/>
    <mergeCell ref="G16:G18"/>
    <mergeCell ref="K14:K15"/>
    <mergeCell ref="H14:H15"/>
    <mergeCell ref="I14:I15"/>
    <mergeCell ref="J14:J15"/>
    <mergeCell ref="A16:A18"/>
    <mergeCell ref="A14:A15"/>
    <mergeCell ref="C16:C18"/>
    <mergeCell ref="K16:K18"/>
    <mergeCell ref="D16:D18"/>
    <mergeCell ref="H16:H18"/>
    <mergeCell ref="I16:I18"/>
    <mergeCell ref="J16:J18"/>
    <mergeCell ref="E16:E18"/>
    <mergeCell ref="F16:F18"/>
    <mergeCell ref="K21:K22"/>
    <mergeCell ref="H21:H22"/>
    <mergeCell ref="I21:I22"/>
    <mergeCell ref="J21:J22"/>
    <mergeCell ref="G21:G22"/>
    <mergeCell ref="A21:A22"/>
    <mergeCell ref="C21:C22"/>
    <mergeCell ref="A25:A26"/>
    <mergeCell ref="D21:D22"/>
    <mergeCell ref="E21:E22"/>
    <mergeCell ref="F21:F22"/>
    <mergeCell ref="G25:G26"/>
    <mergeCell ref="A27:A29"/>
    <mergeCell ref="C27:C29"/>
    <mergeCell ref="D27:D29"/>
    <mergeCell ref="C25:C26"/>
    <mergeCell ref="D25:D26"/>
    <mergeCell ref="E27:E29"/>
    <mergeCell ref="E25:E26"/>
    <mergeCell ref="F25:F26"/>
    <mergeCell ref="H25:H26"/>
    <mergeCell ref="F27:F29"/>
    <mergeCell ref="J27:J29"/>
    <mergeCell ref="K27:K29"/>
    <mergeCell ref="K25:K26"/>
    <mergeCell ref="G27:G29"/>
    <mergeCell ref="H27:H29"/>
    <mergeCell ref="I27:I29"/>
    <mergeCell ref="I25:I26"/>
    <mergeCell ref="J25:J26"/>
  </mergeCells>
  <phoneticPr fontId="5" type="noConversion"/>
  <printOptions horizontalCentered="1"/>
  <pageMargins left="0" right="0" top="0.31496062992126" bottom="0.31496062992126" header="0.511811023622047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A12" sqref="A12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2"/>
    </row>
    <row r="3" spans="1:8" ht="6.75" customHeight="1"/>
    <row r="4" spans="1:8" ht="25.5" customHeight="1">
      <c r="A4" s="320" t="s">
        <v>246</v>
      </c>
      <c r="B4" s="320"/>
      <c r="C4" s="320"/>
      <c r="D4" s="320"/>
      <c r="E4" s="320"/>
      <c r="F4" s="320"/>
      <c r="G4" s="320"/>
      <c r="H4" s="320"/>
    </row>
    <row r="5" spans="1:8" ht="6.75" customHeight="1"/>
    <row r="6" spans="1:8" ht="12.75" customHeight="1">
      <c r="B6" s="23" t="s">
        <v>94</v>
      </c>
      <c r="G6" s="13"/>
    </row>
    <row r="7" spans="1:8" ht="6.75" customHeight="1" thickBot="1"/>
    <row r="8" spans="1:8" s="15" customFormat="1" ht="24.95" customHeight="1" thickTop="1">
      <c r="A8" s="321"/>
      <c r="B8" s="322"/>
      <c r="C8" s="38" t="s">
        <v>41</v>
      </c>
      <c r="D8" s="38" t="s">
        <v>42</v>
      </c>
      <c r="E8" s="39" t="s">
        <v>96</v>
      </c>
      <c r="F8" s="39" t="s">
        <v>95</v>
      </c>
      <c r="G8" s="38" t="s">
        <v>97</v>
      </c>
      <c r="H8" s="40" t="s">
        <v>76</v>
      </c>
    </row>
    <row r="9" spans="1:8" s="19" customFormat="1" ht="30" customHeight="1">
      <c r="A9" s="42" t="s">
        <v>3</v>
      </c>
      <c r="B9" s="41" t="s">
        <v>227</v>
      </c>
      <c r="C9" s="229"/>
      <c r="D9" s="229"/>
      <c r="E9" s="229"/>
      <c r="F9" s="229"/>
      <c r="G9" s="229"/>
      <c r="H9" s="230">
        <f>C9+D9+E9+F9+G9</f>
        <v>0</v>
      </c>
    </row>
    <row r="10" spans="1:8" s="19" customFormat="1" ht="20.100000000000001" customHeight="1">
      <c r="A10" s="16" t="s">
        <v>214</v>
      </c>
      <c r="B10" s="17" t="s">
        <v>83</v>
      </c>
      <c r="C10" s="231"/>
      <c r="D10" s="231"/>
      <c r="E10" s="231"/>
      <c r="F10" s="231"/>
      <c r="G10" s="231"/>
      <c r="H10" s="232">
        <f t="shared" ref="H10:H21" si="0">C10+D10+E10+F10+G10</f>
        <v>0</v>
      </c>
    </row>
    <row r="11" spans="1:8" s="19" customFormat="1" ht="20.100000000000001" customHeight="1">
      <c r="A11" s="42" t="s">
        <v>215</v>
      </c>
      <c r="B11" s="41" t="s">
        <v>65</v>
      </c>
      <c r="C11" s="229"/>
      <c r="D11" s="229"/>
      <c r="E11" s="229"/>
      <c r="F11" s="229"/>
      <c r="G11" s="229"/>
      <c r="H11" s="230">
        <f t="shared" si="0"/>
        <v>0</v>
      </c>
    </row>
    <row r="12" spans="1:8" s="19" customFormat="1" ht="20.100000000000001" customHeight="1">
      <c r="A12" s="22">
        <v>1</v>
      </c>
      <c r="B12" s="20" t="s">
        <v>93</v>
      </c>
      <c r="C12" s="233"/>
      <c r="D12" s="233"/>
      <c r="E12" s="233"/>
      <c r="F12" s="233"/>
      <c r="G12" s="233"/>
      <c r="H12" s="232">
        <f t="shared" si="0"/>
        <v>0</v>
      </c>
    </row>
    <row r="13" spans="1:8" s="19" customFormat="1" ht="20.100000000000001" customHeight="1">
      <c r="A13" s="22">
        <v>2</v>
      </c>
      <c r="B13" s="20" t="s">
        <v>88</v>
      </c>
      <c r="C13" s="233"/>
      <c r="D13" s="233"/>
      <c r="E13" s="233"/>
      <c r="F13" s="233"/>
      <c r="G13" s="233"/>
      <c r="H13" s="232">
        <f t="shared" si="0"/>
        <v>0</v>
      </c>
    </row>
    <row r="14" spans="1:8" s="19" customFormat="1" ht="20.100000000000001" customHeight="1">
      <c r="A14" s="22">
        <v>3</v>
      </c>
      <c r="B14" s="20" t="s">
        <v>98</v>
      </c>
      <c r="C14" s="233"/>
      <c r="D14" s="233"/>
      <c r="E14" s="233"/>
      <c r="F14" s="233"/>
      <c r="G14" s="233"/>
      <c r="H14" s="232">
        <f t="shared" si="0"/>
        <v>0</v>
      </c>
    </row>
    <row r="15" spans="1:8" s="19" customFormat="1" ht="20.100000000000001" customHeight="1">
      <c r="A15" s="22">
        <v>4</v>
      </c>
      <c r="B15" s="20" t="s">
        <v>99</v>
      </c>
      <c r="C15" s="233"/>
      <c r="D15" s="233"/>
      <c r="E15" s="233"/>
      <c r="F15" s="233"/>
      <c r="G15" s="233"/>
      <c r="H15" s="232">
        <f t="shared" si="0"/>
        <v>0</v>
      </c>
    </row>
    <row r="16" spans="1:8" s="19" customFormat="1" ht="30" customHeight="1">
      <c r="A16" s="42" t="s">
        <v>4</v>
      </c>
      <c r="B16" s="41" t="s">
        <v>228</v>
      </c>
      <c r="C16" s="234">
        <f>SUM(C9:C15)</f>
        <v>0</v>
      </c>
      <c r="D16" s="234"/>
      <c r="E16" s="234"/>
      <c r="F16" s="234">
        <f>SUM(F9:F15)</f>
        <v>0</v>
      </c>
      <c r="G16" s="234">
        <f>SUM(G9:G15)</f>
        <v>0</v>
      </c>
      <c r="H16" s="230">
        <f t="shared" si="0"/>
        <v>0</v>
      </c>
    </row>
    <row r="17" spans="1:8" s="19" customFormat="1" ht="20.100000000000001" customHeight="1">
      <c r="A17" s="16">
        <v>1</v>
      </c>
      <c r="B17" s="20" t="s">
        <v>93</v>
      </c>
      <c r="C17" s="233"/>
      <c r="D17" s="233"/>
      <c r="E17" s="233"/>
      <c r="F17" s="233"/>
      <c r="G17" s="233"/>
      <c r="H17" s="232">
        <f t="shared" si="0"/>
        <v>0</v>
      </c>
    </row>
    <row r="18" spans="1:8" s="19" customFormat="1" ht="20.100000000000001" customHeight="1">
      <c r="A18" s="16">
        <v>2</v>
      </c>
      <c r="B18" s="20" t="s">
        <v>88</v>
      </c>
      <c r="C18" s="233"/>
      <c r="D18" s="233"/>
      <c r="E18" s="233"/>
      <c r="F18" s="233"/>
      <c r="G18" s="233"/>
      <c r="H18" s="232">
        <f t="shared" si="0"/>
        <v>0</v>
      </c>
    </row>
    <row r="19" spans="1:8" s="19" customFormat="1" ht="20.100000000000001" customHeight="1">
      <c r="A19" s="16">
        <v>3</v>
      </c>
      <c r="B19" s="20" t="s">
        <v>100</v>
      </c>
      <c r="C19" s="233"/>
      <c r="D19" s="233"/>
      <c r="E19" s="233"/>
      <c r="F19" s="233"/>
      <c r="G19" s="233"/>
      <c r="H19" s="232">
        <f t="shared" si="0"/>
        <v>0</v>
      </c>
    </row>
    <row r="20" spans="1:8" s="19" customFormat="1" ht="20.100000000000001" customHeight="1">
      <c r="A20" s="16">
        <v>4</v>
      </c>
      <c r="B20" s="20" t="s">
        <v>216</v>
      </c>
      <c r="C20" s="233"/>
      <c r="D20" s="233"/>
      <c r="E20" s="233"/>
      <c r="F20" s="233"/>
      <c r="G20" s="233"/>
      <c r="H20" s="232">
        <f t="shared" si="0"/>
        <v>0</v>
      </c>
    </row>
    <row r="21" spans="1:8" s="19" customFormat="1" ht="30" customHeight="1" thickBot="1">
      <c r="A21" s="43" t="s">
        <v>37</v>
      </c>
      <c r="B21" s="44" t="s">
        <v>247</v>
      </c>
      <c r="C21" s="235">
        <f>SUM(C16:C20)</f>
        <v>0</v>
      </c>
      <c r="D21" s="235"/>
      <c r="E21" s="235"/>
      <c r="F21" s="235">
        <f>SUM(F16:F20)</f>
        <v>0</v>
      </c>
      <c r="G21" s="235">
        <f>SUM(G16:G20)</f>
        <v>0</v>
      </c>
      <c r="H21" s="236">
        <f t="shared" si="0"/>
        <v>0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Rez.1</vt:lpstr>
      <vt:lpstr>Rez.2</vt:lpstr>
      <vt:lpstr>Fluksi 1</vt:lpstr>
      <vt:lpstr>Fluksi 2</vt:lpstr>
      <vt:lpstr>Kapitali 1</vt:lpstr>
      <vt:lpstr>Kapitali 2</vt:lpstr>
      <vt:lpstr>Shenimet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2011-04-14T19:38:17Z</cp:lastPrinted>
  <dcterms:created xsi:type="dcterms:W3CDTF">2002-02-16T18:16:52Z</dcterms:created>
  <dcterms:modified xsi:type="dcterms:W3CDTF">2018-12-23T20:56:27Z</dcterms:modified>
</cp:coreProperties>
</file>