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1"/>
  <c r="D75" s="1"/>
  <c r="D94" s="1"/>
  <c r="D111" s="1"/>
  <c r="B71"/>
  <c r="B75" s="1"/>
  <c r="B94" s="1"/>
  <c r="B111" s="1"/>
  <c r="D45"/>
  <c r="D55" s="1"/>
  <c r="D57" s="1"/>
  <c r="D113" s="1"/>
  <c r="B45"/>
  <c r="B55" s="1"/>
  <c r="D33"/>
  <c r="B21"/>
  <c r="B33" s="1"/>
  <c r="B57" l="1"/>
  <c r="B113" s="1"/>
  <c r="D22" i="18" l="1"/>
  <c r="B22"/>
  <c r="B42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<sst xmlns="http://schemas.openxmlformats.org/spreadsheetml/2006/main" count="520" uniqueCount="356">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</sst>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A69" sqref="A69:A70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15526</v>
      </c>
      <c r="C11" s="89"/>
      <c r="D11" s="88">
        <v>1923815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/>
      <c r="C18" s="89"/>
      <c r="D18" s="88"/>
      <c r="E18" s="42"/>
    </row>
    <row r="19" spans="1:5" ht="16.5" customHeight="1">
      <c r="A19" s="63" t="s">
        <v>282</v>
      </c>
      <c r="B19" s="88"/>
      <c r="C19" s="89"/>
      <c r="D19" s="88"/>
      <c r="E19" s="42"/>
    </row>
    <row r="20" spans="1:5" ht="16.5" customHeight="1">
      <c r="A20" s="63" t="s">
        <v>283</v>
      </c>
      <c r="B20" s="88"/>
      <c r="C20" s="89"/>
      <c r="D20" s="88"/>
      <c r="E20" s="42"/>
    </row>
    <row r="21" spans="1:5">
      <c r="A21" s="63" t="s">
        <v>189</v>
      </c>
      <c r="B21" s="88">
        <f>4974272+5871483</f>
        <v>10845755</v>
      </c>
      <c r="C21" s="89"/>
      <c r="D21" s="88">
        <v>2960637</v>
      </c>
      <c r="E21" s="42"/>
    </row>
    <row r="22" spans="1:5">
      <c r="A22" s="63" t="s">
        <v>284</v>
      </c>
      <c r="B22" s="88">
        <v>3500000</v>
      </c>
      <c r="C22" s="89"/>
      <c r="D22" s="88">
        <v>3500000</v>
      </c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2194416</v>
      </c>
      <c r="C24" s="89"/>
      <c r="D24" s="88">
        <v>2965502</v>
      </c>
      <c r="E24" s="42"/>
    </row>
    <row r="25" spans="1:5">
      <c r="A25" s="63" t="s">
        <v>287</v>
      </c>
      <c r="B25" s="88"/>
      <c r="C25" s="89"/>
      <c r="D25" s="88"/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>
        <v>25577604</v>
      </c>
      <c r="C30" s="89"/>
      <c r="D30" s="88">
        <v>1089114</v>
      </c>
      <c r="E30" s="42"/>
    </row>
    <row r="31" spans="1:5">
      <c r="A31" s="45" t="s">
        <v>293</v>
      </c>
      <c r="B31" s="88"/>
      <c r="C31" s="89"/>
      <c r="D31" s="88"/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42133301</v>
      </c>
      <c r="C33" s="93"/>
      <c r="D33" s="92">
        <f>SUM(D11:D32)</f>
        <v>12439068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49729499</v>
      </c>
      <c r="C44" s="89"/>
      <c r="D44" s="88">
        <v>52346841</v>
      </c>
      <c r="E44" s="42"/>
    </row>
    <row r="45" spans="1:5">
      <c r="A45" s="63" t="s">
        <v>306</v>
      </c>
      <c r="B45" s="88">
        <f>12712112+11107741</f>
        <v>23819853</v>
      </c>
      <c r="C45" s="89"/>
      <c r="D45" s="88">
        <f>15890140+13884676</f>
        <v>29774816</v>
      </c>
      <c r="E45" s="42"/>
    </row>
    <row r="46" spans="1:5">
      <c r="A46" s="63" t="s">
        <v>307</v>
      </c>
      <c r="B46" s="88">
        <v>8474391</v>
      </c>
      <c r="C46" s="89"/>
      <c r="D46" s="88">
        <v>10675090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/>
      <c r="C48" s="89"/>
      <c r="D48" s="88"/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/>
      <c r="C51" s="89"/>
      <c r="D51" s="88"/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82023743</v>
      </c>
      <c r="C55" s="93"/>
      <c r="D55" s="92">
        <f>SUM(D37:D54)</f>
        <v>92796747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124157044</v>
      </c>
      <c r="C57" s="96"/>
      <c r="D57" s="95">
        <f>D55+D33</f>
        <v>105235815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31620012</v>
      </c>
      <c r="C65" s="89"/>
      <c r="D65" s="88">
        <v>29024101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129792908</v>
      </c>
      <c r="C69" s="89"/>
      <c r="D69" s="88">
        <v>85691523</v>
      </c>
      <c r="E69" s="42"/>
    </row>
    <row r="70" spans="1:5">
      <c r="A70" s="63" t="s">
        <v>328</v>
      </c>
      <c r="B70" s="88">
        <v>8379315</v>
      </c>
      <c r="C70" s="89"/>
      <c r="D70" s="88">
        <v>6985395</v>
      </c>
      <c r="E70" s="42"/>
    </row>
    <row r="71" spans="1:5">
      <c r="A71" s="63" t="s">
        <v>329</v>
      </c>
      <c r="B71" s="88">
        <f>5621046+8184553+14716070</f>
        <v>28521669</v>
      </c>
      <c r="C71" s="89"/>
      <c r="D71" s="88">
        <f>27059050+8184553</f>
        <v>35243603</v>
      </c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/>
      <c r="C73" s="89"/>
      <c r="D73" s="88"/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198313904</v>
      </c>
      <c r="C75" s="93"/>
      <c r="D75" s="92">
        <f>SUM(D62:D74)</f>
        <v>156944622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/>
      <c r="C85" s="89"/>
      <c r="D85" s="88"/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>
        <v>78267253</v>
      </c>
      <c r="C90" s="89"/>
      <c r="D90" s="88">
        <v>89040257</v>
      </c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78267253</v>
      </c>
      <c r="C92" s="93"/>
      <c r="D92" s="92">
        <f>SUM(D78:D91)</f>
        <v>89040257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276581157</v>
      </c>
      <c r="C94" s="96"/>
      <c r="D94" s="98">
        <f>D75+D92</f>
        <v>245984879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3500000</v>
      </c>
      <c r="C97" s="89"/>
      <c r="D97" s="88">
        <v>3500000</v>
      </c>
      <c r="E97" s="42"/>
    </row>
    <row r="98" spans="1:5">
      <c r="A98" s="45" t="s">
        <v>342</v>
      </c>
      <c r="B98" s="88"/>
      <c r="C98" s="89"/>
      <c r="D98" s="88"/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/>
      <c r="C101" s="89"/>
      <c r="D101" s="88"/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B103" s="88"/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-144249064</v>
      </c>
      <c r="C105" s="99"/>
      <c r="D105" s="88">
        <v>-15478057</v>
      </c>
      <c r="E105" s="42"/>
    </row>
    <row r="106" spans="1:5">
      <c r="A106" s="45" t="s">
        <v>349</v>
      </c>
      <c r="B106" s="88">
        <v>-11675049</v>
      </c>
      <c r="C106" s="89"/>
      <c r="D106" s="88">
        <v>-128771007</v>
      </c>
      <c r="E106" s="42"/>
    </row>
    <row r="107" spans="1:5" ht="18" customHeight="1">
      <c r="A107" s="45" t="s">
        <v>350</v>
      </c>
      <c r="B107" s="100">
        <f>SUM(B97:B106)</f>
        <v>-152424113</v>
      </c>
      <c r="C107" s="101"/>
      <c r="D107" s="100">
        <f>SUM(D97:D106)</f>
        <v>-140749064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-152424113</v>
      </c>
      <c r="C109" s="96"/>
      <c r="D109" s="98">
        <f>SUM(D107:D108)</f>
        <v>-140749064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124157044</v>
      </c>
      <c r="C111" s="96"/>
      <c r="D111" s="95">
        <f>D94+D109</f>
        <v>105235815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148833537</v>
      </c>
      <c r="C10" s="52"/>
      <c r="D10" s="64">
        <v>60480092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-1546201</v>
      </c>
      <c r="C19" s="52"/>
      <c r="D19" s="64">
        <v>-219898</v>
      </c>
      <c r="E19" s="51"/>
      <c r="F19" s="42"/>
    </row>
    <row r="20" spans="1:6">
      <c r="A20" s="63" t="s">
        <v>247</v>
      </c>
      <c r="B20" s="64">
        <v>-16655814</v>
      </c>
      <c r="C20" s="52"/>
      <c r="D20" s="64">
        <v>-15376487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-98882387-9292800</f>
        <v>-108175187</v>
      </c>
      <c r="C22" s="52"/>
      <c r="D22" s="64">
        <f>-111704398-14911974</f>
        <v>-126616372</v>
      </c>
      <c r="E22" s="51"/>
      <c r="F22" s="42"/>
    </row>
    <row r="23" spans="1:6">
      <c r="A23" s="63" t="s">
        <v>249</v>
      </c>
      <c r="B23" s="64">
        <v>-7697286</v>
      </c>
      <c r="C23" s="52"/>
      <c r="D23" s="64">
        <v>-7919162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-10773004</v>
      </c>
      <c r="C26" s="52"/>
      <c r="D26" s="64">
        <v>-12528020</v>
      </c>
      <c r="E26" s="51"/>
      <c r="F26" s="42"/>
    </row>
    <row r="27" spans="1:6">
      <c r="A27" s="45" t="s">
        <v>221</v>
      </c>
      <c r="B27" s="64">
        <v>-26434098</v>
      </c>
      <c r="C27" s="52"/>
      <c r="D27" s="64">
        <v>-39119180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10773004</v>
      </c>
      <c r="C33" s="52"/>
      <c r="D33" s="64">
        <v>12528020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-11675049</v>
      </c>
      <c r="C42" s="55"/>
      <c r="D42" s="54">
        <f>SUM(D9:D41)</f>
        <v>-128771007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-11675049</v>
      </c>
      <c r="C47" s="58"/>
      <c r="D47" s="67">
        <f>SUM(D42:D46)</f>
        <v>-128771007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-11675049</v>
      </c>
      <c r="C57" s="77"/>
      <c r="D57" s="76">
        <f>D47+D55</f>
        <v>-128771007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2021-09-06T09:08:18Z</dcterms:modified>
</cp:coreProperties>
</file>