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480" yWindow="90" windowWidth="12120" windowHeight="9120" tabRatio="965" activeTab="3"/>
  </bookViews>
  <sheets>
    <sheet name="Kopertina " sheetId="20" r:id="rId1"/>
    <sheet name="AKTIVI " sheetId="19" r:id="rId2"/>
    <sheet name="PASIVI " sheetId="18" r:id="rId3"/>
    <sheet name="Ardh e shp - natyres" sheetId="16" r:id="rId4"/>
    <sheet name=" Fluksit mon - direkte" sheetId="14" r:id="rId5"/>
    <sheet name="Pas e ndrysh ne kapit" sheetId="12" r:id="rId6"/>
    <sheet name="Aktive Afatgjat" sheetId="22" r:id="rId7"/>
    <sheet name="Invent automjeteve" sheetId="23" r:id="rId8"/>
    <sheet name="aktivitet per BM" sheetId="26" r:id="rId9"/>
    <sheet name="AAM" sheetId="27" r:id="rId10"/>
    <sheet name="levizje bank 10" sheetId="29" r:id="rId11"/>
    <sheet name="Sheet1" sheetId="21" r:id="rId12"/>
  </sheets>
  <definedNames>
    <definedName name="_xlnm._FilterDatabase" localSheetId="1" hidden="1">'AKTIVI '!$A$1:$E$2</definedName>
    <definedName name="_xlnm._FilterDatabase" localSheetId="8" hidden="1">'aktivitet per BM'!$H$5:$J$42</definedName>
  </definedNames>
  <calcPr calcId="124519"/>
</workbook>
</file>

<file path=xl/calcChain.xml><?xml version="1.0" encoding="utf-8"?>
<calcChain xmlns="http://schemas.openxmlformats.org/spreadsheetml/2006/main">
  <c r="F8" i="16"/>
  <c r="E26" i="29"/>
  <c r="G8" i="27"/>
  <c r="G9"/>
  <c r="G19"/>
  <c r="G10"/>
  <c r="G11"/>
  <c r="G12"/>
  <c r="G13"/>
  <c r="G14"/>
  <c r="G15"/>
  <c r="G16"/>
  <c r="G17"/>
  <c r="G18"/>
  <c r="D19"/>
  <c r="E19"/>
  <c r="F19"/>
  <c r="G25"/>
  <c r="G26"/>
  <c r="G36"/>
  <c r="G27"/>
  <c r="G28"/>
  <c r="G29"/>
  <c r="G30"/>
  <c r="G31"/>
  <c r="G32"/>
  <c r="G33"/>
  <c r="G34"/>
  <c r="G35"/>
  <c r="D36"/>
  <c r="E36"/>
  <c r="F36"/>
  <c r="G43"/>
  <c r="G44"/>
  <c r="G45"/>
  <c r="G47"/>
  <c r="G51"/>
  <c r="G48"/>
  <c r="G49"/>
  <c r="G50"/>
  <c r="D51"/>
  <c r="E51"/>
  <c r="F51"/>
  <c r="H11" i="22"/>
  <c r="F12"/>
  <c r="H12"/>
  <c r="J12"/>
  <c r="K12"/>
  <c r="F13"/>
  <c r="J13"/>
  <c r="K13"/>
  <c r="F15"/>
  <c r="H15"/>
  <c r="J15"/>
  <c r="K15"/>
  <c r="H16"/>
  <c r="J16"/>
  <c r="K16"/>
  <c r="F17"/>
  <c r="H17"/>
  <c r="J17"/>
  <c r="K17"/>
  <c r="K23"/>
  <c r="J18"/>
  <c r="F19"/>
  <c r="H19"/>
  <c r="J19"/>
  <c r="K19"/>
  <c r="H20"/>
  <c r="J20"/>
  <c r="K20"/>
  <c r="F21"/>
  <c r="H21"/>
  <c r="J21"/>
  <c r="K21"/>
  <c r="H22"/>
  <c r="J22"/>
  <c r="C23"/>
  <c r="D23"/>
  <c r="E23"/>
  <c r="F23"/>
  <c r="G23"/>
  <c r="H23"/>
  <c r="I23"/>
  <c r="L23"/>
  <c r="E23" i="23"/>
  <c r="E40" i="16"/>
  <c r="E37"/>
  <c r="G17" i="12"/>
  <c r="H17"/>
  <c r="H22"/>
  <c r="E29" i="16"/>
  <c r="I20" i="14"/>
  <c r="D38" i="18"/>
  <c r="D32" i="19"/>
  <c r="D38"/>
  <c r="D36"/>
  <c r="D21"/>
  <c r="D11"/>
  <c r="D7"/>
  <c r="D28" i="18"/>
  <c r="D27"/>
  <c r="D6"/>
  <c r="E12"/>
  <c r="E6"/>
  <c r="E36"/>
  <c r="E38" i="19"/>
  <c r="E36"/>
  <c r="E21"/>
  <c r="E11"/>
  <c r="E7"/>
  <c r="F29" i="16"/>
  <c r="C1" i="14"/>
  <c r="C1" i="16"/>
  <c r="B1" i="18"/>
  <c r="G22" i="12"/>
  <c r="D6" i="19"/>
  <c r="D55"/>
  <c r="E6"/>
  <c r="E55"/>
  <c r="D36" i="18"/>
  <c r="D52"/>
  <c r="J23" i="22"/>
</calcChain>
</file>

<file path=xl/sharedStrings.xml><?xml version="1.0" encoding="utf-8"?>
<sst xmlns="http://schemas.openxmlformats.org/spreadsheetml/2006/main" count="558" uniqueCount="380">
  <si>
    <t>Emertimi dhe Forma Ligjore</t>
  </si>
  <si>
    <t xml:space="preserve">N I P T - I </t>
  </si>
  <si>
    <t xml:space="preserve">Adresa e Selise </t>
  </si>
  <si>
    <t xml:space="preserve">Data e Krijimit </t>
  </si>
  <si>
    <t xml:space="preserve">Nr I  Rregj Tregetar </t>
  </si>
  <si>
    <t xml:space="preserve">Veprimtaria kryesore </t>
  </si>
  <si>
    <t xml:space="preserve">PASQYRAT FINANCIARE </t>
  </si>
  <si>
    <t xml:space="preserve">(  Ne zbatim te standarteve  Kombetare te kontabilitetit  Nr 2  </t>
  </si>
  <si>
    <t xml:space="preserve"> dhe  Ligjit 9228 date 29.04.2004  " Per Kontabilitetin dhe Pasqyrat Financiare " )</t>
  </si>
  <si>
    <t xml:space="preserve">V I T I  </t>
  </si>
  <si>
    <t xml:space="preserve">Pasqyrat jane individuale </t>
  </si>
  <si>
    <t xml:space="preserve">Pasqyrat jane  te konsoliduara </t>
  </si>
  <si>
    <t xml:space="preserve">Pasqyrat financiare jane te shprehura ne </t>
  </si>
  <si>
    <t xml:space="preserve">Pyasqyrat financiare jane te rumbullukasura ne </t>
  </si>
  <si>
    <t xml:space="preserve">Periudha kontabel e Pasqyrave Financiare </t>
  </si>
  <si>
    <t xml:space="preserve">Nga </t>
  </si>
  <si>
    <t xml:space="preserve">Deri </t>
  </si>
  <si>
    <t>Nr</t>
  </si>
  <si>
    <t xml:space="preserve">A K T I V E T </t>
  </si>
  <si>
    <t>Shenime</t>
  </si>
  <si>
    <t>Periudha</t>
  </si>
  <si>
    <t xml:space="preserve">Raportuse </t>
  </si>
  <si>
    <t xml:space="preserve">Periudha </t>
  </si>
  <si>
    <t xml:space="preserve">Paraardhese </t>
  </si>
  <si>
    <t>I</t>
  </si>
  <si>
    <t xml:space="preserve">AKTIVET AFATSHKURTERA </t>
  </si>
  <si>
    <t xml:space="preserve">&gt;  Banka </t>
  </si>
  <si>
    <t xml:space="preserve">&gt;  Arka </t>
  </si>
  <si>
    <t xml:space="preserve">1. - Aktivet monetare </t>
  </si>
  <si>
    <t>2 -  Derivatet e Aktivet te mbajtura per tregetim</t>
  </si>
  <si>
    <t>&gt;  Te drejta e detyrime ndaj ortakeve</t>
  </si>
  <si>
    <t xml:space="preserve">&gt;  T v sh </t>
  </si>
  <si>
    <t>&gt;  Tatim mbi fitimin</t>
  </si>
  <si>
    <t xml:space="preserve">&gt;  Debitore , Kreditore te tjere </t>
  </si>
  <si>
    <t>&gt;  Kliente per mallra , produkte e sherbime</t>
  </si>
  <si>
    <t xml:space="preserve">3 -  Aktivet te tjera financiare  afatshkurtera </t>
  </si>
  <si>
    <t xml:space="preserve">4 - Inventari </t>
  </si>
  <si>
    <t xml:space="preserve">&gt;  Lendet e para </t>
  </si>
  <si>
    <t>&gt;  Prodhimi ne proces</t>
  </si>
  <si>
    <t xml:space="preserve">&gt;  Produkte te gateshme </t>
  </si>
  <si>
    <t>&gt;  Mallra per rrishitje</t>
  </si>
  <si>
    <t xml:space="preserve">&gt;  Parapagesa per furnizime </t>
  </si>
  <si>
    <t>5  -  Aktivet  biliogjike</t>
  </si>
  <si>
    <t xml:space="preserve">6 - Aktivet afatshkurtera te mbajtura per rishitje </t>
  </si>
  <si>
    <t xml:space="preserve">7 - Parapagime  dhe shpenzime  te shtyra </t>
  </si>
  <si>
    <t>&gt; Shpenzime te periudhave te ardheshme</t>
  </si>
  <si>
    <t>II</t>
  </si>
  <si>
    <t xml:space="preserve"> AKTIVET  AFATGJATA </t>
  </si>
  <si>
    <t xml:space="preserve">1  - Financimet financiare afatgjata </t>
  </si>
  <si>
    <t>2 - Aktivet Afatgjata  materiale</t>
  </si>
  <si>
    <t>&gt; Toka</t>
  </si>
  <si>
    <t>&gt; Ndertesa</t>
  </si>
  <si>
    <t xml:space="preserve"> &gt; makineri e paisje </t>
  </si>
  <si>
    <t xml:space="preserve">3 - Aktivet Biologjike afatgjata </t>
  </si>
  <si>
    <t>4 - Aktivet afatgjata jo materiale</t>
  </si>
  <si>
    <t>5 - Kapitali aksioner I  pa paguar</t>
  </si>
  <si>
    <t>6 - Aktivet e tjera afat gjata .</t>
  </si>
  <si>
    <t>&gt;  Inventar I imet</t>
  </si>
  <si>
    <t>PASIVET E KAPITALET</t>
  </si>
  <si>
    <t xml:space="preserve">Derivatet </t>
  </si>
  <si>
    <t xml:space="preserve">2 - Huamarjet </t>
  </si>
  <si>
    <t xml:space="preserve"> &gt; Overdraftet financiare</t>
  </si>
  <si>
    <t xml:space="preserve">&gt; Huamarjet afatshkurtera </t>
  </si>
  <si>
    <t xml:space="preserve">3 - Huate e parapagimet </t>
  </si>
  <si>
    <t xml:space="preserve">&gt; Te pagushme ndaj furnitoreve </t>
  </si>
  <si>
    <t xml:space="preserve"> &gt;  Te pagushme ndaj punonjesve </t>
  </si>
  <si>
    <t xml:space="preserve"> &gt;  Detyrime  per Sigurimet shoqerore</t>
  </si>
  <si>
    <t xml:space="preserve">&gt; Detyrime Tatimore per  TAP - in  </t>
  </si>
  <si>
    <t xml:space="preserve">&gt; Detyrime Tatimore per  Tatimin mbi fitimin </t>
  </si>
  <si>
    <t xml:space="preserve">&gt; Detyrime tatimore per T V SH </t>
  </si>
  <si>
    <t>&gt; Detyrime tatimore per tatimin ne burim</t>
  </si>
  <si>
    <t>&gt; Te drejta e detyrime ndaj ortakeve</t>
  </si>
  <si>
    <t xml:space="preserve">&gt; Dividente per tu paguar </t>
  </si>
  <si>
    <t xml:space="preserve">&gt; debitore e kreditore te tjere </t>
  </si>
  <si>
    <t xml:space="preserve">4 - Grantet  dhe te ardhura te shtyra </t>
  </si>
  <si>
    <t xml:space="preserve">5 - Privizionet Afatshkurtera </t>
  </si>
  <si>
    <t xml:space="preserve">PASIVET AFATGJATA </t>
  </si>
  <si>
    <t xml:space="preserve"> 1 - Huate afatgjata </t>
  </si>
  <si>
    <t>&gt; Hua , bono , dhe detyrime qeraje financiare</t>
  </si>
  <si>
    <t xml:space="preserve">&gt;  Bono te kovertushme </t>
  </si>
  <si>
    <t xml:space="preserve">2 - Huamarjet  te tjera afatgjata </t>
  </si>
  <si>
    <t xml:space="preserve">3 - Grantet  dhe te ardhura te shtyra </t>
  </si>
  <si>
    <t xml:space="preserve">4 - Provigjonet Afatgjata </t>
  </si>
  <si>
    <t>TOTALI I PASIVEVE ( I +  II )</t>
  </si>
  <si>
    <t>III</t>
  </si>
  <si>
    <t>KAPITALI</t>
  </si>
  <si>
    <t>1 - Aksione te pakices</t>
  </si>
  <si>
    <t>2 - Kapitali I aksionereve te Shoq meme(P F te kons)</t>
  </si>
  <si>
    <t>3- Kapitali aksioner</t>
  </si>
  <si>
    <t>4 - Primi I Aksionit</t>
  </si>
  <si>
    <t>5 - Njesite ose Aksione te thesarit ( Negative )</t>
  </si>
  <si>
    <t>6 - rezervat Statuore</t>
  </si>
  <si>
    <t>7 - Rezervat Ligjore</t>
  </si>
  <si>
    <t>8 - rezerva te tjera</t>
  </si>
  <si>
    <t xml:space="preserve">9 - Fitime te pashperndara </t>
  </si>
  <si>
    <t>10 - Fitime ( Humbja ) e vitit financiar</t>
  </si>
  <si>
    <t>TOTALI I PASIVEVE DHE KAPITALIT( I + II + III)</t>
  </si>
  <si>
    <t xml:space="preserve"> ( Bazuar ne klasifikimin e shpenzimeve sipas natyres )</t>
  </si>
  <si>
    <t xml:space="preserve">Pershkrimi I elementeve </t>
  </si>
  <si>
    <t>Raportuse</t>
  </si>
  <si>
    <t xml:space="preserve"> Te ardhura te tjera nga veprimtaria e shfrytezimit </t>
  </si>
  <si>
    <t xml:space="preserve">Materiale te konsumuara </t>
  </si>
  <si>
    <t>Kostot e punes</t>
  </si>
  <si>
    <t xml:space="preserve">Pagat e personelit </t>
  </si>
  <si>
    <t>Shpenzime  per Sigurimet shoqerore e shendetesore</t>
  </si>
  <si>
    <t xml:space="preserve">Amortizimet e cvleresimet </t>
  </si>
  <si>
    <t xml:space="preserve">Shpenzime te tjera </t>
  </si>
  <si>
    <t xml:space="preserve">TOTALI I SHPENZIMEVE </t>
  </si>
  <si>
    <t xml:space="preserve">Fitimi ( humbja )  nga veprimtaria kryesore </t>
  </si>
  <si>
    <t>Te ardhura e shpenzimet financiare nga pjesmarjet</t>
  </si>
  <si>
    <t xml:space="preserve">Te ardhura e shpenz financ nga  njesite e kontrolluara </t>
  </si>
  <si>
    <t xml:space="preserve">Te ardhura e shpenzimet financiare  </t>
  </si>
  <si>
    <t xml:space="preserve">121.0  Te ardhura e shpenz financ nga invest te tjera e financ afat gjata </t>
  </si>
  <si>
    <t xml:space="preserve">122  Te ardhura e shpenzimet nga interesat </t>
  </si>
  <si>
    <t xml:space="preserve">123 Fitime  ( humbje ) nga kurset e e kembimit </t>
  </si>
  <si>
    <t>124  Te ardhura e shpenzime te tjera financiare</t>
  </si>
  <si>
    <t>Totali I te ardhurave e shpenzimeve financiare</t>
  </si>
  <si>
    <t>Fitimi ( humbja ) para tatimit  ( 9 + / -  13 )</t>
  </si>
  <si>
    <t>Shpenzimet e tatimit  mbi fitimin</t>
  </si>
  <si>
    <t>Fitimi  ( humbja  ) neto e vitit finanaciar ( 14 - 15 )</t>
  </si>
  <si>
    <t xml:space="preserve">PASQYRA  E  TE  ARDHURAVE  DHE   SHPENZIMEVE </t>
  </si>
  <si>
    <t xml:space="preserve">Pasqyra e Fluksit monetar - Metoda Direkte </t>
  </si>
  <si>
    <t>raportuse</t>
  </si>
  <si>
    <t xml:space="preserve">Periudha   </t>
  </si>
  <si>
    <t>A</t>
  </si>
  <si>
    <t>Fluksi monetar nga veprimtarite e shfrytezimit</t>
  </si>
  <si>
    <t>Mjetet monetare ( M M ) te arketuara nga klientet</t>
  </si>
  <si>
    <t>M M te paguara ndaj furnitoreve e punonjesve</t>
  </si>
  <si>
    <t>M M te ardhura nga veprimtarite e tjera</t>
  </si>
  <si>
    <t xml:space="preserve">tatim fitimi I paguar </t>
  </si>
  <si>
    <t xml:space="preserve">M M Neto nga veprimtarite e shfrytezimit </t>
  </si>
  <si>
    <t>B</t>
  </si>
  <si>
    <t xml:space="preserve">Fluksi monetar nga veprimtarite investuse </t>
  </si>
  <si>
    <t xml:space="preserve">Blerja e njesise te kontrolluar X  minus parate e Arketuara </t>
  </si>
  <si>
    <t>Blerja e Aktiveve afat gjata  materiale</t>
  </si>
  <si>
    <t>Te ardhura nga shitja e paisjeve</t>
  </si>
  <si>
    <t>Interes I arketuar</t>
  </si>
  <si>
    <t>Divident I arketuar</t>
  </si>
  <si>
    <t xml:space="preserve">M M Neto te perdorura  ne veprimtarite investuse </t>
  </si>
  <si>
    <t>C</t>
  </si>
  <si>
    <t xml:space="preserve"> Fluksi monetar nga aktivitett financiare</t>
  </si>
  <si>
    <t>Te ardhura nga emetimi I kapitalit aksioner</t>
  </si>
  <si>
    <t>Te ardhura nga huamarjet afatgjata</t>
  </si>
  <si>
    <t>pagesat e detyrimeve te qerase financiare</t>
  </si>
  <si>
    <t>Dividente te paguar</t>
  </si>
  <si>
    <t>M M Neto e perdorur ne veprimtarite financiare</t>
  </si>
  <si>
    <t xml:space="preserve">Ritja / renja Neto e mjeteve monetare </t>
  </si>
  <si>
    <t>Mjete monetare ne fund te periudhes kontabel</t>
  </si>
  <si>
    <t>Mjete monetare ne fillim te periudhes  kontabel</t>
  </si>
  <si>
    <t xml:space="preserve">Data e mbylljes te Pasqyrave Financiare </t>
  </si>
  <si>
    <t>TOTALI  AKTIVEVE   I+II</t>
  </si>
  <si>
    <t xml:space="preserve">Shpenzimet per energjin elektrike </t>
  </si>
  <si>
    <t>Sh.A.Ujesjellsi Vlore</t>
  </si>
  <si>
    <t>07303204A</t>
  </si>
  <si>
    <t>20.Shtator</t>
  </si>
  <si>
    <t>Interes I paguar</t>
  </si>
  <si>
    <t>Rjet Ujesjellsi</t>
  </si>
  <si>
    <t>Prodhim e shperndarje uji</t>
  </si>
  <si>
    <t>leke</t>
  </si>
  <si>
    <t>Po</t>
  </si>
  <si>
    <t>jo</t>
  </si>
  <si>
    <t>Te ardhura nga subvensioni shfrytezimit</t>
  </si>
  <si>
    <t>Te ardhura te tjera</t>
  </si>
  <si>
    <t>Shpenzime kanalizime</t>
  </si>
  <si>
    <t>mjete transporti</t>
  </si>
  <si>
    <t xml:space="preserve">paisje zyre informatike </t>
  </si>
  <si>
    <t>Emetimi I aksioneve</t>
  </si>
  <si>
    <t>Sh. A. Ujesjellesi Vlore</t>
  </si>
  <si>
    <t xml:space="preserve">NJE PASQYRE E PA KONSOLIDUAR </t>
  </si>
  <si>
    <t>Emerimi</t>
  </si>
  <si>
    <t>Kapitali Aksioner</t>
  </si>
  <si>
    <t>Primi Aksionit</t>
  </si>
  <si>
    <t xml:space="preserve">Aksione te Thesarit </t>
  </si>
  <si>
    <t>Rezerva Stat e ligj</t>
  </si>
  <si>
    <t>Fitimi I pashpernd</t>
  </si>
  <si>
    <t>T O T A L I</t>
  </si>
  <si>
    <t>Efekti I ndryshimit ne polit kontabl</t>
  </si>
  <si>
    <t>Pozicioni  I rregulluar</t>
  </si>
  <si>
    <t>Fitimi Neto per periudhen kontabel</t>
  </si>
  <si>
    <t>Rritja e rezerve te kapitalit</t>
  </si>
  <si>
    <t>Aksione te thesarit te riblera</t>
  </si>
  <si>
    <t>lll</t>
  </si>
  <si>
    <t>1,01,2010</t>
  </si>
  <si>
    <t>Pasqyra Financiare  te Vitit  2010</t>
  </si>
  <si>
    <t>viti 2010</t>
  </si>
  <si>
    <t>viti  2010</t>
  </si>
  <si>
    <t>PASQYRA  E  NDRYSHIMEVE  NE  KAPITAL  2010</t>
  </si>
  <si>
    <t>Pozicioni  me 31 dhjetor 2009</t>
  </si>
  <si>
    <t>Pozicioni me 31 dhjetor 2010</t>
  </si>
  <si>
    <t>sahat uji ,te tjera</t>
  </si>
  <si>
    <t>gjithsej shitjet</t>
  </si>
  <si>
    <t>humbje te viteve te kaluara</t>
  </si>
  <si>
    <t xml:space="preserve"> Aktivet Afatgjata</t>
  </si>
  <si>
    <t>SUBJEKTI</t>
  </si>
  <si>
    <t>Materiale</t>
  </si>
  <si>
    <t>Grupet e aktiveve</t>
  </si>
  <si>
    <t>Gjendje</t>
  </si>
  <si>
    <t>Shtesa</t>
  </si>
  <si>
    <t>Pake</t>
  </si>
  <si>
    <t>Amortizimi</t>
  </si>
  <si>
    <t>Vl.mbetur</t>
  </si>
  <si>
    <t>Amortiz</t>
  </si>
  <si>
    <t>Vl.mbet</t>
  </si>
  <si>
    <t>sime</t>
  </si>
  <si>
    <t>vitit2010</t>
  </si>
  <si>
    <t>Tatim</t>
  </si>
  <si>
    <t>Toka</t>
  </si>
  <si>
    <t>Ndertesa</t>
  </si>
  <si>
    <t>Makineri pajisje</t>
  </si>
  <si>
    <t>Rrjet Ujesjellsi</t>
  </si>
  <si>
    <t>Rrjet grand</t>
  </si>
  <si>
    <t>Mjete trasporti</t>
  </si>
  <si>
    <t>Pajisje Zyre dhe</t>
  </si>
  <si>
    <t xml:space="preserve"> informatike</t>
  </si>
  <si>
    <t>paiisje inform.p</t>
  </si>
  <si>
    <t xml:space="preserve">Sahat uji </t>
  </si>
  <si>
    <t>sahat uji projekt</t>
  </si>
  <si>
    <t>Shuma</t>
  </si>
  <si>
    <t>15864449  amortizimi I jashte perdorimit te makineri.</t>
  </si>
  <si>
    <t>DREJTORE</t>
  </si>
  <si>
    <t>Varvara  GJIKA</t>
  </si>
  <si>
    <t>mbetur te pasqyrohen me storno</t>
  </si>
  <si>
    <t>Subjekti  SH.A.UJESJELLSI VLORE</t>
  </si>
  <si>
    <t>Inventari automjeteve ne pronesi te subjektit 2010</t>
  </si>
  <si>
    <t>Lloji Automjetit</t>
  </si>
  <si>
    <t>Kapaciteti</t>
  </si>
  <si>
    <t>Targa</t>
  </si>
  <si>
    <t>Vlera</t>
  </si>
  <si>
    <t xml:space="preserve">Furgon Iveko  </t>
  </si>
  <si>
    <t>1.5ton</t>
  </si>
  <si>
    <t>VL 0603B</t>
  </si>
  <si>
    <t>Autoveture SAB</t>
  </si>
  <si>
    <t>1.2ton</t>
  </si>
  <si>
    <t>jo ne gjendje pune</t>
  </si>
  <si>
    <t xml:space="preserve">Skrep Fiat/Hitach FT 800.2 </t>
  </si>
  <si>
    <t>7 ton</t>
  </si>
  <si>
    <t xml:space="preserve">Skrep Fiat/Hitach 110 HB </t>
  </si>
  <si>
    <t>Skrep JCB3cx-97 TA</t>
  </si>
  <si>
    <t>5.4 ton</t>
  </si>
  <si>
    <t>VL4125C</t>
  </si>
  <si>
    <t>Kamionçin benz 207</t>
  </si>
  <si>
    <t>1.8 ton</t>
  </si>
  <si>
    <t>VL7420B</t>
  </si>
  <si>
    <t>Furgon Benz 8+1 ,208</t>
  </si>
  <si>
    <t>1.7ton</t>
  </si>
  <si>
    <t>VL0183C</t>
  </si>
  <si>
    <t>Autoveture Benz 250 D</t>
  </si>
  <si>
    <t>1.4ton</t>
  </si>
  <si>
    <t>VL8138B</t>
  </si>
  <si>
    <t>Autoveture Benz 190 D</t>
  </si>
  <si>
    <t>VL9066A</t>
  </si>
  <si>
    <t>Motosaldatriçe Zetor 3011</t>
  </si>
  <si>
    <t>DREJTORI</t>
  </si>
  <si>
    <t>Varvara  Gjika</t>
  </si>
  <si>
    <t>NIPT</t>
  </si>
  <si>
    <t>Aktiviteti  kryesor</t>
  </si>
  <si>
    <t>Aktiviteti dytesor</t>
  </si>
  <si>
    <t>SHOQERIA_________________</t>
  </si>
  <si>
    <t>Ujesjellesi Vlore</t>
  </si>
  <si>
    <t>Tregti</t>
  </si>
  <si>
    <t>NIPTI__K07303204A__________________</t>
  </si>
  <si>
    <t>Pasqyre Nr.3</t>
  </si>
  <si>
    <t>Tregti karburanti</t>
  </si>
  <si>
    <t>Aktiviteti</t>
  </si>
  <si>
    <t>Te ardhurat nga aktiviteti</t>
  </si>
  <si>
    <t>Tregti ushqimore</t>
  </si>
  <si>
    <t>Tregti pijesh</t>
  </si>
  <si>
    <t>Tregti ushqimore,pije</t>
  </si>
  <si>
    <t>Tregti cigaresh</t>
  </si>
  <si>
    <t>Tregti materiale ndertimi</t>
  </si>
  <si>
    <t>Tregti artikuj industrial</t>
  </si>
  <si>
    <t>Farmaci</t>
  </si>
  <si>
    <t>Eksport</t>
  </si>
  <si>
    <t>Tregti te tjera</t>
  </si>
  <si>
    <t>Eksport mallrash</t>
  </si>
  <si>
    <t>Ndertim</t>
  </si>
  <si>
    <t>Totali i te ardhurave nga   tregtia</t>
  </si>
  <si>
    <t>Ndertim pallati</t>
  </si>
  <si>
    <t xml:space="preserve">Ndertim banese </t>
  </si>
  <si>
    <t>Ndertim pune publike</t>
  </si>
  <si>
    <t>Ndertime te tjera</t>
  </si>
  <si>
    <t>Totali i te ardhurave nga ndertimi</t>
  </si>
  <si>
    <t>Prodhim</t>
  </si>
  <si>
    <t>Eksport, prodhime te ndryshme</t>
  </si>
  <si>
    <t>Fason te cdo lloji</t>
  </si>
  <si>
    <t>Fason</t>
  </si>
  <si>
    <t>Prodhim materiale ndertimi</t>
  </si>
  <si>
    <t xml:space="preserve">Prodhim ushqimore </t>
  </si>
  <si>
    <t>Prodhim pije alkolike, etj</t>
  </si>
  <si>
    <t>Prodhim pije alkolike</t>
  </si>
  <si>
    <t>Prodhime energji</t>
  </si>
  <si>
    <t>Prodhim hidrokarbure,</t>
  </si>
  <si>
    <t>Prodhim nafte</t>
  </si>
  <si>
    <t>Prodhim e shitje  uji</t>
  </si>
  <si>
    <t>Totali i te ardhurave nga prodhimi</t>
  </si>
  <si>
    <t>Prodhime te tjera</t>
  </si>
  <si>
    <t>Transport</t>
  </si>
  <si>
    <t>Transport mallrash</t>
  </si>
  <si>
    <t>Transport malli nderkombetare</t>
  </si>
  <si>
    <t>Transport malli</t>
  </si>
  <si>
    <t>Transport udhetaresh</t>
  </si>
  <si>
    <t>Transport udhetaresh nderkombetare</t>
  </si>
  <si>
    <t>IV</t>
  </si>
  <si>
    <t>Totali i te ardhurave nga transporti</t>
  </si>
  <si>
    <t xml:space="preserve">Sherbimi </t>
  </si>
  <si>
    <t xml:space="preserve">Sherbime financiare </t>
  </si>
  <si>
    <t>Siguracione</t>
  </si>
  <si>
    <t>Sherbime mjekesore</t>
  </si>
  <si>
    <t xml:space="preserve">Bar restorante </t>
  </si>
  <si>
    <t>Hoteleri</t>
  </si>
  <si>
    <t>Lojra Fati</t>
  </si>
  <si>
    <t>Veprimtari televizive</t>
  </si>
  <si>
    <t>Telekomunikacion</t>
  </si>
  <si>
    <t>Eksport sherbimish te ndryshme</t>
  </si>
  <si>
    <t>Profesione te lira</t>
  </si>
  <si>
    <t>Sherbime te tjera</t>
  </si>
  <si>
    <t>V</t>
  </si>
  <si>
    <t>Totali i te ardhurave nga sherbimet</t>
  </si>
  <si>
    <t>TOALI (I+II+III+IV+V)</t>
  </si>
  <si>
    <t>Te punesuar mesatarisht per vitin 2010:</t>
  </si>
  <si>
    <t>Nr. I te punesuarve</t>
  </si>
  <si>
    <t>Me page deri ne 19.000 leke</t>
  </si>
  <si>
    <t>Me page nga 19.001 deri ne 30.000 leke</t>
  </si>
  <si>
    <t>Me page nga 30.001 deri  ne 66.500 leke</t>
  </si>
  <si>
    <t>Me page nga 66.501 deri ne 84.100 leke</t>
  </si>
  <si>
    <t>Me page me te larte se 84.100 leke</t>
  </si>
  <si>
    <t>Totali</t>
  </si>
  <si>
    <r>
      <t xml:space="preserve">Shenim: </t>
    </r>
    <r>
      <rPr>
        <sz val="10"/>
        <rFont val="Arial"/>
        <family val="2"/>
      </rPr>
      <t>Kjo pasqyre plotesohet edhe on-line.</t>
    </r>
  </si>
  <si>
    <t>Shoqeria Ujesjellesi Vlore</t>
  </si>
  <si>
    <t>K07303204A</t>
  </si>
  <si>
    <t>Aktivet Afatgjata Materiale  me vlere fillestare   2010</t>
  </si>
  <si>
    <t>Emertimi</t>
  </si>
  <si>
    <t>Sasia</t>
  </si>
  <si>
    <t>Pakesime</t>
  </si>
  <si>
    <t>Ndertime</t>
  </si>
  <si>
    <t>Makineri,paisje</t>
  </si>
  <si>
    <t>Rrjet ujesjellesi</t>
  </si>
  <si>
    <t>Rrrjet Grand</t>
  </si>
  <si>
    <t>Mjete transporti</t>
  </si>
  <si>
    <t>kompjuterike</t>
  </si>
  <si>
    <t>Zyre</t>
  </si>
  <si>
    <t>Pajisje informatike projekt</t>
  </si>
  <si>
    <t xml:space="preserve">Sahat </t>
  </si>
  <si>
    <t>Sahat uji projekti</t>
  </si>
  <si>
    <t xml:space="preserve">             TOTALI</t>
  </si>
  <si>
    <t>Amortizimi A.A.Materiale   2010</t>
  </si>
  <si>
    <t>Makineri,paisje,vegla</t>
  </si>
  <si>
    <t>Amortizim per A.A  grand eshte13278171</t>
  </si>
  <si>
    <t>Vlera Kontabel Neto e A.A.Materiale  2010</t>
  </si>
  <si>
    <t>rrjet ujesjellesi</t>
  </si>
  <si>
    <t>sahat uji</t>
  </si>
  <si>
    <t>Sqarojme se pjesa e amortizimit te A.A.materiale dhene grand per 13278171 nuk ka renduar kostpn</t>
  </si>
  <si>
    <t>DREJTOR</t>
  </si>
  <si>
    <t>Varvara GJIKA</t>
  </si>
  <si>
    <t xml:space="preserve"> </t>
  </si>
  <si>
    <t>NIPT       K07303204A</t>
  </si>
  <si>
    <t>TEL        033223849</t>
  </si>
  <si>
    <t>Inventari i Llogarive Bankare</t>
  </si>
  <si>
    <t>31.12.2010</t>
  </si>
  <si>
    <t>Nr.</t>
  </si>
  <si>
    <t>Emertimi bankes</t>
  </si>
  <si>
    <t>Numri llogarise</t>
  </si>
  <si>
    <t>Shuma monedhe e huaj</t>
  </si>
  <si>
    <t>Shuma ne leke</t>
  </si>
  <si>
    <t xml:space="preserve">B K T </t>
  </si>
  <si>
    <t>Pro kredit</t>
  </si>
  <si>
    <t>70018260-00-01</t>
  </si>
  <si>
    <t>Intesa San Paolo</t>
  </si>
  <si>
    <t>Rajfajzen</t>
  </si>
  <si>
    <t>Banka Tirana</t>
  </si>
  <si>
    <t>0700-304702-100</t>
  </si>
  <si>
    <t>Kredins</t>
  </si>
  <si>
    <t>Bis Bank</t>
  </si>
  <si>
    <t>Union Bank</t>
  </si>
  <si>
    <t>B Popullore</t>
  </si>
  <si>
    <t>Alfa Banke</t>
  </si>
  <si>
    <t>First Banke</t>
  </si>
  <si>
    <r>
      <t xml:space="preserve">Tatimpaguesi  </t>
    </r>
    <r>
      <rPr>
        <b/>
        <sz val="11"/>
        <rFont val="Arial"/>
        <family val="2"/>
      </rPr>
      <t>SH.A.UJESJELLESI .VLORE</t>
    </r>
  </si>
  <si>
    <t>20,03,2011</t>
  </si>
  <si>
    <r>
      <t>V.O.</t>
    </r>
    <r>
      <rPr>
        <sz val="9"/>
        <rFont val="Arial"/>
        <family val="2"/>
      </rPr>
      <t xml:space="preserve">per pakesimet ndryshimi i amortizimit dhe vleftes se </t>
    </r>
  </si>
</sst>
</file>

<file path=xl/styles.xml><?xml version="1.0" encoding="utf-8"?>
<styleSheet xmlns="http://schemas.openxmlformats.org/spreadsheetml/2006/main">
  <numFmts count="5">
    <numFmt numFmtId="43" formatCode="_(* #,##0.00_);_(* \(#,##0.00\);_(* &quot;-&quot;??_);_(@_)"/>
    <numFmt numFmtId="164" formatCode="_(* #,##0_);_(* \(#,##0\);_(* &quot;-&quot;??_);_(@_)"/>
    <numFmt numFmtId="165" formatCode="_-* #,##0.00_L_e_k_-;\-* #,##0.00_L_e_k_-;_-* &quot;-&quot;??_L_e_k_-;_-@_-"/>
    <numFmt numFmtId="166" formatCode="0.0%"/>
    <numFmt numFmtId="167" formatCode="0.0"/>
  </numFmts>
  <fonts count="29">
    <font>
      <sz val="10"/>
      <name val="Arial"/>
    </font>
    <font>
      <sz val="10"/>
      <name val="Arial"/>
    </font>
    <font>
      <b/>
      <sz val="10"/>
      <name val="Arial"/>
      <family val="2"/>
    </font>
    <font>
      <b/>
      <sz val="14"/>
      <name val="Arial"/>
      <family val="2"/>
    </font>
    <font>
      <sz val="8"/>
      <name val="Arial"/>
    </font>
    <font>
      <sz val="11"/>
      <name val="Arial"/>
    </font>
    <font>
      <b/>
      <sz val="11"/>
      <name val="Arial"/>
    </font>
    <font>
      <b/>
      <sz val="10"/>
      <name val="Arial"/>
    </font>
    <font>
      <sz val="10"/>
      <name val="Arial"/>
    </font>
    <font>
      <b/>
      <sz val="12"/>
      <name val="Arial"/>
    </font>
    <font>
      <b/>
      <sz val="11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12"/>
      <name val="Arial"/>
    </font>
    <font>
      <sz val="8"/>
      <name val="Arial"/>
      <family val="2"/>
    </font>
    <font>
      <b/>
      <i/>
      <sz val="12"/>
      <name val="Arial"/>
      <family val="2"/>
    </font>
    <font>
      <b/>
      <u/>
      <sz val="12"/>
      <name val="Arial"/>
      <family val="2"/>
    </font>
    <font>
      <sz val="12"/>
      <name val="Arial"/>
      <family val="2"/>
    </font>
    <font>
      <b/>
      <sz val="14"/>
      <name val="Arial"/>
    </font>
    <font>
      <b/>
      <sz val="12"/>
      <name val="Arial Black"/>
      <family val="2"/>
    </font>
    <font>
      <b/>
      <sz val="10"/>
      <name val="Arial Black"/>
      <family val="2"/>
    </font>
    <font>
      <b/>
      <sz val="8"/>
      <name val="Arial"/>
      <family val="2"/>
    </font>
    <font>
      <sz val="12"/>
      <name val="Arial Black"/>
      <family val="2"/>
    </font>
    <font>
      <sz val="9"/>
      <name val="Arial"/>
    </font>
    <font>
      <sz val="9"/>
      <name val="Arial"/>
      <family val="2"/>
    </font>
    <font>
      <b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04">
    <xf numFmtId="0" fontId="0" fillId="0" borderId="0" xfId="0"/>
    <xf numFmtId="0" fontId="0" fillId="0" borderId="0" xfId="0" applyBorder="1"/>
    <xf numFmtId="0" fontId="2" fillId="0" borderId="0" xfId="0" applyFont="1" applyBorder="1"/>
    <xf numFmtId="0" fontId="2" fillId="0" borderId="0" xfId="0" applyFont="1" applyFill="1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5" fillId="0" borderId="0" xfId="0" applyFont="1"/>
    <xf numFmtId="0" fontId="6" fillId="0" borderId="2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5" fillId="0" borderId="11" xfId="0" applyFont="1" applyBorder="1"/>
    <xf numFmtId="0" fontId="6" fillId="0" borderId="11" xfId="0" applyFont="1" applyBorder="1"/>
    <xf numFmtId="0" fontId="7" fillId="0" borderId="11" xfId="0" applyFont="1" applyBorder="1"/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5" fillId="0" borderId="14" xfId="0" applyFont="1" applyBorder="1"/>
    <xf numFmtId="0" fontId="6" fillId="0" borderId="14" xfId="0" applyFont="1" applyBorder="1" applyAlignment="1">
      <alignment horizontal="center"/>
    </xf>
    <xf numFmtId="0" fontId="5" fillId="0" borderId="15" xfId="0" applyFont="1" applyBorder="1"/>
    <xf numFmtId="0" fontId="5" fillId="0" borderId="16" xfId="0" applyFont="1" applyBorder="1"/>
    <xf numFmtId="0" fontId="5" fillId="0" borderId="17" xfId="0" applyFont="1" applyBorder="1"/>
    <xf numFmtId="0" fontId="5" fillId="0" borderId="18" xfId="0" applyFont="1" applyBorder="1"/>
    <xf numFmtId="0" fontId="5" fillId="0" borderId="19" xfId="0" applyFont="1" applyBorder="1"/>
    <xf numFmtId="0" fontId="5" fillId="0" borderId="20" xfId="0" applyFont="1" applyBorder="1"/>
    <xf numFmtId="0" fontId="5" fillId="0" borderId="21" xfId="0" applyFont="1" applyBorder="1"/>
    <xf numFmtId="0" fontId="8" fillId="0" borderId="18" xfId="0" applyFont="1" applyBorder="1"/>
    <xf numFmtId="0" fontId="10" fillId="0" borderId="0" xfId="0" applyFont="1"/>
    <xf numFmtId="0" fontId="11" fillId="0" borderId="11" xfId="0" applyFont="1" applyBorder="1"/>
    <xf numFmtId="0" fontId="12" fillId="0" borderId="11" xfId="0" applyFont="1" applyBorder="1"/>
    <xf numFmtId="0" fontId="10" fillId="0" borderId="11" xfId="0" applyFont="1" applyBorder="1"/>
    <xf numFmtId="0" fontId="10" fillId="0" borderId="14" xfId="0" applyFont="1" applyBorder="1"/>
    <xf numFmtId="0" fontId="10" fillId="0" borderId="14" xfId="0" applyFont="1" applyBorder="1" applyAlignment="1">
      <alignment horizontal="center"/>
    </xf>
    <xf numFmtId="0" fontId="0" fillId="0" borderId="9" xfId="0" applyBorder="1"/>
    <xf numFmtId="0" fontId="2" fillId="0" borderId="0" xfId="0" applyFont="1"/>
    <xf numFmtId="0" fontId="13" fillId="0" borderId="0" xfId="0" applyFont="1"/>
    <xf numFmtId="0" fontId="2" fillId="0" borderId="9" xfId="0" applyFont="1" applyBorder="1" applyAlignment="1">
      <alignment horizontal="center"/>
    </xf>
    <xf numFmtId="0" fontId="1" fillId="0" borderId="0" xfId="0" applyFont="1"/>
    <xf numFmtId="0" fontId="2" fillId="0" borderId="10" xfId="0" applyFont="1" applyBorder="1" applyAlignment="1">
      <alignment horizontal="center"/>
    </xf>
    <xf numFmtId="0" fontId="0" fillId="0" borderId="11" xfId="0" applyBorder="1"/>
    <xf numFmtId="0" fontId="1" fillId="0" borderId="12" xfId="0" applyFont="1" applyBorder="1"/>
    <xf numFmtId="0" fontId="0" fillId="0" borderId="13" xfId="0" applyBorder="1"/>
    <xf numFmtId="0" fontId="1" fillId="0" borderId="14" xfId="0" applyFont="1" applyBorder="1"/>
    <xf numFmtId="0" fontId="0" fillId="0" borderId="16" xfId="0" applyBorder="1"/>
    <xf numFmtId="0" fontId="2" fillId="0" borderId="13" xfId="0" applyFont="1" applyBorder="1"/>
    <xf numFmtId="0" fontId="2" fillId="0" borderId="11" xfId="0" applyFont="1" applyBorder="1"/>
    <xf numFmtId="0" fontId="13" fillId="0" borderId="0" xfId="0" applyFont="1" applyAlignment="1"/>
    <xf numFmtId="0" fontId="11" fillId="0" borderId="0" xfId="0" applyFont="1" applyAlignment="1"/>
    <xf numFmtId="0" fontId="2" fillId="0" borderId="9" xfId="0" applyFont="1" applyBorder="1" applyAlignment="1"/>
    <xf numFmtId="0" fontId="11" fillId="0" borderId="9" xfId="0" applyFont="1" applyBorder="1" applyAlignment="1"/>
    <xf numFmtId="0" fontId="0" fillId="0" borderId="10" xfId="0" applyBorder="1"/>
    <xf numFmtId="0" fontId="0" fillId="0" borderId="14" xfId="0" applyBorder="1"/>
    <xf numFmtId="0" fontId="0" fillId="0" borderId="15" xfId="0" applyBorder="1"/>
    <xf numFmtId="0" fontId="2" fillId="0" borderId="14" xfId="0" applyFont="1" applyBorder="1"/>
    <xf numFmtId="0" fontId="13" fillId="0" borderId="12" xfId="0" applyFont="1" applyBorder="1"/>
    <xf numFmtId="0" fontId="13" fillId="0" borderId="14" xfId="0" applyFont="1" applyBorder="1"/>
    <xf numFmtId="0" fontId="10" fillId="0" borderId="13" xfId="0" applyFont="1" applyBorder="1"/>
    <xf numFmtId="0" fontId="2" fillId="0" borderId="16" xfId="0" applyFont="1" applyBorder="1"/>
    <xf numFmtId="0" fontId="14" fillId="0" borderId="11" xfId="0" applyFont="1" applyBorder="1"/>
    <xf numFmtId="0" fontId="0" fillId="0" borderId="0" xfId="0" applyAlignment="1"/>
    <xf numFmtId="0" fontId="6" fillId="0" borderId="0" xfId="0" applyFont="1"/>
    <xf numFmtId="0" fontId="2" fillId="0" borderId="22" xfId="0" applyFont="1" applyBorder="1"/>
    <xf numFmtId="0" fontId="2" fillId="0" borderId="23" xfId="0" applyFont="1" applyBorder="1"/>
    <xf numFmtId="0" fontId="5" fillId="0" borderId="0" xfId="0" applyFont="1" applyBorder="1"/>
    <xf numFmtId="0" fontId="6" fillId="0" borderId="3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3" xfId="0" applyBorder="1" applyAlignment="1">
      <alignment horizontal="center"/>
    </xf>
    <xf numFmtId="0" fontId="2" fillId="0" borderId="11" xfId="0" applyFont="1" applyBorder="1" applyAlignment="1">
      <alignment horizontal="left"/>
    </xf>
    <xf numFmtId="14" fontId="2" fillId="0" borderId="0" xfId="0" applyNumberFormat="1" applyFont="1" applyBorder="1"/>
    <xf numFmtId="0" fontId="12" fillId="0" borderId="0" xfId="0" applyFont="1" applyBorder="1"/>
    <xf numFmtId="0" fontId="15" fillId="0" borderId="0" xfId="0" applyFont="1"/>
    <xf numFmtId="164" fontId="5" fillId="0" borderId="0" xfId="1" applyNumberFormat="1" applyFont="1"/>
    <xf numFmtId="164" fontId="10" fillId="0" borderId="0" xfId="1" applyNumberFormat="1" applyFont="1"/>
    <xf numFmtId="164" fontId="7" fillId="0" borderId="9" xfId="1" applyNumberFormat="1" applyFont="1" applyBorder="1" applyAlignment="1">
      <alignment horizontal="center"/>
    </xf>
    <xf numFmtId="164" fontId="7" fillId="0" borderId="3" xfId="1" applyNumberFormat="1" applyFont="1" applyBorder="1" applyAlignment="1">
      <alignment horizontal="center"/>
    </xf>
    <xf numFmtId="164" fontId="7" fillId="0" borderId="10" xfId="1" applyNumberFormat="1" applyFont="1" applyBorder="1" applyAlignment="1">
      <alignment horizontal="center"/>
    </xf>
    <xf numFmtId="164" fontId="7" fillId="0" borderId="5" xfId="1" applyNumberFormat="1" applyFont="1" applyBorder="1" applyAlignment="1">
      <alignment horizontal="center"/>
    </xf>
    <xf numFmtId="164" fontId="5" fillId="0" borderId="20" xfId="1" applyNumberFormat="1" applyFont="1" applyBorder="1"/>
    <xf numFmtId="164" fontId="5" fillId="0" borderId="21" xfId="1" applyNumberFormat="1" applyFont="1" applyBorder="1"/>
    <xf numFmtId="164" fontId="5" fillId="0" borderId="24" xfId="1" applyNumberFormat="1" applyFont="1" applyBorder="1"/>
    <xf numFmtId="164" fontId="12" fillId="0" borderId="11" xfId="1" applyNumberFormat="1" applyFont="1" applyBorder="1"/>
    <xf numFmtId="164" fontId="5" fillId="0" borderId="25" xfId="1" applyNumberFormat="1" applyFont="1" applyBorder="1"/>
    <xf numFmtId="164" fontId="0" fillId="0" borderId="0" xfId="1" applyNumberFormat="1" applyFont="1"/>
    <xf numFmtId="43" fontId="0" fillId="0" borderId="0" xfId="1" applyFont="1"/>
    <xf numFmtId="3" fontId="5" fillId="0" borderId="21" xfId="1" applyNumberFormat="1" applyFont="1" applyBorder="1"/>
    <xf numFmtId="164" fontId="0" fillId="0" borderId="11" xfId="1" applyNumberFormat="1" applyFont="1" applyBorder="1"/>
    <xf numFmtId="164" fontId="0" fillId="0" borderId="13" xfId="1" applyNumberFormat="1" applyFont="1" applyBorder="1"/>
    <xf numFmtId="164" fontId="0" fillId="0" borderId="0" xfId="0" applyNumberFormat="1"/>
    <xf numFmtId="164" fontId="0" fillId="0" borderId="26" xfId="1" applyNumberFormat="1" applyFont="1" applyFill="1" applyBorder="1"/>
    <xf numFmtId="164" fontId="0" fillId="0" borderId="0" xfId="0" applyNumberFormat="1" applyFill="1" applyBorder="1"/>
    <xf numFmtId="164" fontId="0" fillId="0" borderId="27" xfId="1" applyNumberFormat="1" applyFont="1" applyFill="1" applyBorder="1"/>
    <xf numFmtId="164" fontId="5" fillId="0" borderId="28" xfId="1" applyNumberFormat="1" applyFont="1" applyBorder="1"/>
    <xf numFmtId="164" fontId="11" fillId="0" borderId="20" xfId="1" applyNumberFormat="1" applyFont="1" applyBorder="1"/>
    <xf numFmtId="164" fontId="10" fillId="0" borderId="21" xfId="1" applyNumberFormat="1" applyFont="1" applyBorder="1"/>
    <xf numFmtId="164" fontId="5" fillId="0" borderId="29" xfId="1" applyNumberFormat="1" applyFont="1" applyBorder="1"/>
    <xf numFmtId="164" fontId="12" fillId="0" borderId="21" xfId="1" applyNumberFormat="1" applyFont="1" applyBorder="1"/>
    <xf numFmtId="164" fontId="5" fillId="0" borderId="30" xfId="1" applyNumberFormat="1" applyFont="1" applyBorder="1"/>
    <xf numFmtId="164" fontId="5" fillId="0" borderId="31" xfId="1" applyNumberFormat="1" applyFont="1" applyBorder="1"/>
    <xf numFmtId="0" fontId="2" fillId="0" borderId="23" xfId="0" applyFont="1" applyBorder="1" applyAlignment="1">
      <alignment horizontal="center"/>
    </xf>
    <xf numFmtId="0" fontId="16" fillId="0" borderId="0" xfId="0" applyFont="1"/>
    <xf numFmtId="0" fontId="16" fillId="0" borderId="0" xfId="0" applyFont="1" applyBorder="1"/>
    <xf numFmtId="0" fontId="9" fillId="0" borderId="0" xfId="0" applyFont="1" applyBorder="1" applyAlignment="1">
      <alignment horizontal="left"/>
    </xf>
    <xf numFmtId="0" fontId="0" fillId="0" borderId="32" xfId="0" applyBorder="1"/>
    <xf numFmtId="0" fontId="11" fillId="0" borderId="26" xfId="0" applyFont="1" applyFill="1" applyBorder="1"/>
    <xf numFmtId="0" fontId="0" fillId="0" borderId="33" xfId="0" applyBorder="1"/>
    <xf numFmtId="0" fontId="11" fillId="0" borderId="33" xfId="0" applyFont="1" applyBorder="1"/>
    <xf numFmtId="0" fontId="11" fillId="0" borderId="0" xfId="0" applyFont="1"/>
    <xf numFmtId="0" fontId="16" fillId="0" borderId="11" xfId="0" applyFont="1" applyBorder="1" applyAlignment="1">
      <alignment horizontal="center"/>
    </xf>
    <xf numFmtId="0" fontId="16" fillId="0" borderId="11" xfId="0" applyFont="1" applyBorder="1"/>
    <xf numFmtId="0" fontId="16" fillId="0" borderId="11" xfId="0" applyFont="1" applyBorder="1" applyAlignment="1">
      <alignment horizontal="right"/>
    </xf>
    <xf numFmtId="0" fontId="16" fillId="0" borderId="11" xfId="0" applyFont="1" applyBorder="1" applyAlignment="1">
      <alignment horizontal="right" vertical="center"/>
    </xf>
    <xf numFmtId="0" fontId="16" fillId="0" borderId="11" xfId="0" applyFont="1" applyBorder="1" applyAlignment="1">
      <alignment horizontal="left"/>
    </xf>
    <xf numFmtId="0" fontId="0" fillId="0" borderId="18" xfId="0" applyBorder="1"/>
    <xf numFmtId="0" fontId="0" fillId="0" borderId="23" xfId="0" applyBorder="1"/>
    <xf numFmtId="0" fontId="2" fillId="0" borderId="34" xfId="0" applyFont="1" applyBorder="1"/>
    <xf numFmtId="0" fontId="14" fillId="0" borderId="0" xfId="0" applyFont="1"/>
    <xf numFmtId="0" fontId="0" fillId="0" borderId="11" xfId="0" applyFill="1" applyBorder="1"/>
    <xf numFmtId="3" fontId="2" fillId="0" borderId="11" xfId="0" applyNumberFormat="1" applyFont="1" applyBorder="1"/>
    <xf numFmtId="0" fontId="2" fillId="0" borderId="33" xfId="0" applyFont="1" applyBorder="1"/>
    <xf numFmtId="0" fontId="0" fillId="0" borderId="34" xfId="0" applyBorder="1"/>
    <xf numFmtId="0" fontId="2" fillId="0" borderId="18" xfId="0" applyFont="1" applyBorder="1"/>
    <xf numFmtId="0" fontId="18" fillId="0" borderId="0" xfId="0" applyFont="1" applyAlignment="1">
      <alignment horizontal="left" vertical="center"/>
    </xf>
    <xf numFmtId="0" fontId="11" fillId="0" borderId="33" xfId="0" applyFont="1" applyBorder="1" applyAlignment="1">
      <alignment horizontal="center"/>
    </xf>
    <xf numFmtId="14" fontId="11" fillId="0" borderId="32" xfId="0" applyNumberFormat="1" applyFont="1" applyBorder="1" applyAlignment="1">
      <alignment horizontal="center"/>
    </xf>
    <xf numFmtId="0" fontId="17" fillId="0" borderId="0" xfId="0" applyFont="1"/>
    <xf numFmtId="3" fontId="1" fillId="0" borderId="11" xfId="2" applyNumberFormat="1" applyBorder="1"/>
    <xf numFmtId="3" fontId="17" fillId="0" borderId="0" xfId="0" applyNumberFormat="1" applyFont="1" applyBorder="1"/>
    <xf numFmtId="3" fontId="0" fillId="0" borderId="0" xfId="0" applyNumberFormat="1" applyBorder="1"/>
    <xf numFmtId="0" fontId="17" fillId="0" borderId="11" xfId="0" applyFont="1" applyBorder="1"/>
    <xf numFmtId="0" fontId="11" fillId="0" borderId="35" xfId="0" applyFont="1" applyBorder="1" applyAlignment="1">
      <alignment vertical="center"/>
    </xf>
    <xf numFmtId="0" fontId="15" fillId="0" borderId="36" xfId="0" applyFont="1" applyBorder="1" applyAlignment="1">
      <alignment vertical="center"/>
    </xf>
    <xf numFmtId="0" fontId="15" fillId="0" borderId="36" xfId="0" applyFont="1" applyBorder="1" applyAlignment="1">
      <alignment horizontal="center" vertical="center"/>
    </xf>
    <xf numFmtId="3" fontId="15" fillId="0" borderId="36" xfId="2" applyNumberFormat="1" applyFont="1" applyBorder="1" applyAlignment="1">
      <alignment vertical="center"/>
    </xf>
    <xf numFmtId="3" fontId="15" fillId="0" borderId="37" xfId="2" applyNumberFormat="1" applyFont="1" applyBorder="1" applyAlignment="1">
      <alignment vertical="center"/>
    </xf>
    <xf numFmtId="3" fontId="0" fillId="0" borderId="0" xfId="0" applyNumberFormat="1"/>
    <xf numFmtId="0" fontId="17" fillId="0" borderId="33" xfId="0" applyFont="1" applyBorder="1"/>
    <xf numFmtId="0" fontId="0" fillId="0" borderId="34" xfId="0" applyBorder="1" applyAlignment="1">
      <alignment horizontal="center"/>
    </xf>
    <xf numFmtId="1" fontId="0" fillId="0" borderId="11" xfId="0" applyNumberFormat="1" applyBorder="1"/>
    <xf numFmtId="0" fontId="17" fillId="0" borderId="32" xfId="0" applyFont="1" applyBorder="1"/>
    <xf numFmtId="1" fontId="2" fillId="0" borderId="11" xfId="0" applyNumberFormat="1" applyFont="1" applyBorder="1"/>
    <xf numFmtId="0" fontId="0" fillId="0" borderId="33" xfId="0" applyBorder="1" applyAlignment="1">
      <alignment horizontal="center"/>
    </xf>
    <xf numFmtId="3" fontId="2" fillId="0" borderId="11" xfId="2" applyNumberFormat="1" applyFont="1" applyBorder="1"/>
    <xf numFmtId="3" fontId="1" fillId="0" borderId="33" xfId="2" applyNumberFormat="1" applyBorder="1"/>
    <xf numFmtId="1" fontId="0" fillId="0" borderId="0" xfId="0" applyNumberFormat="1"/>
    <xf numFmtId="3" fontId="1" fillId="0" borderId="0" xfId="2" applyNumberFormat="1" applyFill="1" applyBorder="1"/>
    <xf numFmtId="2" fontId="0" fillId="0" borderId="0" xfId="0" applyNumberFormat="1" applyBorder="1"/>
    <xf numFmtId="1" fontId="0" fillId="0" borderId="0" xfId="0" applyNumberFormat="1" applyBorder="1"/>
    <xf numFmtId="0" fontId="13" fillId="0" borderId="0" xfId="0" applyFont="1" applyBorder="1"/>
    <xf numFmtId="2" fontId="12" fillId="0" borderId="0" xfId="0" applyNumberFormat="1" applyFont="1" applyBorder="1"/>
    <xf numFmtId="1" fontId="13" fillId="0" borderId="0" xfId="0" applyNumberFormat="1" applyFont="1" applyBorder="1"/>
    <xf numFmtId="0" fontId="9" fillId="0" borderId="0" xfId="0" applyFont="1" applyBorder="1"/>
    <xf numFmtId="1" fontId="16" fillId="0" borderId="0" xfId="0" applyNumberFormat="1" applyFont="1" applyBorder="1"/>
    <xf numFmtId="1" fontId="0" fillId="0" borderId="0" xfId="0" applyNumberFormat="1" applyBorder="1" applyAlignment="1">
      <alignment horizontal="left"/>
    </xf>
    <xf numFmtId="0" fontId="0" fillId="0" borderId="0" xfId="0" applyBorder="1" applyAlignment="1">
      <alignment horizontal="left"/>
    </xf>
    <xf numFmtId="9" fontId="21" fillId="0" borderId="0" xfId="0" applyNumberFormat="1" applyFont="1" applyBorder="1" applyAlignment="1">
      <alignment horizontal="left"/>
    </xf>
    <xf numFmtId="1" fontId="9" fillId="0" borderId="0" xfId="0" applyNumberFormat="1" applyFont="1" applyBorder="1" applyAlignment="1">
      <alignment horizontal="left"/>
    </xf>
    <xf numFmtId="166" fontId="9" fillId="0" borderId="0" xfId="0" applyNumberFormat="1" applyFont="1" applyBorder="1" applyAlignment="1">
      <alignment horizontal="left"/>
    </xf>
    <xf numFmtId="0" fontId="0" fillId="2" borderId="0" xfId="0" applyFill="1" applyBorder="1"/>
    <xf numFmtId="2" fontId="0" fillId="2" borderId="0" xfId="0" applyNumberFormat="1" applyFill="1" applyBorder="1"/>
    <xf numFmtId="1" fontId="0" fillId="2" borderId="0" xfId="0" applyNumberFormat="1" applyFill="1" applyBorder="1" applyAlignment="1">
      <alignment horizontal="left"/>
    </xf>
    <xf numFmtId="0" fontId="0" fillId="2" borderId="0" xfId="0" applyFill="1" applyBorder="1" applyAlignment="1">
      <alignment horizontal="left"/>
    </xf>
    <xf numFmtId="9" fontId="21" fillId="2" borderId="0" xfId="0" applyNumberFormat="1" applyFont="1" applyFill="1" applyBorder="1" applyAlignment="1">
      <alignment horizontal="left"/>
    </xf>
    <xf numFmtId="1" fontId="9" fillId="2" borderId="0" xfId="0" applyNumberFormat="1" applyFont="1" applyFill="1" applyBorder="1" applyAlignment="1">
      <alignment horizontal="left"/>
    </xf>
    <xf numFmtId="166" fontId="9" fillId="2" borderId="0" xfId="0" applyNumberFormat="1" applyFont="1" applyFill="1" applyBorder="1" applyAlignment="1">
      <alignment horizontal="left"/>
    </xf>
    <xf numFmtId="0" fontId="9" fillId="2" borderId="0" xfId="0" applyFont="1" applyFill="1" applyBorder="1" applyAlignment="1">
      <alignment horizontal="left"/>
    </xf>
    <xf numFmtId="1" fontId="16" fillId="2" borderId="0" xfId="0" applyNumberFormat="1" applyFont="1" applyFill="1" applyBorder="1"/>
    <xf numFmtId="0" fontId="16" fillId="2" borderId="0" xfId="0" applyFont="1" applyFill="1" applyBorder="1"/>
    <xf numFmtId="1" fontId="0" fillId="2" borderId="0" xfId="0" applyNumberFormat="1" applyFill="1" applyBorder="1"/>
    <xf numFmtId="0" fontId="13" fillId="2" borderId="0" xfId="0" applyFont="1" applyFill="1" applyBorder="1" applyAlignment="1">
      <alignment horizontal="center"/>
    </xf>
    <xf numFmtId="2" fontId="9" fillId="2" borderId="0" xfId="0" applyNumberFormat="1" applyFont="1" applyFill="1" applyBorder="1"/>
    <xf numFmtId="1" fontId="13" fillId="2" borderId="0" xfId="0" applyNumberFormat="1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1" fontId="9" fillId="2" borderId="0" xfId="0" applyNumberFormat="1" applyFont="1" applyFill="1" applyBorder="1" applyAlignment="1">
      <alignment horizontal="center"/>
    </xf>
    <xf numFmtId="1" fontId="22" fillId="2" borderId="0" xfId="0" applyNumberFormat="1" applyFont="1" applyFill="1" applyBorder="1" applyAlignment="1">
      <alignment horizontal="center"/>
    </xf>
    <xf numFmtId="0" fontId="22" fillId="2" borderId="0" xfId="0" applyFont="1" applyFill="1" applyBorder="1" applyAlignment="1">
      <alignment horizontal="center"/>
    </xf>
    <xf numFmtId="9" fontId="15" fillId="2" borderId="0" xfId="3" applyFont="1" applyFill="1" applyBorder="1"/>
    <xf numFmtId="2" fontId="23" fillId="2" borderId="0" xfId="0" applyNumberFormat="1" applyFont="1" applyFill="1" applyBorder="1"/>
    <xf numFmtId="0" fontId="24" fillId="2" borderId="0" xfId="0" applyFont="1" applyFill="1" applyBorder="1" applyAlignment="1">
      <alignment horizontal="left"/>
    </xf>
    <xf numFmtId="2" fontId="22" fillId="2" borderId="0" xfId="0" applyNumberFormat="1" applyFont="1" applyFill="1" applyBorder="1" applyAlignment="1">
      <alignment horizontal="left"/>
    </xf>
    <xf numFmtId="1" fontId="25" fillId="2" borderId="0" xfId="0" applyNumberFormat="1" applyFont="1" applyFill="1" applyBorder="1" applyAlignment="1">
      <alignment horizontal="left"/>
    </xf>
    <xf numFmtId="0" fontId="22" fillId="2" borderId="0" xfId="0" applyFont="1" applyFill="1" applyBorder="1" applyAlignment="1">
      <alignment horizontal="left"/>
    </xf>
    <xf numFmtId="1" fontId="25" fillId="2" borderId="0" xfId="0" applyNumberFormat="1" applyFont="1" applyFill="1" applyBorder="1"/>
    <xf numFmtId="0" fontId="9" fillId="2" borderId="0" xfId="0" applyFont="1" applyFill="1" applyBorder="1"/>
    <xf numFmtId="1" fontId="9" fillId="2" borderId="0" xfId="0" applyNumberFormat="1" applyFont="1" applyFill="1" applyBorder="1"/>
    <xf numFmtId="0" fontId="2" fillId="2" borderId="0" xfId="0" applyFont="1" applyFill="1" applyBorder="1" applyAlignment="1">
      <alignment horizontal="center"/>
    </xf>
    <xf numFmtId="2" fontId="13" fillId="2" borderId="0" xfId="0" applyNumberFormat="1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left"/>
    </xf>
    <xf numFmtId="2" fontId="16" fillId="0" borderId="0" xfId="0" applyNumberFormat="1" applyFont="1" applyBorder="1"/>
    <xf numFmtId="0" fontId="13" fillId="2" borderId="11" xfId="0" applyFont="1" applyFill="1" applyBorder="1" applyAlignment="1">
      <alignment horizontal="center"/>
    </xf>
    <xf numFmtId="2" fontId="13" fillId="2" borderId="11" xfId="0" applyNumberFormat="1" applyFont="1" applyFill="1" applyBorder="1" applyAlignment="1">
      <alignment horizontal="center"/>
    </xf>
    <xf numFmtId="1" fontId="13" fillId="2" borderId="11" xfId="0" applyNumberFormat="1" applyFont="1" applyFill="1" applyBorder="1" applyAlignment="1">
      <alignment horizontal="center"/>
    </xf>
    <xf numFmtId="2" fontId="13" fillId="2" borderId="11" xfId="0" applyNumberFormat="1" applyFont="1" applyFill="1" applyBorder="1" applyAlignment="1">
      <alignment horizontal="left"/>
    </xf>
    <xf numFmtId="2" fontId="17" fillId="2" borderId="0" xfId="0" applyNumberFormat="1" applyFont="1" applyFill="1" applyBorder="1"/>
    <xf numFmtId="1" fontId="17" fillId="2" borderId="0" xfId="0" applyNumberFormat="1" applyFont="1" applyFill="1" applyBorder="1"/>
    <xf numFmtId="1" fontId="17" fillId="2" borderId="0" xfId="0" applyNumberFormat="1" applyFont="1" applyFill="1" applyBorder="1" applyAlignment="1">
      <alignment horizontal="center"/>
    </xf>
    <xf numFmtId="167" fontId="17" fillId="2" borderId="0" xfId="0" applyNumberFormat="1" applyFont="1" applyFill="1" applyBorder="1"/>
    <xf numFmtId="1" fontId="13" fillId="0" borderId="0" xfId="0" applyNumberFormat="1" applyFont="1" applyBorder="1" applyAlignment="1">
      <alignment horizontal="center"/>
    </xf>
    <xf numFmtId="0" fontId="20" fillId="2" borderId="11" xfId="0" applyFont="1" applyFill="1" applyBorder="1" applyAlignment="1">
      <alignment horizontal="center"/>
    </xf>
    <xf numFmtId="2" fontId="20" fillId="2" borderId="11" xfId="0" applyNumberFormat="1" applyFont="1" applyFill="1" applyBorder="1"/>
    <xf numFmtId="1" fontId="20" fillId="2" borderId="11" xfId="0" applyNumberFormat="1" applyFont="1" applyFill="1" applyBorder="1"/>
    <xf numFmtId="2" fontId="20" fillId="2" borderId="11" xfId="0" applyNumberFormat="1" applyFont="1" applyFill="1" applyBorder="1" applyAlignment="1">
      <alignment horizontal="right"/>
    </xf>
    <xf numFmtId="1" fontId="20" fillId="2" borderId="11" xfId="0" applyNumberFormat="1" applyFont="1" applyFill="1" applyBorder="1" applyAlignment="1">
      <alignment horizontal="right"/>
    </xf>
    <xf numFmtId="2" fontId="20" fillId="2" borderId="11" xfId="0" applyNumberFormat="1" applyFont="1" applyFill="1" applyBorder="1" applyAlignment="1">
      <alignment horizontal="left"/>
    </xf>
    <xf numFmtId="2" fontId="24" fillId="2" borderId="0" xfId="0" applyNumberFormat="1" applyFont="1" applyFill="1" applyBorder="1" applyAlignment="1">
      <alignment horizontal="left"/>
    </xf>
    <xf numFmtId="1" fontId="24" fillId="2" borderId="0" xfId="0" applyNumberFormat="1" applyFont="1" applyFill="1" applyBorder="1" applyAlignment="1">
      <alignment horizontal="left"/>
    </xf>
    <xf numFmtId="2" fontId="2" fillId="2" borderId="0" xfId="0" applyNumberFormat="1" applyFont="1" applyFill="1" applyBorder="1" applyAlignment="1">
      <alignment horizontal="left"/>
    </xf>
    <xf numFmtId="0" fontId="2" fillId="2" borderId="0" xfId="0" applyFont="1" applyFill="1" applyBorder="1" applyAlignment="1">
      <alignment horizontal="left"/>
    </xf>
    <xf numFmtId="0" fontId="13" fillId="2" borderId="18" xfId="0" applyFont="1" applyFill="1" applyBorder="1" applyAlignment="1">
      <alignment horizontal="left"/>
    </xf>
    <xf numFmtId="2" fontId="20" fillId="2" borderId="23" xfId="0" applyNumberFormat="1" applyFont="1" applyFill="1" applyBorder="1"/>
    <xf numFmtId="1" fontId="13" fillId="2" borderId="23" xfId="0" applyNumberFormat="1" applyFont="1" applyFill="1" applyBorder="1"/>
    <xf numFmtId="2" fontId="13" fillId="2" borderId="34" xfId="0" applyNumberFormat="1" applyFont="1" applyFill="1" applyBorder="1"/>
    <xf numFmtId="2" fontId="24" fillId="2" borderId="0" xfId="0" applyNumberFormat="1" applyFont="1" applyFill="1" applyBorder="1"/>
    <xf numFmtId="1" fontId="24" fillId="2" borderId="0" xfId="0" applyNumberFormat="1" applyFont="1" applyFill="1" applyBorder="1"/>
    <xf numFmtId="2" fontId="13" fillId="2" borderId="0" xfId="0" applyNumberFormat="1" applyFont="1" applyFill="1" applyBorder="1"/>
    <xf numFmtId="2" fontId="2" fillId="2" borderId="0" xfId="0" applyNumberFormat="1" applyFont="1" applyFill="1" applyBorder="1"/>
    <xf numFmtId="2" fontId="16" fillId="2" borderId="0" xfId="0" applyNumberFormat="1" applyFont="1" applyFill="1" applyBorder="1"/>
    <xf numFmtId="1" fontId="26" fillId="2" borderId="0" xfId="0" applyNumberFormat="1" applyFont="1" applyFill="1" applyBorder="1"/>
    <xf numFmtId="0" fontId="5" fillId="2" borderId="0" xfId="0" applyFont="1" applyFill="1" applyBorder="1" applyAlignment="1">
      <alignment horizontal="left"/>
    </xf>
    <xf numFmtId="1" fontId="5" fillId="2" borderId="0" xfId="0" applyNumberFormat="1" applyFont="1" applyFill="1" applyBorder="1" applyAlignment="1">
      <alignment horizontal="left"/>
    </xf>
    <xf numFmtId="0" fontId="16" fillId="2" borderId="0" xfId="0" applyFont="1" applyFill="1" applyBorder="1" applyAlignment="1">
      <alignment horizontal="left"/>
    </xf>
    <xf numFmtId="1" fontId="16" fillId="2" borderId="0" xfId="0" applyNumberFormat="1" applyFont="1" applyFill="1" applyBorder="1" applyAlignment="1">
      <alignment horizontal="left"/>
    </xf>
    <xf numFmtId="1" fontId="16" fillId="0" borderId="0" xfId="0" applyNumberFormat="1" applyFont="1" applyBorder="1" applyAlignment="1">
      <alignment horizontal="left"/>
    </xf>
    <xf numFmtId="0" fontId="16" fillId="0" borderId="0" xfId="0" applyFont="1" applyBorder="1" applyAlignment="1">
      <alignment horizontal="left"/>
    </xf>
    <xf numFmtId="2" fontId="0" fillId="0" borderId="0" xfId="0" applyNumberFormat="1"/>
    <xf numFmtId="0" fontId="27" fillId="0" borderId="0" xfId="0" applyFont="1"/>
    <xf numFmtId="0" fontId="27" fillId="0" borderId="0" xfId="0" applyFont="1" applyAlignment="1">
      <alignment horizontal="center" vertical="center"/>
    </xf>
    <xf numFmtId="0" fontId="27" fillId="0" borderId="0" xfId="0" applyFont="1" applyBorder="1"/>
    <xf numFmtId="0" fontId="28" fillId="0" borderId="7" xfId="0" applyFont="1" applyBorder="1" applyAlignment="1">
      <alignment horizontal="left"/>
    </xf>
    <xf numFmtId="0" fontId="28" fillId="0" borderId="22" xfId="0" applyFont="1" applyBorder="1" applyAlignment="1">
      <alignment horizontal="center" vertical="center"/>
    </xf>
    <xf numFmtId="0" fontId="28" fillId="0" borderId="38" xfId="0" applyFont="1" applyBorder="1" applyAlignment="1">
      <alignment horizontal="left"/>
    </xf>
    <xf numFmtId="0" fontId="28" fillId="0" borderId="0" xfId="0" applyFont="1" applyBorder="1" applyAlignment="1">
      <alignment horizontal="center" vertical="center"/>
    </xf>
    <xf numFmtId="0" fontId="28" fillId="0" borderId="0" xfId="0" applyFont="1" applyBorder="1" applyAlignment="1">
      <alignment horizontal="left"/>
    </xf>
    <xf numFmtId="9" fontId="27" fillId="0" borderId="39" xfId="0" applyNumberFormat="1" applyFont="1" applyBorder="1" applyAlignment="1">
      <alignment horizontal="center"/>
    </xf>
    <xf numFmtId="0" fontId="27" fillId="0" borderId="33" xfId="0" applyFont="1" applyBorder="1" applyAlignment="1">
      <alignment horizontal="center" vertical="center"/>
    </xf>
    <xf numFmtId="0" fontId="27" fillId="0" borderId="33" xfId="0" applyFont="1" applyBorder="1" applyAlignment="1">
      <alignment horizontal="center"/>
    </xf>
    <xf numFmtId="0" fontId="27" fillId="0" borderId="33" xfId="0" applyFont="1" applyBorder="1"/>
    <xf numFmtId="0" fontId="27" fillId="0" borderId="40" xfId="0" applyFont="1" applyBorder="1"/>
    <xf numFmtId="0" fontId="27" fillId="0" borderId="32" xfId="0" applyFont="1" applyBorder="1" applyAlignment="1">
      <alignment horizontal="center" vertical="center"/>
    </xf>
    <xf numFmtId="14" fontId="27" fillId="0" borderId="32" xfId="0" applyNumberFormat="1" applyFont="1" applyBorder="1" applyAlignment="1">
      <alignment horizontal="right"/>
    </xf>
    <xf numFmtId="0" fontId="27" fillId="0" borderId="32" xfId="0" applyFont="1" applyBorder="1" applyAlignment="1">
      <alignment horizontal="right"/>
    </xf>
    <xf numFmtId="0" fontId="27" fillId="0" borderId="32" xfId="0" applyFont="1" applyBorder="1" applyAlignment="1">
      <alignment horizontal="center"/>
    </xf>
    <xf numFmtId="14" fontId="27" fillId="0" borderId="32" xfId="0" applyNumberFormat="1" applyFont="1" applyBorder="1"/>
    <xf numFmtId="0" fontId="27" fillId="0" borderId="32" xfId="0" applyFont="1" applyBorder="1"/>
    <xf numFmtId="0" fontId="28" fillId="0" borderId="11" xfId="0" applyFont="1" applyBorder="1" applyAlignment="1">
      <alignment horizontal="center"/>
    </xf>
    <xf numFmtId="0" fontId="28" fillId="0" borderId="33" xfId="0" applyFont="1" applyBorder="1" applyAlignment="1">
      <alignment horizontal="center"/>
    </xf>
    <xf numFmtId="0" fontId="27" fillId="0" borderId="26" xfId="0" applyFont="1" applyBorder="1" applyAlignment="1">
      <alignment horizontal="center" vertical="center"/>
    </xf>
    <xf numFmtId="0" fontId="27" fillId="3" borderId="32" xfId="0" applyFont="1" applyFill="1" applyBorder="1" applyAlignment="1">
      <alignment horizontal="right"/>
    </xf>
    <xf numFmtId="0" fontId="27" fillId="0" borderId="41" xfId="0" applyFont="1" applyBorder="1" applyAlignment="1">
      <alignment horizontal="center" vertical="center"/>
    </xf>
    <xf numFmtId="0" fontId="27" fillId="0" borderId="34" xfId="0" applyFont="1" applyBorder="1" applyAlignment="1">
      <alignment horizontal="right"/>
    </xf>
    <xf numFmtId="0" fontId="27" fillId="3" borderId="11" xfId="0" applyFont="1" applyFill="1" applyBorder="1" applyAlignment="1">
      <alignment horizontal="right"/>
    </xf>
    <xf numFmtId="0" fontId="27" fillId="0" borderId="11" xfId="0" applyFont="1" applyBorder="1"/>
    <xf numFmtId="0" fontId="28" fillId="3" borderId="11" xfId="0" applyFont="1" applyFill="1" applyBorder="1"/>
    <xf numFmtId="0" fontId="28" fillId="0" borderId="32" xfId="0" applyFont="1" applyBorder="1" applyAlignment="1">
      <alignment horizontal="center"/>
    </xf>
    <xf numFmtId="0" fontId="27" fillId="0" borderId="42" xfId="0" applyFont="1" applyBorder="1" applyAlignment="1">
      <alignment horizontal="center" vertical="center"/>
    </xf>
    <xf numFmtId="0" fontId="27" fillId="0" borderId="41" xfId="0" applyFont="1" applyBorder="1" applyAlignment="1">
      <alignment horizontal="right"/>
    </xf>
    <xf numFmtId="0" fontId="27" fillId="3" borderId="33" xfId="0" applyFont="1" applyFill="1" applyBorder="1" applyAlignment="1">
      <alignment horizontal="right"/>
    </xf>
    <xf numFmtId="0" fontId="28" fillId="3" borderId="33" xfId="0" applyFont="1" applyFill="1" applyBorder="1"/>
    <xf numFmtId="0" fontId="27" fillId="0" borderId="0" xfId="0" applyFont="1" applyFill="1" applyBorder="1"/>
    <xf numFmtId="0" fontId="27" fillId="0" borderId="33" xfId="0" applyFont="1" applyBorder="1" applyAlignment="1">
      <alignment horizontal="right"/>
    </xf>
    <xf numFmtId="0" fontId="27" fillId="0" borderId="26" xfId="0" applyFont="1" applyBorder="1"/>
    <xf numFmtId="0" fontId="27" fillId="0" borderId="26" xfId="0" applyFont="1" applyBorder="1" applyAlignment="1">
      <alignment horizontal="center"/>
    </xf>
    <xf numFmtId="0" fontId="27" fillId="2" borderId="41" xfId="0" applyFont="1" applyFill="1" applyBorder="1" applyAlignment="1">
      <alignment horizontal="center" vertical="center"/>
    </xf>
    <xf numFmtId="0" fontId="27" fillId="0" borderId="39" xfId="0" applyFont="1" applyBorder="1"/>
    <xf numFmtId="0" fontId="27" fillId="0" borderId="43" xfId="0" applyFont="1" applyBorder="1"/>
    <xf numFmtId="0" fontId="27" fillId="0" borderId="41" xfId="0" applyFont="1" applyBorder="1"/>
    <xf numFmtId="0" fontId="27" fillId="2" borderId="42" xfId="0" applyFont="1" applyFill="1" applyBorder="1" applyAlignment="1">
      <alignment horizontal="center" vertical="center"/>
    </xf>
    <xf numFmtId="0" fontId="27" fillId="0" borderId="22" xfId="0" applyFont="1" applyBorder="1"/>
    <xf numFmtId="0" fontId="27" fillId="0" borderId="42" xfId="0" applyFont="1" applyBorder="1"/>
    <xf numFmtId="0" fontId="27" fillId="0" borderId="11" xfId="0" applyFont="1" applyBorder="1" applyAlignment="1">
      <alignment horizontal="center" vertical="center"/>
    </xf>
    <xf numFmtId="0" fontId="27" fillId="0" borderId="11" xfId="0" applyFont="1" applyBorder="1" applyAlignment="1">
      <alignment horizontal="right"/>
    </xf>
    <xf numFmtId="0" fontId="28" fillId="0" borderId="40" xfId="0" applyFont="1" applyBorder="1" applyAlignment="1">
      <alignment horizontal="center"/>
    </xf>
    <xf numFmtId="0" fontId="27" fillId="0" borderId="11" xfId="0" applyFont="1" applyBorder="1" applyAlignment="1">
      <alignment horizontal="center"/>
    </xf>
    <xf numFmtId="0" fontId="28" fillId="0" borderId="11" xfId="0" applyFont="1" applyBorder="1" applyAlignment="1">
      <alignment horizontal="center" vertical="center"/>
    </xf>
    <xf numFmtId="0" fontId="28" fillId="0" borderId="11" xfId="0" applyFont="1" applyBorder="1"/>
    <xf numFmtId="0" fontId="28" fillId="0" borderId="38" xfId="0" applyFont="1" applyBorder="1"/>
    <xf numFmtId="0" fontId="28" fillId="0" borderId="0" xfId="0" applyFont="1" applyAlignment="1">
      <alignment horizontal="center" vertical="center"/>
    </xf>
    <xf numFmtId="0" fontId="27" fillId="0" borderId="26" xfId="0" applyFont="1" applyFill="1" applyBorder="1" applyAlignment="1">
      <alignment horizontal="left" vertical="top"/>
    </xf>
    <xf numFmtId="0" fontId="27" fillId="0" borderId="0" xfId="0" applyFont="1" applyAlignment="1">
      <alignment horizontal="left" vertical="center"/>
    </xf>
    <xf numFmtId="0" fontId="2" fillId="0" borderId="22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1" fillId="0" borderId="33" xfId="0" applyFont="1" applyBorder="1" applyAlignment="1">
      <alignment horizontal="center" vertical="center"/>
    </xf>
    <xf numFmtId="0" fontId="11" fillId="0" borderId="32" xfId="0" applyFont="1" applyBorder="1" applyAlignment="1">
      <alignment horizontal="center" vertical="center"/>
    </xf>
    <xf numFmtId="0" fontId="20" fillId="0" borderId="33" xfId="0" applyFont="1" applyBorder="1" applyAlignment="1">
      <alignment horizontal="center" vertical="center"/>
    </xf>
    <xf numFmtId="0" fontId="20" fillId="0" borderId="32" xfId="0" applyFont="1" applyBorder="1" applyAlignment="1">
      <alignment horizontal="center" vertical="center"/>
    </xf>
  </cellXfs>
  <cellStyles count="4">
    <cellStyle name="Comma" xfId="1" builtinId="3"/>
    <cellStyle name="Comma_21.Aktivet Afatgjata Materiale  09" xfId="2"/>
    <cellStyle name="Normal" xfId="0" builtinId="0"/>
    <cellStyle name="Percent" xfId="3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B1:I55"/>
  <sheetViews>
    <sheetView workbookViewId="0">
      <selection activeCell="R28" sqref="R28"/>
    </sheetView>
  </sheetViews>
  <sheetFormatPr defaultRowHeight="12.75"/>
  <cols>
    <col min="1" max="1" width="5.28515625" customWidth="1"/>
    <col min="8" max="8" width="10.140625" bestFit="1" customWidth="1"/>
  </cols>
  <sheetData>
    <row r="1" spans="2:9" ht="13.5" thickBot="1"/>
    <row r="2" spans="2:9">
      <c r="B2" s="4"/>
      <c r="C2" s="5"/>
      <c r="D2" s="5"/>
      <c r="E2" s="5"/>
      <c r="F2" s="5"/>
      <c r="G2" s="5"/>
      <c r="H2" s="5"/>
      <c r="I2" s="6"/>
    </row>
    <row r="3" spans="2:9">
      <c r="B3" s="7"/>
      <c r="C3" s="2" t="s">
        <v>0</v>
      </c>
      <c r="D3" s="2"/>
      <c r="E3" s="2"/>
      <c r="F3" s="291" t="s">
        <v>152</v>
      </c>
      <c r="G3" s="291"/>
      <c r="H3" s="291"/>
      <c r="I3" s="8"/>
    </row>
    <row r="4" spans="2:9">
      <c r="B4" s="7"/>
      <c r="C4" s="2" t="s">
        <v>1</v>
      </c>
      <c r="D4" s="2"/>
      <c r="E4" s="2"/>
      <c r="F4" s="292" t="s">
        <v>153</v>
      </c>
      <c r="G4" s="292"/>
      <c r="H4" s="292"/>
      <c r="I4" s="8"/>
    </row>
    <row r="5" spans="2:9">
      <c r="B5" s="7"/>
      <c r="C5" s="2" t="s">
        <v>2</v>
      </c>
      <c r="D5" s="2"/>
      <c r="E5" s="291"/>
      <c r="F5" s="291"/>
      <c r="G5" s="291"/>
      <c r="H5" s="291"/>
      <c r="I5" s="8"/>
    </row>
    <row r="6" spans="2:9">
      <c r="B6" s="7"/>
      <c r="C6" s="2"/>
      <c r="D6" s="2"/>
      <c r="E6" s="2"/>
      <c r="F6" s="2"/>
      <c r="G6" s="293"/>
      <c r="H6" s="293"/>
      <c r="I6" s="8"/>
    </row>
    <row r="7" spans="2:9">
      <c r="B7" s="7"/>
      <c r="C7" s="3" t="s">
        <v>3</v>
      </c>
      <c r="D7" s="2"/>
      <c r="E7" s="69"/>
      <c r="F7" s="291" t="s">
        <v>154</v>
      </c>
      <c r="G7" s="291"/>
      <c r="H7" s="69"/>
      <c r="I7" s="8"/>
    </row>
    <row r="8" spans="2:9">
      <c r="B8" s="7"/>
      <c r="C8" s="3" t="s">
        <v>4</v>
      </c>
      <c r="D8" s="2"/>
      <c r="E8" s="70"/>
      <c r="F8" s="292">
        <v>2001</v>
      </c>
      <c r="G8" s="292"/>
      <c r="H8" s="70"/>
      <c r="I8" s="8"/>
    </row>
    <row r="9" spans="2:9">
      <c r="B9" s="7"/>
      <c r="C9" s="2"/>
      <c r="D9" s="2"/>
      <c r="E9" s="2"/>
      <c r="F9" s="2"/>
      <c r="G9" s="2"/>
      <c r="H9" s="2"/>
      <c r="I9" s="8"/>
    </row>
    <row r="10" spans="2:9">
      <c r="B10" s="7"/>
      <c r="C10" s="3" t="s">
        <v>5</v>
      </c>
      <c r="D10" s="2"/>
      <c r="E10" s="291" t="s">
        <v>157</v>
      </c>
      <c r="F10" s="291"/>
      <c r="G10" s="291"/>
      <c r="H10" s="291"/>
      <c r="I10" s="8"/>
    </row>
    <row r="11" spans="2:9">
      <c r="B11" s="7"/>
      <c r="C11" s="2"/>
      <c r="D11" s="2"/>
      <c r="E11" s="292"/>
      <c r="F11" s="292"/>
      <c r="G11" s="292"/>
      <c r="H11" s="292"/>
      <c r="I11" s="8"/>
    </row>
    <row r="12" spans="2:9">
      <c r="B12" s="7"/>
      <c r="C12" s="2"/>
      <c r="D12" s="2"/>
      <c r="E12" s="2"/>
      <c r="F12" s="2"/>
      <c r="G12" s="2"/>
      <c r="H12" s="2"/>
      <c r="I12" s="8"/>
    </row>
    <row r="13" spans="2:9">
      <c r="B13" s="7"/>
      <c r="C13" s="2"/>
      <c r="D13" s="2"/>
      <c r="E13" s="2"/>
      <c r="F13" s="2"/>
      <c r="G13" s="2"/>
      <c r="H13" s="2"/>
      <c r="I13" s="8"/>
    </row>
    <row r="14" spans="2:9">
      <c r="B14" s="7"/>
      <c r="C14" s="2"/>
      <c r="D14" s="2"/>
      <c r="E14" s="2"/>
      <c r="F14" s="2"/>
      <c r="G14" s="2"/>
      <c r="H14" s="2"/>
      <c r="I14" s="8"/>
    </row>
    <row r="15" spans="2:9">
      <c r="B15" s="7"/>
      <c r="C15" s="2"/>
      <c r="D15" s="2"/>
      <c r="E15" s="2"/>
      <c r="F15" s="2"/>
      <c r="G15" s="2"/>
      <c r="H15" s="2"/>
      <c r="I15" s="8"/>
    </row>
    <row r="16" spans="2:9">
      <c r="B16" s="7"/>
      <c r="C16" s="2"/>
      <c r="D16" s="2"/>
      <c r="E16" s="2"/>
      <c r="F16" s="2"/>
      <c r="G16" s="2"/>
      <c r="H16" s="2"/>
      <c r="I16" s="8"/>
    </row>
    <row r="17" spans="2:9">
      <c r="B17" s="7"/>
      <c r="C17" s="2"/>
      <c r="D17" s="2"/>
      <c r="E17" s="2"/>
      <c r="F17" s="2"/>
      <c r="G17" s="2"/>
      <c r="H17" s="2"/>
      <c r="I17" s="8"/>
    </row>
    <row r="18" spans="2:9">
      <c r="B18" s="7"/>
      <c r="C18" s="2"/>
      <c r="D18" s="2"/>
      <c r="E18" s="2"/>
      <c r="F18" s="2"/>
      <c r="G18" s="2"/>
      <c r="H18" s="2"/>
      <c r="I18" s="8"/>
    </row>
    <row r="19" spans="2:9" ht="18">
      <c r="B19" s="7"/>
      <c r="C19" s="295" t="s">
        <v>6</v>
      </c>
      <c r="D19" s="295"/>
      <c r="E19" s="295"/>
      <c r="F19" s="295"/>
      <c r="G19" s="295"/>
      <c r="H19" s="295"/>
      <c r="I19" s="8"/>
    </row>
    <row r="20" spans="2:9">
      <c r="B20" s="7"/>
      <c r="C20" s="2"/>
      <c r="D20" s="2"/>
      <c r="E20" s="2"/>
      <c r="F20" s="2"/>
      <c r="G20" s="2"/>
      <c r="H20" s="2"/>
      <c r="I20" s="8"/>
    </row>
    <row r="21" spans="2:9">
      <c r="B21" s="7"/>
      <c r="C21" s="2" t="s">
        <v>7</v>
      </c>
      <c r="D21" s="2"/>
      <c r="E21" s="2"/>
      <c r="F21" s="2"/>
      <c r="G21" s="2"/>
      <c r="H21" s="2"/>
      <c r="I21" s="8"/>
    </row>
    <row r="22" spans="2:9">
      <c r="B22" s="7" t="s">
        <v>8</v>
      </c>
      <c r="C22" s="2"/>
      <c r="D22" s="2"/>
      <c r="E22" s="2"/>
      <c r="F22" s="2"/>
      <c r="G22" s="2"/>
      <c r="H22" s="2"/>
      <c r="I22" s="8"/>
    </row>
    <row r="23" spans="2:9">
      <c r="B23" s="7"/>
      <c r="C23" s="2"/>
      <c r="D23" s="2"/>
      <c r="E23" s="2"/>
      <c r="F23" s="2"/>
      <c r="G23" s="2"/>
      <c r="H23" s="2"/>
      <c r="I23" s="8"/>
    </row>
    <row r="24" spans="2:9">
      <c r="B24" s="7"/>
      <c r="C24" s="2"/>
      <c r="D24" s="2"/>
      <c r="E24" s="2"/>
      <c r="F24" s="2"/>
      <c r="G24" s="2"/>
      <c r="H24" s="2"/>
      <c r="I24" s="8"/>
    </row>
    <row r="25" spans="2:9">
      <c r="B25" s="7"/>
      <c r="C25" s="2"/>
      <c r="D25" s="2"/>
      <c r="E25" s="2"/>
      <c r="F25" s="2"/>
      <c r="G25" s="2"/>
      <c r="H25" s="2"/>
      <c r="I25" s="8"/>
    </row>
    <row r="26" spans="2:9">
      <c r="B26" s="7"/>
      <c r="C26" s="2"/>
      <c r="D26" s="69" t="s">
        <v>9</v>
      </c>
      <c r="E26" s="69">
        <v>2010</v>
      </c>
      <c r="F26" s="69"/>
      <c r="G26" s="69"/>
      <c r="H26" s="2"/>
      <c r="I26" s="8"/>
    </row>
    <row r="27" spans="2:9">
      <c r="B27" s="7"/>
      <c r="C27" s="2"/>
      <c r="D27" s="2"/>
      <c r="E27" s="2"/>
      <c r="F27" s="2"/>
      <c r="G27" s="2"/>
      <c r="H27" s="2"/>
      <c r="I27" s="8"/>
    </row>
    <row r="28" spans="2:9">
      <c r="B28" s="7"/>
      <c r="C28" s="2"/>
      <c r="D28" s="2"/>
      <c r="E28" s="2"/>
      <c r="F28" s="2"/>
      <c r="G28" s="2"/>
      <c r="H28" s="2"/>
      <c r="I28" s="8"/>
    </row>
    <row r="29" spans="2:9">
      <c r="B29" s="7"/>
      <c r="C29" s="2"/>
      <c r="D29" s="2"/>
      <c r="E29" s="2"/>
      <c r="F29" s="2"/>
      <c r="G29" s="2"/>
      <c r="H29" s="2"/>
      <c r="I29" s="8"/>
    </row>
    <row r="30" spans="2:9">
      <c r="B30" s="7"/>
      <c r="C30" s="2"/>
      <c r="D30" s="2"/>
      <c r="E30" s="2"/>
      <c r="F30" s="2"/>
      <c r="G30" s="2"/>
      <c r="H30" s="2"/>
      <c r="I30" s="8"/>
    </row>
    <row r="31" spans="2:9">
      <c r="B31" s="7"/>
      <c r="C31" s="2"/>
      <c r="D31" s="2"/>
      <c r="E31" s="2"/>
      <c r="F31" s="2"/>
      <c r="G31" s="2"/>
      <c r="H31" s="2"/>
      <c r="I31" s="8"/>
    </row>
    <row r="32" spans="2:9">
      <c r="B32" s="7"/>
      <c r="C32" s="2"/>
      <c r="D32" s="2"/>
      <c r="E32" s="2"/>
      <c r="F32" s="2"/>
      <c r="G32" s="2"/>
      <c r="H32" s="2"/>
      <c r="I32" s="8"/>
    </row>
    <row r="33" spans="2:9">
      <c r="B33" s="7"/>
      <c r="C33" s="2"/>
      <c r="D33" s="2"/>
      <c r="E33" s="2"/>
      <c r="F33" s="2"/>
      <c r="G33" s="2"/>
      <c r="H33" s="2"/>
      <c r="I33" s="8"/>
    </row>
    <row r="34" spans="2:9">
      <c r="B34" s="7"/>
      <c r="C34" s="2"/>
      <c r="D34" s="2"/>
      <c r="E34" s="2"/>
      <c r="F34" s="2"/>
      <c r="G34" s="2"/>
      <c r="H34" s="2"/>
      <c r="I34" s="8"/>
    </row>
    <row r="35" spans="2:9">
      <c r="B35" s="7"/>
      <c r="C35" s="2"/>
      <c r="D35" s="2"/>
      <c r="E35" s="2"/>
      <c r="F35" s="2"/>
      <c r="G35" s="2"/>
      <c r="H35" s="2"/>
      <c r="I35" s="8"/>
    </row>
    <row r="36" spans="2:9">
      <c r="B36" s="7"/>
      <c r="C36" s="2"/>
      <c r="D36" s="2"/>
      <c r="E36" s="2"/>
      <c r="F36" s="2"/>
      <c r="G36" s="2"/>
      <c r="H36" s="2"/>
      <c r="I36" s="8"/>
    </row>
    <row r="37" spans="2:9">
      <c r="B37" s="7"/>
      <c r="C37" s="2"/>
      <c r="D37" s="2"/>
      <c r="E37" s="2"/>
      <c r="F37" s="2"/>
      <c r="G37" s="2"/>
      <c r="H37" s="2"/>
      <c r="I37" s="8"/>
    </row>
    <row r="38" spans="2:9">
      <c r="B38" s="7"/>
      <c r="C38" s="2"/>
      <c r="D38" s="2"/>
      <c r="E38" s="2"/>
      <c r="F38" s="2"/>
      <c r="G38" s="2"/>
      <c r="H38" s="2"/>
      <c r="I38" s="8"/>
    </row>
    <row r="39" spans="2:9">
      <c r="B39" s="7"/>
      <c r="C39" s="2"/>
      <c r="D39" s="2"/>
      <c r="E39" s="2"/>
      <c r="F39" s="2"/>
      <c r="G39" s="2"/>
      <c r="H39" s="2"/>
      <c r="I39" s="8"/>
    </row>
    <row r="40" spans="2:9">
      <c r="B40" s="7" t="s">
        <v>10</v>
      </c>
      <c r="C40" s="2"/>
      <c r="D40" s="2"/>
      <c r="E40" s="2" t="s">
        <v>159</v>
      </c>
      <c r="F40" s="2"/>
      <c r="G40" s="2"/>
      <c r="H40" s="293"/>
      <c r="I40" s="294"/>
    </row>
    <row r="41" spans="2:9">
      <c r="B41" s="7" t="s">
        <v>11</v>
      </c>
      <c r="C41" s="2"/>
      <c r="D41" s="2"/>
      <c r="E41" s="2"/>
      <c r="F41" s="2" t="s">
        <v>160</v>
      </c>
      <c r="G41" s="2"/>
      <c r="H41" s="293"/>
      <c r="I41" s="294"/>
    </row>
    <row r="42" spans="2:9">
      <c r="B42" s="7" t="s">
        <v>12</v>
      </c>
      <c r="C42" s="2"/>
      <c r="D42" s="2"/>
      <c r="E42" s="2"/>
      <c r="F42" s="2"/>
      <c r="G42" s="2" t="s">
        <v>158</v>
      </c>
      <c r="H42" s="293"/>
      <c r="I42" s="294"/>
    </row>
    <row r="43" spans="2:9">
      <c r="B43" s="7" t="s">
        <v>13</v>
      </c>
      <c r="C43" s="2"/>
      <c r="D43" s="2"/>
      <c r="E43" s="2"/>
      <c r="F43" s="2"/>
      <c r="G43" s="2" t="s">
        <v>158</v>
      </c>
      <c r="H43" s="293"/>
      <c r="I43" s="294"/>
    </row>
    <row r="44" spans="2:9">
      <c r="B44" s="7"/>
      <c r="C44" s="2"/>
      <c r="D44" s="2"/>
      <c r="E44" s="2"/>
      <c r="F44" s="2"/>
      <c r="G44" s="2"/>
      <c r="H44" s="2"/>
      <c r="I44" s="8"/>
    </row>
    <row r="45" spans="2:9">
      <c r="B45" s="7"/>
      <c r="C45" s="2"/>
      <c r="D45" s="2"/>
      <c r="E45" s="2"/>
      <c r="F45" s="2"/>
      <c r="G45" s="2"/>
      <c r="H45" s="2"/>
      <c r="I45" s="8"/>
    </row>
    <row r="46" spans="2:9">
      <c r="B46" s="7" t="s">
        <v>14</v>
      </c>
      <c r="C46" s="2"/>
      <c r="D46" s="2"/>
      <c r="E46" s="2"/>
      <c r="F46" s="2"/>
      <c r="G46" s="2" t="s">
        <v>15</v>
      </c>
      <c r="H46" s="2" t="s">
        <v>182</v>
      </c>
      <c r="I46" s="8"/>
    </row>
    <row r="47" spans="2:9">
      <c r="B47" s="7"/>
      <c r="C47" s="2"/>
      <c r="D47" s="2"/>
      <c r="E47" s="2"/>
      <c r="F47" s="2"/>
      <c r="G47" s="2" t="s">
        <v>16</v>
      </c>
      <c r="H47" s="80">
        <v>40543</v>
      </c>
      <c r="I47" s="8"/>
    </row>
    <row r="48" spans="2:9">
      <c r="B48" s="9"/>
      <c r="C48" s="1"/>
      <c r="D48" s="1"/>
      <c r="E48" s="1"/>
      <c r="F48" s="1"/>
      <c r="G48" s="1"/>
      <c r="H48" s="1"/>
      <c r="I48" s="10"/>
    </row>
    <row r="49" spans="2:9">
      <c r="B49" s="7" t="s">
        <v>149</v>
      </c>
      <c r="C49" s="2"/>
      <c r="D49" s="2"/>
      <c r="E49" s="2"/>
      <c r="F49" s="2"/>
      <c r="G49" s="2" t="s">
        <v>378</v>
      </c>
      <c r="H49" s="293"/>
      <c r="I49" s="294"/>
    </row>
    <row r="50" spans="2:9">
      <c r="B50" s="7"/>
      <c r="C50" s="2"/>
      <c r="D50" s="2"/>
      <c r="E50" s="2"/>
      <c r="F50" s="2"/>
      <c r="G50" s="2"/>
      <c r="H50" s="2"/>
      <c r="I50" s="8"/>
    </row>
    <row r="51" spans="2:9">
      <c r="B51" s="7"/>
      <c r="C51" s="2"/>
      <c r="D51" s="2"/>
      <c r="E51" s="2"/>
      <c r="F51" s="2"/>
      <c r="G51" s="2"/>
      <c r="H51" s="2"/>
      <c r="I51" s="8"/>
    </row>
    <row r="52" spans="2:9">
      <c r="B52" s="9"/>
      <c r="C52" s="1"/>
      <c r="D52" s="1"/>
      <c r="E52" s="1"/>
      <c r="F52" s="1"/>
      <c r="G52" s="1"/>
      <c r="H52" s="1"/>
      <c r="I52" s="10"/>
    </row>
    <row r="53" spans="2:9">
      <c r="B53" s="9"/>
      <c r="C53" s="1"/>
      <c r="D53" s="1"/>
      <c r="E53" s="1"/>
      <c r="F53" s="1"/>
      <c r="G53" s="1"/>
      <c r="H53" s="1"/>
      <c r="I53" s="10"/>
    </row>
    <row r="54" spans="2:9" ht="13.5" thickBot="1">
      <c r="B54" s="11"/>
      <c r="C54" s="12"/>
      <c r="D54" s="12"/>
      <c r="E54" s="12"/>
      <c r="F54" s="12"/>
      <c r="G54" s="12"/>
      <c r="H54" s="12"/>
      <c r="I54" s="13"/>
    </row>
    <row r="55" spans="2:9">
      <c r="B55" s="1"/>
      <c r="C55" s="1"/>
      <c r="D55" s="1"/>
      <c r="E55" s="1"/>
      <c r="F55" s="1"/>
      <c r="G55" s="1"/>
      <c r="H55" s="1"/>
      <c r="I55" s="1"/>
    </row>
  </sheetData>
  <mergeCells count="14">
    <mergeCell ref="H49:I49"/>
    <mergeCell ref="C19:H19"/>
    <mergeCell ref="H40:I40"/>
    <mergeCell ref="H41:I41"/>
    <mergeCell ref="H42:I42"/>
    <mergeCell ref="F3:H3"/>
    <mergeCell ref="E10:H10"/>
    <mergeCell ref="E11:H11"/>
    <mergeCell ref="H43:I43"/>
    <mergeCell ref="F7:G7"/>
    <mergeCell ref="F8:G8"/>
    <mergeCell ref="F4:H4"/>
    <mergeCell ref="E5:H5"/>
    <mergeCell ref="G6:H6"/>
  </mergeCells>
  <phoneticPr fontId="4" type="noConversion"/>
  <pageMargins left="0.75" right="0.75" top="1" bottom="1" header="0.5" footer="0.5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N57"/>
  <sheetViews>
    <sheetView topLeftCell="A34" workbookViewId="0">
      <selection activeCell="F57" sqref="F57"/>
    </sheetView>
  </sheetViews>
  <sheetFormatPr defaultRowHeight="12.75"/>
  <cols>
    <col min="1" max="1" width="5.140625" customWidth="1"/>
    <col min="2" max="2" width="21.140625" customWidth="1"/>
    <col min="3" max="3" width="9.42578125" customWidth="1"/>
    <col min="4" max="4" width="13" customWidth="1"/>
    <col min="5" max="6" width="12" customWidth="1"/>
    <col min="7" max="7" width="13.42578125" customWidth="1"/>
    <col min="9" max="10" width="10.140625" bestFit="1" customWidth="1"/>
    <col min="13" max="13" width="12.28515625" customWidth="1"/>
  </cols>
  <sheetData>
    <row r="1" spans="1:9" ht="15">
      <c r="B1" s="133" t="s">
        <v>328</v>
      </c>
    </row>
    <row r="2" spans="1:9">
      <c r="B2" s="127" t="s">
        <v>329</v>
      </c>
    </row>
    <row r="3" spans="1:9">
      <c r="B3" s="127"/>
    </row>
    <row r="4" spans="1:9" ht="15.75">
      <c r="B4" s="299" t="s">
        <v>330</v>
      </c>
      <c r="C4" s="299"/>
      <c r="D4" s="299"/>
      <c r="E4" s="299"/>
      <c r="F4" s="299"/>
      <c r="G4" s="299"/>
    </row>
    <row r="6" spans="1:9">
      <c r="A6" s="300" t="s">
        <v>17</v>
      </c>
      <c r="B6" s="302" t="s">
        <v>331</v>
      </c>
      <c r="C6" s="300" t="s">
        <v>332</v>
      </c>
      <c r="D6" s="134" t="s">
        <v>196</v>
      </c>
      <c r="E6" s="300" t="s">
        <v>197</v>
      </c>
      <c r="F6" s="300" t="s">
        <v>333</v>
      </c>
      <c r="G6" s="134" t="s">
        <v>196</v>
      </c>
    </row>
    <row r="7" spans="1:9">
      <c r="A7" s="301"/>
      <c r="B7" s="303"/>
      <c r="C7" s="301"/>
      <c r="D7" s="135">
        <v>40179</v>
      </c>
      <c r="E7" s="301"/>
      <c r="F7" s="301"/>
      <c r="G7" s="135">
        <v>40543</v>
      </c>
      <c r="H7" s="1"/>
      <c r="I7" s="1"/>
    </row>
    <row r="8" spans="1:9">
      <c r="A8" s="76">
        <v>1</v>
      </c>
      <c r="B8" s="136" t="s">
        <v>206</v>
      </c>
      <c r="C8" s="76"/>
      <c r="D8" s="137">
        <v>13237520</v>
      </c>
      <c r="E8" s="137"/>
      <c r="F8" s="137"/>
      <c r="G8" s="137">
        <f t="shared" ref="G8:G18" si="0">D8+E8-F8</f>
        <v>13237520</v>
      </c>
      <c r="H8" s="1"/>
      <c r="I8" s="1"/>
    </row>
    <row r="9" spans="1:9">
      <c r="A9" s="76">
        <v>2</v>
      </c>
      <c r="B9" s="136" t="s">
        <v>334</v>
      </c>
      <c r="C9" s="76"/>
      <c r="D9" s="137">
        <v>152999106</v>
      </c>
      <c r="E9" s="137">
        <v>335925</v>
      </c>
      <c r="F9" s="137"/>
      <c r="G9" s="137">
        <f t="shared" si="0"/>
        <v>153335031</v>
      </c>
      <c r="H9" s="138"/>
      <c r="I9" s="139"/>
    </row>
    <row r="10" spans="1:9">
      <c r="A10" s="76">
        <v>3</v>
      </c>
      <c r="B10" s="140" t="s">
        <v>335</v>
      </c>
      <c r="C10" s="76"/>
      <c r="D10" s="137">
        <v>230433568</v>
      </c>
      <c r="E10" s="137">
        <v>302500</v>
      </c>
      <c r="F10" s="137">
        <v>18473935</v>
      </c>
      <c r="G10" s="137">
        <f t="shared" si="0"/>
        <v>212262133</v>
      </c>
      <c r="H10" s="138"/>
      <c r="I10" s="139"/>
    </row>
    <row r="11" spans="1:9">
      <c r="A11" s="76">
        <v>4</v>
      </c>
      <c r="B11" s="140" t="s">
        <v>336</v>
      </c>
      <c r="C11" s="76"/>
      <c r="D11" s="137">
        <v>599492988</v>
      </c>
      <c r="E11" s="137"/>
      <c r="F11" s="137"/>
      <c r="G11" s="137">
        <f t="shared" si="0"/>
        <v>599492988</v>
      </c>
      <c r="H11" s="138"/>
      <c r="I11" s="139"/>
    </row>
    <row r="12" spans="1:9">
      <c r="A12" s="76">
        <v>5</v>
      </c>
      <c r="B12" s="140" t="s">
        <v>337</v>
      </c>
      <c r="C12" s="76"/>
      <c r="D12" s="137"/>
      <c r="E12" s="137">
        <v>248797503</v>
      </c>
      <c r="F12" s="137"/>
      <c r="G12" s="137">
        <f t="shared" si="0"/>
        <v>248797503</v>
      </c>
      <c r="H12" s="138"/>
      <c r="I12" s="139"/>
    </row>
    <row r="13" spans="1:9">
      <c r="A13" s="76">
        <v>6</v>
      </c>
      <c r="B13" s="140" t="s">
        <v>338</v>
      </c>
      <c r="C13" s="76"/>
      <c r="D13" s="137">
        <v>28843417</v>
      </c>
      <c r="E13" s="137"/>
      <c r="F13" s="137"/>
      <c r="G13" s="137">
        <f t="shared" si="0"/>
        <v>28843417</v>
      </c>
      <c r="H13" s="138"/>
      <c r="I13" s="139"/>
    </row>
    <row r="14" spans="1:9">
      <c r="A14" s="76">
        <v>7</v>
      </c>
      <c r="B14" s="140" t="s">
        <v>339</v>
      </c>
      <c r="C14" s="76"/>
      <c r="D14" s="137">
        <v>2076699</v>
      </c>
      <c r="E14" s="137">
        <v>112500</v>
      </c>
      <c r="F14" s="137"/>
      <c r="G14" s="137">
        <f t="shared" si="0"/>
        <v>2189199</v>
      </c>
      <c r="H14" s="138"/>
      <c r="I14" s="139"/>
    </row>
    <row r="15" spans="1:9">
      <c r="A15" s="76">
        <v>8</v>
      </c>
      <c r="B15" s="140" t="s">
        <v>340</v>
      </c>
      <c r="C15" s="76"/>
      <c r="D15" s="137">
        <v>1243850</v>
      </c>
      <c r="E15" s="137">
        <v>27999</v>
      </c>
      <c r="F15" s="137"/>
      <c r="G15" s="137">
        <f t="shared" si="0"/>
        <v>1271849</v>
      </c>
      <c r="H15" s="138"/>
      <c r="I15" s="139"/>
    </row>
    <row r="16" spans="1:9">
      <c r="A16" s="76">
        <v>9</v>
      </c>
      <c r="B16" s="140" t="s">
        <v>341</v>
      </c>
      <c r="C16" s="76"/>
      <c r="D16" s="137">
        <v>3353184</v>
      </c>
      <c r="E16" s="137"/>
      <c r="F16" s="137"/>
      <c r="G16" s="137">
        <f t="shared" si="0"/>
        <v>3353184</v>
      </c>
      <c r="H16" s="138"/>
      <c r="I16" s="139"/>
    </row>
    <row r="17" spans="1:9">
      <c r="A17" s="76">
        <v>10</v>
      </c>
      <c r="B17" s="140" t="s">
        <v>342</v>
      </c>
      <c r="C17" s="76"/>
      <c r="D17" s="137">
        <v>2794986</v>
      </c>
      <c r="E17" s="137"/>
      <c r="F17" s="137"/>
      <c r="G17" s="137">
        <f t="shared" si="0"/>
        <v>2794986</v>
      </c>
      <c r="H17" s="1"/>
      <c r="I17" s="1"/>
    </row>
    <row r="18" spans="1:9" ht="13.5" thickBot="1">
      <c r="A18" s="76">
        <v>11</v>
      </c>
      <c r="B18" s="140" t="s">
        <v>343</v>
      </c>
      <c r="C18" s="76"/>
      <c r="D18" s="137"/>
      <c r="E18" s="137">
        <v>49834800</v>
      </c>
      <c r="F18" s="137"/>
      <c r="G18" s="137">
        <f t="shared" si="0"/>
        <v>49834800</v>
      </c>
      <c r="H18" s="1"/>
      <c r="I18" s="1"/>
    </row>
    <row r="19" spans="1:9" ht="13.5" thickBot="1">
      <c r="A19" s="141"/>
      <c r="B19" s="142" t="s">
        <v>344</v>
      </c>
      <c r="C19" s="143"/>
      <c r="D19" s="144">
        <f>SUM(D8:D18)</f>
        <v>1034475318</v>
      </c>
      <c r="E19" s="144">
        <f>SUM(E8:E18)</f>
        <v>299411227</v>
      </c>
      <c r="F19" s="144">
        <f>SUM(F8:F18)</f>
        <v>18473935</v>
      </c>
      <c r="G19" s="145">
        <f>SUM(G8:G18)</f>
        <v>1315412610</v>
      </c>
      <c r="I19" s="146"/>
    </row>
    <row r="21" spans="1:9" ht="15.75">
      <c r="B21" s="299" t="s">
        <v>345</v>
      </c>
      <c r="C21" s="299"/>
      <c r="D21" s="299"/>
      <c r="E21" s="299"/>
      <c r="F21" s="299"/>
      <c r="G21" s="299"/>
      <c r="I21" s="146"/>
    </row>
    <row r="23" spans="1:9">
      <c r="A23" s="300" t="s">
        <v>17</v>
      </c>
      <c r="B23" s="302" t="s">
        <v>331</v>
      </c>
      <c r="C23" s="300" t="s">
        <v>332</v>
      </c>
      <c r="D23" s="134" t="s">
        <v>196</v>
      </c>
      <c r="E23" s="300" t="s">
        <v>197</v>
      </c>
      <c r="F23" s="300" t="s">
        <v>333</v>
      </c>
      <c r="G23" s="134" t="s">
        <v>196</v>
      </c>
    </row>
    <row r="24" spans="1:9">
      <c r="A24" s="301"/>
      <c r="B24" s="303"/>
      <c r="C24" s="301"/>
      <c r="D24" s="135">
        <v>40179</v>
      </c>
      <c r="E24" s="301"/>
      <c r="F24" s="301"/>
      <c r="G24" s="135">
        <v>40543</v>
      </c>
    </row>
    <row r="25" spans="1:9">
      <c r="A25" s="76">
        <v>1</v>
      </c>
      <c r="B25" s="136" t="s">
        <v>206</v>
      </c>
      <c r="C25" s="76"/>
      <c r="D25" s="137">
        <v>0</v>
      </c>
      <c r="E25" s="137">
        <v>0</v>
      </c>
      <c r="F25" s="137"/>
      <c r="G25" s="137">
        <f t="shared" ref="G25:G35" si="1">(D25+E25)-F25</f>
        <v>0</v>
      </c>
    </row>
    <row r="26" spans="1:9">
      <c r="A26" s="76">
        <v>2</v>
      </c>
      <c r="B26" s="136" t="s">
        <v>334</v>
      </c>
      <c r="C26" s="76"/>
      <c r="D26" s="137">
        <v>64109505</v>
      </c>
      <c r="E26" s="137">
        <v>4461276</v>
      </c>
      <c r="F26" s="137"/>
      <c r="G26" s="137">
        <f t="shared" si="1"/>
        <v>68570781</v>
      </c>
    </row>
    <row r="27" spans="1:9">
      <c r="A27" s="76">
        <v>3</v>
      </c>
      <c r="B27" s="147" t="s">
        <v>346</v>
      </c>
      <c r="C27" s="148"/>
      <c r="D27" s="137">
        <v>146237664</v>
      </c>
      <c r="E27" s="149">
        <v>15814380</v>
      </c>
      <c r="F27" s="137">
        <v>18473935</v>
      </c>
      <c r="G27" s="137">
        <f t="shared" si="1"/>
        <v>143578109</v>
      </c>
    </row>
    <row r="28" spans="1:9">
      <c r="A28" s="76">
        <v>4</v>
      </c>
      <c r="B28" s="150" t="s">
        <v>336</v>
      </c>
      <c r="C28" s="76"/>
      <c r="D28" s="137">
        <v>261265512</v>
      </c>
      <c r="E28" s="149">
        <v>16911374</v>
      </c>
      <c r="F28" s="137"/>
      <c r="G28" s="137">
        <f t="shared" si="1"/>
        <v>278176886</v>
      </c>
    </row>
    <row r="29" spans="1:9">
      <c r="A29" s="76">
        <v>5</v>
      </c>
      <c r="B29" s="140" t="s">
        <v>337</v>
      </c>
      <c r="C29" s="76"/>
      <c r="D29" s="137"/>
      <c r="E29" s="151">
        <v>12439875</v>
      </c>
      <c r="F29" s="137"/>
      <c r="G29" s="137">
        <f t="shared" si="1"/>
        <v>12439875</v>
      </c>
    </row>
    <row r="30" spans="1:9">
      <c r="A30" s="76">
        <v>1</v>
      </c>
      <c r="B30" s="140" t="s">
        <v>338</v>
      </c>
      <c r="C30" s="76"/>
      <c r="D30" s="137">
        <v>19889449</v>
      </c>
      <c r="E30" s="137">
        <v>590480</v>
      </c>
      <c r="F30" s="137"/>
      <c r="G30" s="137">
        <f t="shared" si="1"/>
        <v>20479929</v>
      </c>
    </row>
    <row r="31" spans="1:9">
      <c r="A31" s="76">
        <v>2</v>
      </c>
      <c r="B31" s="140" t="s">
        <v>339</v>
      </c>
      <c r="C31" s="76"/>
      <c r="D31" s="137">
        <v>827977</v>
      </c>
      <c r="E31" s="149">
        <v>320180</v>
      </c>
      <c r="F31" s="137"/>
      <c r="G31" s="137">
        <f t="shared" si="1"/>
        <v>1148157</v>
      </c>
    </row>
    <row r="32" spans="1:9">
      <c r="A32" s="76">
        <v>3</v>
      </c>
      <c r="B32" s="140" t="s">
        <v>340</v>
      </c>
      <c r="C32" s="76"/>
      <c r="D32" s="137">
        <v>621925</v>
      </c>
      <c r="E32" s="137">
        <v>53949</v>
      </c>
      <c r="F32" s="137"/>
      <c r="G32" s="137">
        <f t="shared" si="1"/>
        <v>675874</v>
      </c>
    </row>
    <row r="33" spans="1:14">
      <c r="A33" s="152">
        <v>4</v>
      </c>
      <c r="B33" s="140" t="s">
        <v>341</v>
      </c>
      <c r="C33" s="76"/>
      <c r="D33" s="137"/>
      <c r="E33" s="153">
        <v>838296</v>
      </c>
      <c r="F33" s="137"/>
      <c r="G33" s="137">
        <f t="shared" si="1"/>
        <v>838296</v>
      </c>
    </row>
    <row r="34" spans="1:14">
      <c r="A34" s="76"/>
      <c r="B34" s="140" t="s">
        <v>342</v>
      </c>
      <c r="C34" s="76"/>
      <c r="D34" s="137">
        <v>688076</v>
      </c>
      <c r="E34" s="137">
        <v>421382</v>
      </c>
      <c r="F34" s="137"/>
      <c r="G34" s="137">
        <f t="shared" si="1"/>
        <v>1109458</v>
      </c>
    </row>
    <row r="35" spans="1:14" ht="13.5" thickBot="1">
      <c r="A35" s="76"/>
      <c r="B35" s="140" t="s">
        <v>343</v>
      </c>
      <c r="C35" s="152"/>
      <c r="D35" s="154"/>
      <c r="E35" s="154"/>
      <c r="F35" s="154"/>
      <c r="G35" s="137">
        <f t="shared" si="1"/>
        <v>0</v>
      </c>
    </row>
    <row r="36" spans="1:14" ht="13.5" thickBot="1">
      <c r="A36" s="141"/>
      <c r="B36" s="142" t="s">
        <v>344</v>
      </c>
      <c r="C36" s="143"/>
      <c r="D36" s="144">
        <f>SUM(D25:D35)</f>
        <v>493640108</v>
      </c>
      <c r="E36" s="144">
        <f>SUM(E25:E35)</f>
        <v>51851192</v>
      </c>
      <c r="F36" s="144">
        <f>SUM(F25:F35)</f>
        <v>18473935</v>
      </c>
      <c r="G36" s="145">
        <f>SUM(G25:G35)</f>
        <v>527017365</v>
      </c>
      <c r="H36" s="155"/>
      <c r="I36" s="146"/>
      <c r="J36" s="146"/>
    </row>
    <row r="37" spans="1:14">
      <c r="A37" s="118" t="s">
        <v>347</v>
      </c>
      <c r="G37" s="155"/>
    </row>
    <row r="39" spans="1:14" ht="15.75">
      <c r="B39" s="299" t="s">
        <v>348</v>
      </c>
      <c r="C39" s="299"/>
      <c r="D39" s="299"/>
      <c r="E39" s="299"/>
      <c r="F39" s="299"/>
      <c r="G39" s="299"/>
    </row>
    <row r="41" spans="1:14">
      <c r="A41" s="300" t="s">
        <v>17</v>
      </c>
      <c r="B41" s="302" t="s">
        <v>331</v>
      </c>
      <c r="C41" s="300" t="s">
        <v>332</v>
      </c>
      <c r="D41" s="134" t="s">
        <v>196</v>
      </c>
      <c r="E41" s="300" t="s">
        <v>197</v>
      </c>
      <c r="F41" s="300" t="s">
        <v>333</v>
      </c>
      <c r="G41" s="134" t="s">
        <v>196</v>
      </c>
    </row>
    <row r="42" spans="1:14">
      <c r="A42" s="301"/>
      <c r="B42" s="303"/>
      <c r="C42" s="301"/>
      <c r="D42" s="135">
        <v>40179</v>
      </c>
      <c r="E42" s="301"/>
      <c r="F42" s="301"/>
      <c r="G42" s="135">
        <v>40543</v>
      </c>
    </row>
    <row r="43" spans="1:14">
      <c r="A43" s="76">
        <v>1</v>
      </c>
      <c r="B43" s="136" t="s">
        <v>206</v>
      </c>
      <c r="C43" s="76"/>
      <c r="D43" s="137">
        <v>13237520</v>
      </c>
      <c r="E43" s="137"/>
      <c r="F43" s="137">
        <v>0</v>
      </c>
      <c r="G43" s="137">
        <f>D43+E43-F43</f>
        <v>13237520</v>
      </c>
    </row>
    <row r="44" spans="1:14">
      <c r="A44" s="76">
        <v>2</v>
      </c>
      <c r="B44" s="140" t="s">
        <v>334</v>
      </c>
      <c r="C44" s="76"/>
      <c r="D44" s="137">
        <v>88889601</v>
      </c>
      <c r="E44" s="137">
        <v>335925</v>
      </c>
      <c r="F44" s="137">
        <v>4461276</v>
      </c>
      <c r="G44" s="137">
        <f>D44+E44-F44</f>
        <v>84764250</v>
      </c>
      <c r="M44" s="1"/>
      <c r="N44" s="1"/>
    </row>
    <row r="45" spans="1:14">
      <c r="A45" s="76">
        <v>3</v>
      </c>
      <c r="B45" s="140" t="s">
        <v>346</v>
      </c>
      <c r="C45" s="76"/>
      <c r="D45" s="137">
        <v>84195904</v>
      </c>
      <c r="E45" s="155">
        <v>302500</v>
      </c>
      <c r="F45" s="137">
        <v>15814380</v>
      </c>
      <c r="G45" s="137">
        <f>D45+E45-F45</f>
        <v>68684024</v>
      </c>
      <c r="M45" s="1"/>
      <c r="N45" s="1"/>
    </row>
    <row r="46" spans="1:14">
      <c r="A46" s="76">
        <v>4</v>
      </c>
      <c r="B46" s="140" t="s">
        <v>349</v>
      </c>
      <c r="C46" s="76"/>
      <c r="D46" s="137">
        <v>338227476</v>
      </c>
      <c r="E46" s="155">
        <v>248797503</v>
      </c>
      <c r="F46" s="137">
        <v>29351249</v>
      </c>
      <c r="G46" s="137">
        <v>557673730</v>
      </c>
      <c r="M46" s="1"/>
      <c r="N46" s="1"/>
    </row>
    <row r="47" spans="1:14">
      <c r="A47" s="76">
        <v>5</v>
      </c>
      <c r="B47" s="140" t="s">
        <v>338</v>
      </c>
      <c r="C47" s="76"/>
      <c r="D47" s="137">
        <v>8953968</v>
      </c>
      <c r="E47" s="137"/>
      <c r="F47" s="137">
        <v>590480</v>
      </c>
      <c r="G47" s="137">
        <f>D47+E47-F47</f>
        <v>8363488</v>
      </c>
      <c r="M47" s="1"/>
      <c r="N47" s="1"/>
    </row>
    <row r="48" spans="1:14">
      <c r="A48" s="76">
        <v>5</v>
      </c>
      <c r="B48" s="140" t="s">
        <v>339</v>
      </c>
      <c r="C48" s="76"/>
      <c r="D48" s="137">
        <v>4601906</v>
      </c>
      <c r="E48" s="137">
        <v>112500</v>
      </c>
      <c r="F48" s="137">
        <v>1158476</v>
      </c>
      <c r="G48" s="137">
        <f>D48+E48-F48</f>
        <v>3555930</v>
      </c>
      <c r="M48" s="1"/>
      <c r="N48" s="1"/>
    </row>
    <row r="49" spans="1:14">
      <c r="A49" s="76">
        <v>1</v>
      </c>
      <c r="B49" s="140" t="s">
        <v>340</v>
      </c>
      <c r="C49" s="76"/>
      <c r="D49" s="137">
        <v>621925</v>
      </c>
      <c r="E49" s="137">
        <v>27999</v>
      </c>
      <c r="F49" s="137">
        <v>53949</v>
      </c>
      <c r="G49" s="137">
        <f>D49+E49-F49</f>
        <v>595975</v>
      </c>
      <c r="M49" s="1"/>
      <c r="N49" s="1"/>
    </row>
    <row r="50" spans="1:14" ht="13.5" thickBot="1">
      <c r="A50" s="76">
        <v>2</v>
      </c>
      <c r="B50" s="140" t="s">
        <v>350</v>
      </c>
      <c r="C50" s="76"/>
      <c r="D50" s="137">
        <v>2106910</v>
      </c>
      <c r="E50" s="137">
        <v>49834800</v>
      </c>
      <c r="F50" s="137">
        <v>421382</v>
      </c>
      <c r="G50" s="137">
        <f>D50+E50-F50</f>
        <v>51520328</v>
      </c>
      <c r="M50" s="1"/>
      <c r="N50" s="1"/>
    </row>
    <row r="51" spans="1:14" ht="13.5" thickBot="1">
      <c r="A51" s="141"/>
      <c r="B51" s="142" t="s">
        <v>344</v>
      </c>
      <c r="C51" s="143"/>
      <c r="D51" s="144">
        <f>SUM(D43:D50)</f>
        <v>540835210</v>
      </c>
      <c r="E51" s="144">
        <f>SUM(E43:E50)</f>
        <v>299411227</v>
      </c>
      <c r="F51" s="144">
        <f>SUM(F43:F50)</f>
        <v>51851192</v>
      </c>
      <c r="G51" s="145">
        <f>SUM(G43:G50)</f>
        <v>788395245</v>
      </c>
      <c r="I51" s="155"/>
      <c r="J51" s="146"/>
      <c r="M51" s="2"/>
      <c r="N51" s="1"/>
    </row>
    <row r="52" spans="1:14" s="1" customFormat="1">
      <c r="A52" s="1" t="s">
        <v>351</v>
      </c>
      <c r="F52" s="139"/>
      <c r="G52" s="156"/>
      <c r="J52" s="139"/>
    </row>
    <row r="53" spans="1:14">
      <c r="D53" s="146"/>
      <c r="G53" s="146"/>
      <c r="I53" s="155"/>
      <c r="M53" s="1"/>
      <c r="N53" s="1"/>
    </row>
    <row r="54" spans="1:14">
      <c r="D54" s="146"/>
      <c r="I54" s="146"/>
      <c r="M54" s="1"/>
      <c r="N54" s="1"/>
    </row>
    <row r="55" spans="1:14">
      <c r="M55" s="1"/>
      <c r="N55" s="1"/>
    </row>
    <row r="56" spans="1:14" ht="15.75">
      <c r="E56" s="298" t="s">
        <v>352</v>
      </c>
      <c r="F56" s="298"/>
      <c r="G56" s="298"/>
    </row>
    <row r="57" spans="1:14">
      <c r="F57" t="s">
        <v>353</v>
      </c>
    </row>
  </sheetData>
  <mergeCells count="19">
    <mergeCell ref="B4:G4"/>
    <mergeCell ref="A6:A7"/>
    <mergeCell ref="B6:B7"/>
    <mergeCell ref="C6:C7"/>
    <mergeCell ref="E6:E7"/>
    <mergeCell ref="F6:F7"/>
    <mergeCell ref="B21:G21"/>
    <mergeCell ref="A23:A24"/>
    <mergeCell ref="B23:B24"/>
    <mergeCell ref="C23:C24"/>
    <mergeCell ref="E23:E24"/>
    <mergeCell ref="F23:F24"/>
    <mergeCell ref="E56:G56"/>
    <mergeCell ref="B39:G39"/>
    <mergeCell ref="A41:A42"/>
    <mergeCell ref="B41:B42"/>
    <mergeCell ref="C41:C42"/>
    <mergeCell ref="E41:E42"/>
    <mergeCell ref="F41:F42"/>
  </mergeCells>
  <phoneticPr fontId="17" type="noConversion"/>
  <pageMargins left="0.55118110236220474" right="0.74803149606299213" top="0.59055118110236227" bottom="0.59055118110236227" header="0.11811023622047245" footer="0.31496062992125984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4:AI190"/>
  <sheetViews>
    <sheetView workbookViewId="0">
      <selection activeCell="E32" sqref="E32"/>
    </sheetView>
  </sheetViews>
  <sheetFormatPr defaultRowHeight="12.75"/>
  <cols>
    <col min="1" max="1" width="6.140625" customWidth="1"/>
    <col min="2" max="2" width="18.28515625" style="236" customWidth="1"/>
    <col min="3" max="3" width="19.42578125" style="155" customWidth="1"/>
    <col min="4" max="4" width="27.28515625" customWidth="1"/>
    <col min="5" max="5" width="18.28515625" style="155" customWidth="1"/>
    <col min="6" max="6" width="9" customWidth="1"/>
    <col min="7" max="7" width="8.85546875" style="155" customWidth="1"/>
    <col min="8" max="8" width="8.85546875" customWidth="1"/>
    <col min="9" max="9" width="9" customWidth="1"/>
    <col min="10" max="10" width="6.85546875" style="155" customWidth="1"/>
    <col min="11" max="11" width="7.42578125" style="155" customWidth="1"/>
    <col min="12" max="12" width="9" customWidth="1"/>
    <col min="13" max="13" width="8.140625" style="155" customWidth="1"/>
    <col min="14" max="14" width="8.140625" customWidth="1"/>
    <col min="15" max="15" width="5.7109375" style="155" customWidth="1"/>
    <col min="16" max="16" width="6.42578125" style="155" customWidth="1"/>
    <col min="17" max="17" width="7.28515625" customWidth="1"/>
    <col min="18" max="18" width="12.7109375" customWidth="1"/>
    <col min="19" max="20" width="12.85546875" customWidth="1"/>
    <col min="21" max="21" width="9.5703125" style="155" customWidth="1"/>
    <col min="22" max="22" width="12.42578125" customWidth="1"/>
    <col min="23" max="23" width="11.5703125" style="236" bestFit="1" customWidth="1"/>
    <col min="24" max="24" width="17.85546875" style="236" customWidth="1"/>
  </cols>
  <sheetData>
    <row r="4" spans="1:35">
      <c r="A4" s="1"/>
      <c r="B4" s="157"/>
      <c r="C4" s="158"/>
      <c r="D4" s="1"/>
      <c r="E4" s="158"/>
      <c r="F4" s="1"/>
      <c r="G4" s="158"/>
      <c r="H4" s="1"/>
      <c r="I4" s="1"/>
      <c r="J4" s="158"/>
      <c r="K4" s="158"/>
      <c r="L4" s="1"/>
      <c r="M4" s="158"/>
      <c r="N4" s="1"/>
      <c r="O4" s="158"/>
      <c r="P4" s="158"/>
      <c r="Q4" s="1"/>
      <c r="R4" s="1"/>
      <c r="S4" s="1"/>
      <c r="T4" s="1"/>
      <c r="U4" s="158"/>
      <c r="V4" s="1"/>
      <c r="W4" s="157"/>
      <c r="X4" s="157" t="s">
        <v>354</v>
      </c>
      <c r="Y4" s="1"/>
      <c r="Z4" s="1"/>
      <c r="AA4" s="1"/>
      <c r="AB4" s="1"/>
      <c r="AC4" s="1"/>
      <c r="AD4" s="1"/>
      <c r="AE4" s="1"/>
      <c r="AF4" s="1"/>
      <c r="AG4" s="1"/>
      <c r="AH4" s="1"/>
      <c r="AI4" s="1"/>
    </row>
    <row r="5" spans="1:35" ht="15.75">
      <c r="A5" s="159"/>
      <c r="B5" s="160" t="s">
        <v>377</v>
      </c>
      <c r="C5" s="161"/>
      <c r="D5" s="162"/>
      <c r="E5" s="163"/>
      <c r="F5" s="1"/>
      <c r="G5" s="158"/>
      <c r="H5" s="1"/>
      <c r="I5" s="1"/>
      <c r="J5" s="158"/>
      <c r="K5" s="158"/>
      <c r="L5" s="1"/>
      <c r="M5" s="158"/>
      <c r="N5" s="1"/>
      <c r="O5" s="158"/>
      <c r="P5" s="158"/>
      <c r="Q5" s="1"/>
      <c r="R5" s="1"/>
      <c r="S5" s="1"/>
      <c r="T5" s="1"/>
      <c r="U5" s="158"/>
      <c r="V5" s="1"/>
      <c r="W5" s="157"/>
      <c r="X5" s="157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</row>
    <row r="6" spans="1:35" ht="18">
      <c r="A6" s="1"/>
      <c r="B6" s="157" t="s">
        <v>355</v>
      </c>
      <c r="C6" s="164"/>
      <c r="D6" s="165"/>
      <c r="E6" s="164"/>
      <c r="F6" s="166"/>
      <c r="G6" s="167"/>
      <c r="H6" s="168"/>
      <c r="I6" s="113"/>
      <c r="J6" s="167"/>
      <c r="K6" s="163"/>
      <c r="L6" s="112"/>
      <c r="M6" s="163"/>
      <c r="N6" s="1"/>
      <c r="O6" s="158"/>
      <c r="P6" s="158"/>
      <c r="Q6" s="1"/>
      <c r="R6" s="1"/>
      <c r="S6" s="1"/>
      <c r="T6" s="1"/>
      <c r="U6" s="158"/>
      <c r="V6" s="1"/>
      <c r="W6" s="157"/>
      <c r="X6" s="157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</row>
    <row r="7" spans="1:35" ht="18">
      <c r="A7" s="169"/>
      <c r="B7" s="170" t="s">
        <v>356</v>
      </c>
      <c r="C7" s="171"/>
      <c r="D7" s="172"/>
      <c r="E7" s="171"/>
      <c r="F7" s="173"/>
      <c r="G7" s="174"/>
      <c r="H7" s="175"/>
      <c r="I7" s="176"/>
      <c r="J7" s="174"/>
      <c r="K7" s="177"/>
      <c r="L7" s="178"/>
      <c r="M7" s="177"/>
      <c r="N7" s="169"/>
      <c r="O7" s="179"/>
      <c r="P7" s="179"/>
      <c r="Q7" s="169"/>
      <c r="R7" s="169"/>
      <c r="S7" s="169"/>
      <c r="T7" s="1"/>
      <c r="U7" s="158"/>
      <c r="V7" s="1"/>
      <c r="W7" s="157"/>
      <c r="X7" s="157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</row>
    <row r="8" spans="1:35" ht="15.75">
      <c r="A8" s="180"/>
      <c r="B8" s="181"/>
      <c r="C8" s="182"/>
      <c r="D8" s="183"/>
      <c r="E8" s="184"/>
      <c r="F8" s="183"/>
      <c r="G8" s="184"/>
      <c r="H8" s="169"/>
      <c r="I8" s="169"/>
      <c r="J8" s="179"/>
      <c r="K8" s="179"/>
      <c r="L8" s="169"/>
      <c r="M8" s="179"/>
      <c r="N8" s="169"/>
      <c r="O8" s="179"/>
      <c r="P8" s="179"/>
      <c r="Q8" s="169"/>
      <c r="R8" s="169"/>
      <c r="S8" s="169"/>
      <c r="T8" s="1"/>
      <c r="U8" s="158"/>
      <c r="V8" s="1"/>
      <c r="W8" s="157"/>
      <c r="X8" s="157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</row>
    <row r="9" spans="1:35" ht="19.5">
      <c r="A9" s="180"/>
      <c r="B9" s="185"/>
      <c r="C9" s="185" t="s">
        <v>357</v>
      </c>
      <c r="D9" s="185"/>
      <c r="F9" s="186"/>
      <c r="G9" s="185"/>
      <c r="H9" s="169"/>
      <c r="I9" s="169"/>
      <c r="J9" s="179"/>
      <c r="K9" s="179"/>
      <c r="L9" s="169"/>
      <c r="M9" s="179"/>
      <c r="N9" s="187"/>
      <c r="O9" s="179"/>
      <c r="P9" s="179"/>
      <c r="Q9" s="169"/>
      <c r="R9" s="169"/>
      <c r="S9" s="169"/>
      <c r="T9" s="1"/>
      <c r="U9" s="158"/>
      <c r="V9" s="1"/>
      <c r="W9" s="157"/>
      <c r="X9" s="157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</row>
    <row r="10" spans="1:35" ht="19.5">
      <c r="A10" s="180"/>
      <c r="B10" s="188"/>
      <c r="C10" s="185"/>
      <c r="D10" s="186"/>
      <c r="E10" s="185"/>
      <c r="F10" s="186"/>
      <c r="G10" s="185"/>
      <c r="H10" s="169"/>
      <c r="I10" s="169"/>
      <c r="J10" s="179"/>
      <c r="K10" s="179"/>
      <c r="L10" s="169"/>
      <c r="M10" s="179"/>
      <c r="N10" s="187"/>
      <c r="O10" s="179"/>
      <c r="P10" s="179"/>
      <c r="Q10" s="169"/>
      <c r="R10" s="169"/>
      <c r="S10" s="169"/>
      <c r="T10" s="1"/>
      <c r="U10" s="158"/>
      <c r="V10" s="1"/>
      <c r="W10" s="157"/>
      <c r="X10" s="157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</row>
    <row r="11" spans="1:35" ht="19.5">
      <c r="A11" s="189"/>
      <c r="B11" s="190"/>
      <c r="C11" s="191"/>
      <c r="D11" s="192"/>
      <c r="E11" s="192" t="s">
        <v>358</v>
      </c>
      <c r="F11" s="193"/>
      <c r="H11" s="194"/>
      <c r="I11" s="194"/>
      <c r="J11" s="195"/>
      <c r="K11" s="195"/>
      <c r="L11" s="194"/>
      <c r="M11" s="177"/>
      <c r="N11" s="176"/>
      <c r="O11" s="174"/>
      <c r="P11" s="174"/>
      <c r="Q11" s="176"/>
      <c r="R11" s="196"/>
      <c r="S11" s="196"/>
      <c r="T11" s="74"/>
      <c r="U11" s="158"/>
      <c r="V11" s="1"/>
      <c r="W11" s="157"/>
      <c r="X11" s="157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</row>
    <row r="12" spans="1:35" ht="19.5">
      <c r="A12" s="189"/>
      <c r="B12" s="190"/>
      <c r="C12" s="191"/>
      <c r="D12" s="192"/>
      <c r="E12" s="192"/>
      <c r="F12" s="193"/>
      <c r="H12" s="194"/>
      <c r="I12" s="194"/>
      <c r="J12" s="195"/>
      <c r="K12" s="195"/>
      <c r="L12" s="194"/>
      <c r="M12" s="177"/>
      <c r="N12" s="176"/>
      <c r="O12" s="174"/>
      <c r="P12" s="174"/>
      <c r="Q12" s="176"/>
      <c r="R12" s="196"/>
      <c r="S12" s="196"/>
      <c r="T12" s="74"/>
      <c r="U12" s="158"/>
      <c r="V12" s="1"/>
      <c r="W12" s="157"/>
      <c r="X12" s="157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</row>
    <row r="13" spans="1:35" ht="16.5" customHeight="1">
      <c r="A13" s="189"/>
      <c r="B13" s="197"/>
      <c r="C13" s="182"/>
      <c r="D13" s="180"/>
      <c r="E13" s="182"/>
      <c r="F13" s="180"/>
      <c r="G13" s="182"/>
      <c r="H13" s="180"/>
      <c r="I13" s="180"/>
      <c r="J13" s="182"/>
      <c r="K13" s="182"/>
      <c r="L13" s="180"/>
      <c r="M13" s="182"/>
      <c r="N13" s="180"/>
      <c r="O13" s="182"/>
      <c r="P13" s="182"/>
      <c r="Q13" s="180"/>
      <c r="R13" s="180"/>
      <c r="S13" s="180"/>
      <c r="T13" s="198"/>
      <c r="U13" s="163"/>
      <c r="V13" s="199"/>
      <c r="W13" s="200"/>
      <c r="X13" s="200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</row>
    <row r="14" spans="1:35" ht="24" customHeight="1">
      <c r="A14" s="201" t="s">
        <v>359</v>
      </c>
      <c r="B14" s="202" t="s">
        <v>360</v>
      </c>
      <c r="C14" s="203" t="s">
        <v>361</v>
      </c>
      <c r="D14" s="204" t="s">
        <v>362</v>
      </c>
      <c r="E14" s="203" t="s">
        <v>363</v>
      </c>
      <c r="F14" s="205"/>
      <c r="G14" s="206"/>
      <c r="H14" s="205"/>
      <c r="I14" s="205"/>
      <c r="J14" s="206"/>
      <c r="K14" s="207"/>
      <c r="L14" s="205"/>
      <c r="M14" s="206"/>
      <c r="N14" s="205"/>
      <c r="O14" s="206"/>
      <c r="P14" s="206"/>
      <c r="Q14" s="208"/>
      <c r="R14" s="170"/>
      <c r="S14" s="169"/>
      <c r="T14" s="1"/>
      <c r="U14" s="209"/>
      <c r="V14" s="112"/>
      <c r="W14" s="200"/>
      <c r="X14" s="200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</row>
    <row r="15" spans="1:35" ht="17.25" customHeight="1">
      <c r="A15" s="210">
        <v>1</v>
      </c>
      <c r="B15" s="211" t="s">
        <v>364</v>
      </c>
      <c r="C15" s="212">
        <v>408004620</v>
      </c>
      <c r="D15" s="213"/>
      <c r="E15" s="211">
        <v>2046300</v>
      </c>
      <c r="F15" s="205"/>
      <c r="G15" s="205"/>
      <c r="H15" s="205"/>
      <c r="I15" s="205"/>
      <c r="J15" s="206"/>
      <c r="K15" s="206"/>
      <c r="L15" s="205"/>
      <c r="M15" s="206"/>
      <c r="N15" s="205"/>
      <c r="O15" s="206"/>
      <c r="P15" s="206"/>
      <c r="Q15" s="205"/>
      <c r="R15" s="170"/>
      <c r="S15" s="170"/>
      <c r="T15" s="157"/>
      <c r="U15" s="209"/>
      <c r="V15" s="112"/>
      <c r="W15" s="200"/>
      <c r="X15" s="200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</row>
    <row r="16" spans="1:35" ht="19.5" customHeight="1">
      <c r="A16" s="210">
        <v>2</v>
      </c>
      <c r="B16" s="211" t="s">
        <v>365</v>
      </c>
      <c r="C16" s="214" t="s">
        <v>366</v>
      </c>
      <c r="D16" s="213"/>
      <c r="E16" s="211">
        <v>999261</v>
      </c>
      <c r="F16" s="205"/>
      <c r="G16" s="205"/>
      <c r="H16" s="205"/>
      <c r="I16" s="205"/>
      <c r="J16" s="206"/>
      <c r="K16" s="206"/>
      <c r="L16" s="205"/>
      <c r="M16" s="206"/>
      <c r="N16" s="205"/>
      <c r="O16" s="206"/>
      <c r="P16" s="206"/>
      <c r="Q16" s="205"/>
      <c r="R16" s="170"/>
      <c r="S16" s="170"/>
      <c r="T16" s="157"/>
      <c r="U16" s="209"/>
      <c r="V16" s="112"/>
      <c r="W16" s="200"/>
      <c r="X16" s="200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</row>
    <row r="17" spans="1:35" ht="15" customHeight="1">
      <c r="A17" s="210">
        <v>3</v>
      </c>
      <c r="B17" s="211" t="s">
        <v>367</v>
      </c>
      <c r="C17" s="212">
        <v>63005535301</v>
      </c>
      <c r="D17" s="213"/>
      <c r="E17" s="211">
        <v>10425716.060000001</v>
      </c>
      <c r="F17" s="205"/>
      <c r="G17" s="205"/>
      <c r="H17" s="205"/>
      <c r="I17" s="205"/>
      <c r="J17" s="206"/>
      <c r="K17" s="206"/>
      <c r="L17" s="205"/>
      <c r="M17" s="206"/>
      <c r="N17" s="205"/>
      <c r="O17" s="206"/>
      <c r="P17" s="206"/>
      <c r="Q17" s="205"/>
      <c r="R17" s="170"/>
      <c r="S17" s="170"/>
      <c r="T17" s="157"/>
      <c r="U17" s="209"/>
      <c r="V17" s="112"/>
      <c r="W17" s="200"/>
      <c r="X17" s="200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</row>
    <row r="18" spans="1:35" ht="18" customHeight="1">
      <c r="A18" s="210">
        <v>4</v>
      </c>
      <c r="B18" s="215" t="s">
        <v>368</v>
      </c>
      <c r="C18" s="214">
        <v>600000529</v>
      </c>
      <c r="D18" s="213"/>
      <c r="E18" s="213">
        <v>15532500.949999999</v>
      </c>
      <c r="F18" s="216"/>
      <c r="G18" s="216"/>
      <c r="H18" s="216"/>
      <c r="I18" s="216"/>
      <c r="J18" s="217"/>
      <c r="K18" s="217"/>
      <c r="L18" s="216"/>
      <c r="M18" s="217"/>
      <c r="N18" s="216"/>
      <c r="O18" s="217"/>
      <c r="P18" s="217"/>
      <c r="Q18" s="216"/>
      <c r="R18" s="218"/>
      <c r="S18" s="219"/>
      <c r="T18" s="219"/>
      <c r="U18" s="209"/>
      <c r="V18" s="112"/>
      <c r="W18" s="200"/>
      <c r="X18" s="200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</row>
    <row r="19" spans="1:35" ht="19.5" customHeight="1">
      <c r="A19" s="210">
        <v>5</v>
      </c>
      <c r="B19" s="215" t="s">
        <v>369</v>
      </c>
      <c r="C19" s="212" t="s">
        <v>370</v>
      </c>
      <c r="D19" s="213"/>
      <c r="E19" s="211">
        <v>147431.70000000001</v>
      </c>
      <c r="F19" s="205"/>
      <c r="G19" s="205"/>
      <c r="H19" s="205"/>
      <c r="I19" s="205"/>
      <c r="J19" s="206"/>
      <c r="K19" s="206"/>
      <c r="L19" s="205"/>
      <c r="M19" s="206"/>
      <c r="N19" s="205"/>
      <c r="O19" s="206"/>
      <c r="P19" s="206"/>
      <c r="Q19" s="205"/>
      <c r="R19" s="170"/>
      <c r="S19" s="170"/>
      <c r="T19" s="170"/>
      <c r="U19" s="209"/>
      <c r="V19" s="112"/>
      <c r="W19" s="200"/>
      <c r="X19" s="200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</row>
    <row r="20" spans="1:35" ht="15.75" customHeight="1">
      <c r="A20" s="210">
        <v>6</v>
      </c>
      <c r="B20" s="211" t="s">
        <v>371</v>
      </c>
      <c r="C20" s="212">
        <v>41250</v>
      </c>
      <c r="D20" s="213"/>
      <c r="E20" s="211">
        <v>3036724.56</v>
      </c>
      <c r="F20" s="205"/>
      <c r="G20" s="205"/>
      <c r="H20" s="205"/>
      <c r="I20" s="205"/>
      <c r="J20" s="206"/>
      <c r="K20" s="206"/>
      <c r="L20" s="205"/>
      <c r="M20" s="206"/>
      <c r="N20" s="205"/>
      <c r="O20" s="206"/>
      <c r="P20" s="206"/>
      <c r="Q20" s="205"/>
      <c r="R20" s="170"/>
      <c r="S20" s="170"/>
      <c r="T20" s="170"/>
      <c r="U20" s="209"/>
      <c r="V20" s="112"/>
      <c r="W20" s="200"/>
      <c r="X20" s="200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</row>
    <row r="21" spans="1:35" ht="16.5" customHeight="1">
      <c r="A21" s="210">
        <v>7</v>
      </c>
      <c r="B21" s="211" t="s">
        <v>372</v>
      </c>
      <c r="C21" s="212">
        <v>4408</v>
      </c>
      <c r="D21" s="213"/>
      <c r="E21" s="211">
        <v>2079895</v>
      </c>
      <c r="F21" s="205"/>
      <c r="G21" s="205"/>
      <c r="H21" s="205"/>
      <c r="I21" s="205"/>
      <c r="J21" s="206"/>
      <c r="K21" s="206"/>
      <c r="L21" s="205"/>
      <c r="M21" s="206"/>
      <c r="N21" s="205"/>
      <c r="O21" s="206"/>
      <c r="P21" s="206"/>
      <c r="Q21" s="205"/>
      <c r="R21" s="170"/>
      <c r="S21" s="170"/>
      <c r="T21" s="170"/>
      <c r="U21" s="209"/>
      <c r="V21" s="112"/>
      <c r="W21" s="200"/>
      <c r="X21" s="200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</row>
    <row r="22" spans="1:35" ht="18.75" customHeight="1">
      <c r="A22" s="210">
        <v>8</v>
      </c>
      <c r="B22" s="215" t="s">
        <v>373</v>
      </c>
      <c r="C22" s="214">
        <v>6221426100</v>
      </c>
      <c r="D22" s="213"/>
      <c r="E22" s="213">
        <v>416990</v>
      </c>
      <c r="F22" s="216"/>
      <c r="G22" s="216"/>
      <c r="H22" s="216"/>
      <c r="I22" s="216"/>
      <c r="J22" s="217"/>
      <c r="K22" s="217"/>
      <c r="L22" s="216"/>
      <c r="M22" s="217"/>
      <c r="N22" s="216"/>
      <c r="O22" s="217"/>
      <c r="P22" s="217"/>
      <c r="Q22" s="216"/>
      <c r="R22" s="218"/>
      <c r="S22" s="219"/>
      <c r="T22" s="219"/>
      <c r="U22" s="209"/>
      <c r="V22" s="162"/>
      <c r="W22" s="200"/>
      <c r="X22" s="200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</row>
    <row r="23" spans="1:35" ht="18.75" customHeight="1">
      <c r="A23" s="210">
        <v>9</v>
      </c>
      <c r="B23" s="215" t="s">
        <v>374</v>
      </c>
      <c r="C23" s="214">
        <v>852849</v>
      </c>
      <c r="D23" s="213"/>
      <c r="E23" s="213">
        <v>639689.96</v>
      </c>
      <c r="F23" s="216"/>
      <c r="G23" s="216"/>
      <c r="H23" s="216"/>
      <c r="I23" s="216"/>
      <c r="J23" s="217"/>
      <c r="K23" s="217"/>
      <c r="L23" s="216"/>
      <c r="M23" s="217"/>
      <c r="N23" s="216"/>
      <c r="O23" s="217"/>
      <c r="P23" s="217"/>
      <c r="Q23" s="216"/>
      <c r="R23" s="218"/>
      <c r="S23" s="219"/>
      <c r="T23" s="219"/>
      <c r="U23" s="209"/>
      <c r="V23" s="162"/>
      <c r="W23" s="200"/>
      <c r="X23" s="200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</row>
    <row r="24" spans="1:35" ht="18.75" customHeight="1">
      <c r="A24" s="210">
        <v>10</v>
      </c>
      <c r="B24" s="215" t="s">
        <v>375</v>
      </c>
      <c r="C24" s="214">
        <v>522424</v>
      </c>
      <c r="D24" s="213"/>
      <c r="E24" s="213">
        <v>2050511</v>
      </c>
      <c r="F24" s="216"/>
      <c r="G24" s="216"/>
      <c r="H24" s="216"/>
      <c r="I24" s="216"/>
      <c r="J24" s="217"/>
      <c r="K24" s="217"/>
      <c r="L24" s="216"/>
      <c r="M24" s="217"/>
      <c r="N24" s="216"/>
      <c r="O24" s="217"/>
      <c r="P24" s="217"/>
      <c r="Q24" s="216"/>
      <c r="R24" s="218"/>
      <c r="S24" s="219"/>
      <c r="T24" s="219"/>
      <c r="U24" s="209"/>
      <c r="V24" s="162"/>
      <c r="W24" s="200"/>
      <c r="X24" s="200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</row>
    <row r="25" spans="1:35" ht="18.75" customHeight="1">
      <c r="A25" s="210">
        <v>11</v>
      </c>
      <c r="B25" s="215" t="s">
        <v>376</v>
      </c>
      <c r="C25" s="214">
        <v>2537300</v>
      </c>
      <c r="D25" s="213"/>
      <c r="E25" s="213">
        <v>66154.77</v>
      </c>
      <c r="F25" s="216"/>
      <c r="G25" s="216"/>
      <c r="H25" s="216"/>
      <c r="I25" s="216"/>
      <c r="J25" s="217"/>
      <c r="K25" s="217"/>
      <c r="L25" s="216"/>
      <c r="M25" s="217"/>
      <c r="N25" s="216"/>
      <c r="O25" s="217"/>
      <c r="P25" s="217"/>
      <c r="Q25" s="216"/>
      <c r="R25" s="218"/>
      <c r="S25" s="219"/>
      <c r="T25" s="219"/>
      <c r="U25" s="209"/>
      <c r="V25" s="162"/>
      <c r="W25" s="200"/>
      <c r="X25" s="200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</row>
    <row r="26" spans="1:35" ht="23.25" customHeight="1">
      <c r="A26" s="220"/>
      <c r="B26" s="221"/>
      <c r="C26" s="222" t="s">
        <v>217</v>
      </c>
      <c r="D26" s="221"/>
      <c r="E26" s="223">
        <f>SUM(E15:E25)</f>
        <v>37441175</v>
      </c>
      <c r="F26" s="205"/>
      <c r="G26" s="205"/>
      <c r="H26" s="205"/>
      <c r="I26" s="205"/>
      <c r="J26" s="206"/>
      <c r="K26" s="206"/>
      <c r="L26" s="205"/>
      <c r="M26" s="206"/>
      <c r="N26" s="205"/>
      <c r="O26" s="206"/>
      <c r="P26" s="206"/>
      <c r="Q26" s="205"/>
      <c r="R26" s="170"/>
      <c r="S26" s="170"/>
      <c r="T26" s="170"/>
      <c r="U26" s="158"/>
      <c r="V26" s="1"/>
      <c r="W26" s="157"/>
      <c r="X26" s="157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</row>
    <row r="27" spans="1:35" ht="24" customHeight="1">
      <c r="A27" s="219"/>
      <c r="B27" s="224"/>
      <c r="C27" s="225"/>
      <c r="D27" s="224"/>
      <c r="E27" s="226" t="s">
        <v>219</v>
      </c>
      <c r="F27" s="224"/>
      <c r="G27" s="224"/>
      <c r="H27" s="224"/>
      <c r="I27" s="224"/>
      <c r="J27" s="225"/>
      <c r="K27" s="225"/>
      <c r="L27" s="224"/>
      <c r="M27" s="225"/>
      <c r="N27" s="224"/>
      <c r="O27" s="225"/>
      <c r="P27" s="225"/>
      <c r="Q27" s="224"/>
      <c r="R27" s="227"/>
      <c r="S27" s="227"/>
      <c r="T27" s="170"/>
      <c r="U27" s="158"/>
      <c r="V27" s="1"/>
      <c r="W27" s="157"/>
      <c r="X27" s="157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</row>
    <row r="28" spans="1:35" ht="24" customHeight="1">
      <c r="A28" s="219"/>
      <c r="B28" s="224"/>
      <c r="C28" s="225"/>
      <c r="D28" s="224"/>
      <c r="E28" s="226" t="s">
        <v>220</v>
      </c>
      <c r="F28" s="224"/>
      <c r="G28" s="224"/>
      <c r="H28" s="224"/>
      <c r="I28" s="224"/>
      <c r="J28" s="225"/>
      <c r="K28" s="225"/>
      <c r="L28" s="224"/>
      <c r="M28" s="225"/>
      <c r="N28" s="224"/>
      <c r="O28" s="225"/>
      <c r="P28" s="225"/>
      <c r="Q28" s="224"/>
      <c r="R28" s="227"/>
      <c r="S28" s="227"/>
      <c r="T28" s="170"/>
      <c r="U28" s="158"/>
      <c r="V28" s="1"/>
      <c r="W28" s="157"/>
      <c r="X28" s="157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</row>
    <row r="29" spans="1:35" ht="15">
      <c r="A29" s="169"/>
      <c r="B29" s="228"/>
      <c r="C29" s="229"/>
      <c r="D29" s="178"/>
      <c r="E29" s="229"/>
      <c r="F29" s="178"/>
      <c r="G29" s="229"/>
      <c r="H29" s="169"/>
      <c r="I29" s="229"/>
      <c r="J29" s="179"/>
      <c r="K29" s="229"/>
      <c r="L29" s="229"/>
      <c r="M29" s="229"/>
      <c r="N29" s="169"/>
      <c r="O29" s="229"/>
      <c r="P29" s="179"/>
      <c r="Q29" s="229"/>
      <c r="R29" s="169"/>
      <c r="S29" s="169"/>
      <c r="T29" s="1"/>
      <c r="U29" s="158"/>
      <c r="V29" s="1"/>
      <c r="W29" s="157"/>
      <c r="X29" s="157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</row>
    <row r="30" spans="1:35" ht="15">
      <c r="A30" s="169"/>
      <c r="B30" s="228"/>
      <c r="C30" s="177"/>
      <c r="D30" s="230"/>
      <c r="E30" s="231"/>
      <c r="F30" s="178"/>
      <c r="G30" s="177"/>
      <c r="H30" s="169"/>
      <c r="I30" s="169"/>
      <c r="J30" s="179"/>
      <c r="K30" s="179"/>
      <c r="L30" s="169"/>
      <c r="M30" s="179"/>
      <c r="N30" s="169"/>
      <c r="O30" s="179"/>
      <c r="P30" s="179"/>
      <c r="Q30" s="169"/>
      <c r="R30" s="169"/>
      <c r="S30" s="169"/>
      <c r="T30" s="1"/>
      <c r="U30" s="158"/>
      <c r="V30" s="1"/>
      <c r="W30" s="157"/>
      <c r="X30" s="157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</row>
    <row r="31" spans="1:35" ht="15">
      <c r="A31" s="169"/>
      <c r="B31" s="228"/>
      <c r="C31" s="177"/>
      <c r="D31" s="232"/>
      <c r="E31" s="233"/>
      <c r="F31" s="178"/>
      <c r="G31" s="177"/>
      <c r="H31" s="169"/>
      <c r="I31" s="169"/>
      <c r="J31" s="179"/>
      <c r="K31" s="179"/>
      <c r="L31" s="169"/>
      <c r="M31" s="179"/>
      <c r="N31" s="169"/>
      <c r="O31" s="179"/>
      <c r="P31" s="179"/>
      <c r="Q31" s="169"/>
      <c r="R31" s="169"/>
      <c r="S31" s="169"/>
      <c r="T31" s="1"/>
      <c r="U31" s="158"/>
      <c r="V31" s="1"/>
      <c r="W31" s="157"/>
      <c r="X31" s="157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</row>
    <row r="32" spans="1:35" ht="15">
      <c r="A32" s="1"/>
      <c r="B32" s="157"/>
      <c r="C32" s="158"/>
      <c r="D32" s="165"/>
      <c r="E32" s="234"/>
      <c r="F32" s="112"/>
      <c r="G32" s="163"/>
      <c r="H32" s="1"/>
      <c r="I32" s="1"/>
      <c r="J32" s="158"/>
      <c r="K32" s="158"/>
      <c r="L32" s="1"/>
      <c r="M32" s="158"/>
      <c r="N32" s="1"/>
      <c r="O32" s="158"/>
      <c r="P32" s="158"/>
      <c r="Q32" s="1"/>
      <c r="R32" s="1"/>
      <c r="S32" s="1"/>
      <c r="T32" s="1"/>
      <c r="U32" s="158"/>
      <c r="V32" s="1"/>
      <c r="W32" s="157"/>
      <c r="X32" s="157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</row>
    <row r="33" spans="1:35" ht="15">
      <c r="A33" s="1"/>
      <c r="B33" s="157"/>
      <c r="C33" s="158"/>
      <c r="D33" s="165"/>
      <c r="E33" s="234"/>
      <c r="F33" s="112"/>
      <c r="G33" s="163"/>
      <c r="H33" s="1"/>
      <c r="I33" s="1"/>
      <c r="J33" s="158"/>
      <c r="K33" s="158"/>
      <c r="L33" s="1"/>
      <c r="M33" s="158"/>
      <c r="N33" s="1"/>
      <c r="O33" s="158"/>
      <c r="P33" s="158"/>
      <c r="Q33" s="1"/>
      <c r="R33" s="1"/>
      <c r="S33" s="1"/>
      <c r="T33" s="1"/>
      <c r="U33" s="158"/>
      <c r="V33" s="1"/>
      <c r="W33" s="157"/>
      <c r="X33" s="157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</row>
    <row r="34" spans="1:35" ht="15">
      <c r="A34" s="1"/>
      <c r="B34" s="200"/>
      <c r="C34" s="163"/>
      <c r="D34" s="235"/>
      <c r="E34" s="234"/>
      <c r="F34" s="112"/>
      <c r="G34" s="163"/>
      <c r="H34" s="1"/>
      <c r="I34" s="1"/>
      <c r="J34" s="158"/>
      <c r="K34" s="158"/>
      <c r="L34" s="1"/>
      <c r="M34" s="158"/>
      <c r="N34" s="1"/>
      <c r="O34" s="158"/>
      <c r="P34" s="158"/>
      <c r="Q34" s="1"/>
      <c r="R34" s="1"/>
      <c r="S34" s="1"/>
      <c r="T34" s="1"/>
      <c r="U34" s="158"/>
      <c r="V34" s="1"/>
      <c r="W34" s="157"/>
      <c r="X34" s="157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</row>
    <row r="35" spans="1:35">
      <c r="A35" s="1"/>
      <c r="B35" s="157"/>
      <c r="C35" s="158"/>
      <c r="D35" s="1"/>
      <c r="E35" s="158"/>
      <c r="F35" s="1"/>
      <c r="G35" s="158"/>
      <c r="H35" s="1"/>
      <c r="I35" s="1"/>
      <c r="J35" s="158"/>
      <c r="K35" s="158"/>
      <c r="L35" s="1"/>
      <c r="M35" s="158"/>
      <c r="N35" s="1"/>
      <c r="O35" s="158"/>
      <c r="P35" s="158"/>
      <c r="Q35" s="1"/>
      <c r="R35" s="1"/>
      <c r="S35" s="1"/>
      <c r="T35" s="1"/>
      <c r="U35" s="158"/>
      <c r="V35" s="1"/>
      <c r="W35" s="157"/>
      <c r="X35" s="157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</row>
    <row r="36" spans="1:35">
      <c r="A36" s="1"/>
      <c r="B36" s="157"/>
      <c r="C36" s="158"/>
      <c r="D36" s="1"/>
      <c r="E36" s="158"/>
      <c r="F36" s="1"/>
      <c r="G36" s="158"/>
      <c r="H36" s="1"/>
      <c r="I36" s="1"/>
      <c r="J36" s="158"/>
      <c r="K36" s="158"/>
      <c r="L36" s="1"/>
      <c r="M36" s="158"/>
      <c r="N36" s="1"/>
      <c r="O36" s="158"/>
      <c r="P36" s="158"/>
      <c r="Q36" s="1"/>
      <c r="R36" s="1"/>
      <c r="S36" s="1"/>
      <c r="T36" s="1"/>
      <c r="U36" s="158"/>
      <c r="V36" s="1"/>
      <c r="W36" s="157"/>
      <c r="X36" s="157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</row>
    <row r="37" spans="1:35">
      <c r="A37" s="1"/>
      <c r="B37" s="157"/>
      <c r="C37" s="158"/>
      <c r="D37" s="1"/>
      <c r="E37" s="158"/>
      <c r="F37" s="1"/>
      <c r="G37" s="158"/>
      <c r="H37" s="1"/>
      <c r="I37" s="1"/>
      <c r="J37" s="158"/>
      <c r="K37" s="158"/>
      <c r="L37" s="1"/>
      <c r="M37" s="158"/>
      <c r="N37" s="1"/>
      <c r="O37" s="158"/>
      <c r="P37" s="158"/>
      <c r="Q37" s="1"/>
      <c r="R37" s="1"/>
      <c r="S37" s="1"/>
      <c r="T37" s="1"/>
      <c r="U37" s="158"/>
      <c r="V37" s="1"/>
      <c r="W37" s="157"/>
      <c r="X37" s="157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</row>
    <row r="38" spans="1:35">
      <c r="A38" s="1"/>
      <c r="B38" s="157"/>
      <c r="C38" s="158"/>
      <c r="D38" s="1"/>
      <c r="E38" s="158"/>
      <c r="F38" s="1"/>
      <c r="G38" s="158"/>
      <c r="H38" s="1"/>
      <c r="I38" s="1"/>
      <c r="J38" s="158"/>
      <c r="K38" s="158"/>
      <c r="L38" s="1"/>
      <c r="M38" s="158"/>
      <c r="N38" s="1"/>
      <c r="O38" s="158"/>
      <c r="P38" s="158"/>
      <c r="Q38" s="1"/>
      <c r="R38" s="1"/>
      <c r="S38" s="1"/>
      <c r="T38" s="1"/>
      <c r="U38" s="158"/>
      <c r="V38" s="1"/>
      <c r="W38" s="157"/>
      <c r="X38" s="157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</row>
    <row r="39" spans="1:35">
      <c r="A39" s="1"/>
      <c r="B39" s="157"/>
      <c r="C39" s="158"/>
      <c r="D39" s="1"/>
      <c r="E39" s="158"/>
      <c r="F39" s="1"/>
      <c r="G39" s="158"/>
      <c r="H39" s="1"/>
      <c r="I39" s="1"/>
      <c r="J39" s="158"/>
      <c r="K39" s="158"/>
      <c r="L39" s="1"/>
      <c r="M39" s="158"/>
      <c r="N39" s="1"/>
      <c r="O39" s="158"/>
      <c r="P39" s="158"/>
      <c r="Q39" s="1"/>
      <c r="R39" s="1"/>
      <c r="S39" s="1"/>
      <c r="T39" s="1"/>
      <c r="U39" s="158"/>
      <c r="V39" s="1"/>
      <c r="W39" s="157"/>
      <c r="X39" s="157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</row>
    <row r="40" spans="1:35">
      <c r="A40" s="1"/>
      <c r="B40" s="157"/>
      <c r="C40" s="158"/>
      <c r="D40" s="1"/>
      <c r="E40" s="158"/>
      <c r="F40" s="1"/>
      <c r="G40" s="158"/>
      <c r="H40" s="1"/>
      <c r="I40" s="1"/>
      <c r="J40" s="158"/>
      <c r="K40" s="158"/>
      <c r="L40" s="1"/>
      <c r="M40" s="158"/>
      <c r="N40" s="1"/>
      <c r="O40" s="158"/>
      <c r="P40" s="158"/>
      <c r="Q40" s="1"/>
      <c r="R40" s="1"/>
      <c r="S40" s="1"/>
      <c r="T40" s="1"/>
      <c r="U40" s="158"/>
      <c r="V40" s="1"/>
      <c r="W40" s="157"/>
      <c r="X40" s="157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</row>
    <row r="41" spans="1:35">
      <c r="A41" s="1"/>
      <c r="B41" s="157"/>
      <c r="C41" s="158"/>
      <c r="D41" s="1"/>
      <c r="E41" s="158"/>
      <c r="F41" s="1"/>
      <c r="G41" s="158"/>
      <c r="H41" s="1"/>
      <c r="I41" s="1"/>
      <c r="J41" s="158"/>
      <c r="K41" s="158"/>
      <c r="L41" s="1"/>
      <c r="M41" s="158"/>
      <c r="N41" s="1"/>
      <c r="O41" s="158"/>
      <c r="P41" s="158"/>
      <c r="Q41" s="1"/>
      <c r="R41" s="1"/>
      <c r="S41" s="1"/>
      <c r="T41" s="1"/>
      <c r="U41" s="158"/>
      <c r="V41" s="1"/>
      <c r="W41" s="157"/>
      <c r="X41" s="157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</row>
    <row r="42" spans="1:35">
      <c r="A42" s="1"/>
      <c r="B42" s="157"/>
      <c r="C42" s="158"/>
      <c r="D42" s="1"/>
      <c r="E42" s="158"/>
      <c r="F42" s="1"/>
      <c r="G42" s="158"/>
      <c r="H42" s="1"/>
      <c r="I42" s="1"/>
      <c r="J42" s="158"/>
      <c r="K42" s="158"/>
      <c r="L42" s="1"/>
      <c r="M42" s="158"/>
      <c r="N42" s="1"/>
      <c r="O42" s="158"/>
      <c r="P42" s="158"/>
      <c r="Q42" s="1"/>
      <c r="R42" s="1"/>
      <c r="S42" s="1"/>
      <c r="T42" s="1"/>
      <c r="U42" s="158"/>
      <c r="V42" s="1"/>
      <c r="W42" s="157"/>
      <c r="X42" s="157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</row>
    <row r="43" spans="1:35">
      <c r="A43" s="1"/>
      <c r="B43" s="157"/>
      <c r="C43" s="158"/>
      <c r="D43" s="1"/>
      <c r="E43" s="158"/>
      <c r="F43" s="1"/>
      <c r="G43" s="158"/>
      <c r="H43" s="1"/>
      <c r="I43" s="1"/>
      <c r="J43" s="158"/>
      <c r="K43" s="158"/>
      <c r="L43" s="1"/>
      <c r="M43" s="158"/>
      <c r="N43" s="1"/>
      <c r="O43" s="158"/>
      <c r="P43" s="158"/>
      <c r="Q43" s="1"/>
      <c r="R43" s="1"/>
      <c r="S43" s="1"/>
      <c r="T43" s="1"/>
      <c r="U43" s="158"/>
      <c r="V43" s="1"/>
      <c r="W43" s="157"/>
      <c r="X43" s="157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</row>
    <row r="44" spans="1:35">
      <c r="A44" s="1"/>
      <c r="B44" s="157"/>
      <c r="C44" s="158"/>
      <c r="D44" s="1"/>
      <c r="E44" s="158"/>
      <c r="F44" s="1"/>
      <c r="G44" s="158"/>
      <c r="H44" s="1"/>
      <c r="I44" s="1"/>
      <c r="J44" s="158"/>
      <c r="K44" s="158"/>
      <c r="L44" s="1"/>
      <c r="M44" s="158"/>
      <c r="N44" s="1"/>
      <c r="O44" s="158"/>
      <c r="P44" s="158"/>
      <c r="Q44" s="1"/>
      <c r="R44" s="1"/>
      <c r="S44" s="1"/>
      <c r="T44" s="1"/>
      <c r="U44" s="158"/>
      <c r="V44" s="1"/>
      <c r="W44" s="157"/>
      <c r="X44" s="157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</row>
    <row r="45" spans="1:35">
      <c r="A45" s="1"/>
      <c r="B45" s="157"/>
      <c r="C45" s="158"/>
      <c r="D45" s="1"/>
      <c r="E45" s="158"/>
      <c r="F45" s="1"/>
      <c r="G45" s="158"/>
      <c r="H45" s="1"/>
      <c r="I45" s="1"/>
      <c r="J45" s="158"/>
      <c r="K45" s="158"/>
      <c r="L45" s="1"/>
      <c r="M45" s="158"/>
      <c r="N45" s="1"/>
      <c r="O45" s="158"/>
      <c r="P45" s="158"/>
      <c r="Q45" s="1"/>
      <c r="R45" s="1"/>
      <c r="S45" s="1"/>
      <c r="T45" s="1"/>
      <c r="U45" s="158"/>
      <c r="V45" s="1"/>
      <c r="W45" s="157"/>
      <c r="X45" s="157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</row>
    <row r="46" spans="1:35">
      <c r="A46" s="1"/>
      <c r="B46" s="157"/>
      <c r="C46" s="158"/>
      <c r="D46" s="1"/>
      <c r="E46" s="158"/>
      <c r="F46" s="1"/>
      <c r="G46" s="158"/>
      <c r="H46" s="1"/>
      <c r="I46" s="1"/>
      <c r="J46" s="158"/>
      <c r="K46" s="158"/>
      <c r="L46" s="1"/>
      <c r="M46" s="158"/>
      <c r="N46" s="1"/>
      <c r="O46" s="158"/>
      <c r="P46" s="158"/>
      <c r="Q46" s="1"/>
      <c r="R46" s="1"/>
      <c r="S46" s="1"/>
      <c r="T46" s="1"/>
      <c r="U46" s="158"/>
      <c r="V46" s="1"/>
      <c r="W46" s="157"/>
      <c r="X46" s="157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</row>
    <row r="47" spans="1:35">
      <c r="A47" s="1"/>
      <c r="B47" s="157"/>
      <c r="C47" s="158"/>
      <c r="D47" s="1"/>
      <c r="E47" s="158"/>
      <c r="F47" s="1"/>
      <c r="G47" s="158"/>
      <c r="H47" s="1"/>
      <c r="I47" s="1"/>
      <c r="J47" s="158"/>
      <c r="K47" s="158"/>
      <c r="L47" s="1"/>
      <c r="M47" s="158"/>
      <c r="N47" s="1"/>
      <c r="O47" s="158"/>
      <c r="P47" s="158"/>
      <c r="Q47" s="1"/>
      <c r="R47" s="1"/>
      <c r="S47" s="1"/>
      <c r="T47" s="1"/>
      <c r="U47" s="158"/>
      <c r="V47" s="1"/>
      <c r="W47" s="157"/>
      <c r="X47" s="157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</row>
    <row r="48" spans="1:35">
      <c r="A48" s="1"/>
      <c r="B48" s="157"/>
      <c r="C48" s="158"/>
      <c r="D48" s="1"/>
      <c r="E48" s="158"/>
      <c r="F48" s="1"/>
      <c r="G48" s="158"/>
      <c r="H48" s="1"/>
      <c r="I48" s="1"/>
      <c r="J48" s="158"/>
      <c r="K48" s="158"/>
      <c r="L48" s="1"/>
      <c r="M48" s="158"/>
      <c r="N48" s="1"/>
      <c r="O48" s="158"/>
      <c r="P48" s="158"/>
      <c r="Q48" s="1"/>
      <c r="R48" s="1"/>
      <c r="S48" s="1"/>
      <c r="T48" s="1"/>
      <c r="U48" s="158"/>
      <c r="V48" s="1"/>
      <c r="W48" s="157"/>
      <c r="X48" s="157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</row>
    <row r="49" spans="1:35">
      <c r="A49" s="1"/>
      <c r="B49" s="157"/>
      <c r="C49" s="158"/>
      <c r="D49" s="1"/>
      <c r="E49" s="158"/>
      <c r="F49" s="1"/>
      <c r="G49" s="158"/>
      <c r="H49" s="1"/>
      <c r="I49" s="1"/>
      <c r="J49" s="158"/>
      <c r="K49" s="158"/>
      <c r="L49" s="1"/>
      <c r="M49" s="158"/>
      <c r="N49" s="1"/>
      <c r="O49" s="158"/>
      <c r="P49" s="158"/>
      <c r="Q49" s="1"/>
      <c r="R49" s="1"/>
      <c r="S49" s="1"/>
      <c r="T49" s="1"/>
      <c r="U49" s="158"/>
      <c r="V49" s="1"/>
      <c r="W49" s="157"/>
      <c r="X49" s="157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</row>
    <row r="50" spans="1:35">
      <c r="A50" s="1"/>
      <c r="B50" s="157"/>
      <c r="C50" s="158"/>
      <c r="D50" s="1"/>
      <c r="E50" s="158"/>
      <c r="F50" s="1"/>
      <c r="G50" s="158"/>
      <c r="H50" s="1"/>
      <c r="I50" s="1"/>
      <c r="J50" s="158"/>
      <c r="K50" s="158"/>
      <c r="L50" s="1"/>
      <c r="M50" s="158"/>
      <c r="N50" s="1"/>
      <c r="O50" s="158"/>
      <c r="P50" s="158"/>
      <c r="Q50" s="1"/>
      <c r="R50" s="1"/>
      <c r="S50" s="1"/>
      <c r="T50" s="1"/>
      <c r="U50" s="158"/>
      <c r="V50" s="1"/>
      <c r="W50" s="157"/>
      <c r="X50" s="157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</row>
    <row r="51" spans="1:35">
      <c r="A51" s="1"/>
      <c r="B51" s="157"/>
      <c r="C51" s="158"/>
      <c r="D51" s="1"/>
      <c r="E51" s="158"/>
      <c r="F51" s="1"/>
      <c r="G51" s="158"/>
      <c r="H51" s="1"/>
      <c r="I51" s="1"/>
      <c r="J51" s="158"/>
      <c r="K51" s="158"/>
      <c r="L51" s="1"/>
      <c r="M51" s="158"/>
      <c r="N51" s="1"/>
      <c r="O51" s="158"/>
      <c r="P51" s="158"/>
      <c r="Q51" s="1"/>
      <c r="R51" s="1"/>
      <c r="S51" s="1"/>
      <c r="T51" s="1"/>
      <c r="U51" s="158"/>
      <c r="V51" s="1"/>
      <c r="W51" s="157"/>
      <c r="X51" s="157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</row>
    <row r="52" spans="1:35">
      <c r="A52" s="1"/>
      <c r="B52" s="157"/>
      <c r="C52" s="158"/>
      <c r="D52" s="1"/>
      <c r="E52" s="158"/>
      <c r="F52" s="1"/>
      <c r="G52" s="158"/>
      <c r="H52" s="1"/>
      <c r="I52" s="1"/>
      <c r="J52" s="158"/>
      <c r="K52" s="158"/>
      <c r="L52" s="1"/>
      <c r="M52" s="158"/>
      <c r="N52" s="1"/>
      <c r="O52" s="158"/>
      <c r="P52" s="158"/>
      <c r="Q52" s="1"/>
      <c r="R52" s="1"/>
      <c r="S52" s="1"/>
      <c r="T52" s="1"/>
      <c r="U52" s="158"/>
      <c r="V52" s="1"/>
      <c r="W52" s="157"/>
      <c r="X52" s="157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</row>
    <row r="53" spans="1:35">
      <c r="A53" s="1"/>
      <c r="B53" s="157"/>
      <c r="C53" s="158"/>
      <c r="D53" s="1"/>
      <c r="E53" s="158"/>
      <c r="F53" s="1"/>
      <c r="G53" s="158"/>
      <c r="H53" s="1"/>
      <c r="I53" s="1"/>
      <c r="J53" s="158"/>
      <c r="K53" s="158"/>
      <c r="L53" s="1"/>
      <c r="M53" s="158"/>
      <c r="N53" s="1"/>
      <c r="O53" s="158"/>
      <c r="P53" s="158"/>
      <c r="Q53" s="1"/>
      <c r="R53" s="1"/>
      <c r="S53" s="1"/>
      <c r="T53" s="1"/>
      <c r="U53" s="158"/>
      <c r="V53" s="1"/>
      <c r="W53" s="157"/>
      <c r="X53" s="157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</row>
    <row r="54" spans="1:35">
      <c r="A54" s="1"/>
      <c r="B54" s="157"/>
      <c r="C54" s="158"/>
      <c r="D54" s="1"/>
      <c r="E54" s="158"/>
      <c r="F54" s="1"/>
      <c r="G54" s="158"/>
      <c r="H54" s="1"/>
      <c r="I54" s="1"/>
      <c r="J54" s="158"/>
      <c r="K54" s="158"/>
      <c r="L54" s="1"/>
      <c r="M54" s="158"/>
      <c r="N54" s="1"/>
      <c r="O54" s="158"/>
      <c r="P54" s="158"/>
      <c r="Q54" s="1"/>
      <c r="R54" s="1"/>
      <c r="S54" s="1"/>
      <c r="T54" s="1"/>
      <c r="U54" s="158"/>
      <c r="V54" s="1"/>
      <c r="W54" s="157"/>
      <c r="X54" s="157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</row>
    <row r="55" spans="1:35">
      <c r="A55" s="1"/>
      <c r="B55" s="157"/>
      <c r="C55" s="158"/>
      <c r="D55" s="1"/>
      <c r="E55" s="158"/>
      <c r="F55" s="1"/>
      <c r="G55" s="158"/>
      <c r="H55" s="1"/>
      <c r="I55" s="1"/>
      <c r="J55" s="158"/>
      <c r="K55" s="158"/>
      <c r="L55" s="1"/>
      <c r="M55" s="158"/>
      <c r="N55" s="1"/>
      <c r="O55" s="158"/>
      <c r="P55" s="158"/>
      <c r="Q55" s="1"/>
      <c r="R55" s="1"/>
      <c r="S55" s="1"/>
      <c r="T55" s="1"/>
      <c r="U55" s="158"/>
      <c r="V55" s="1"/>
      <c r="W55" s="157"/>
      <c r="X55" s="157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</row>
    <row r="56" spans="1:35">
      <c r="A56" s="1"/>
      <c r="B56" s="157"/>
      <c r="C56" s="158"/>
      <c r="D56" s="1"/>
      <c r="E56" s="158"/>
      <c r="F56" s="1"/>
      <c r="G56" s="158"/>
      <c r="H56" s="1"/>
      <c r="I56" s="1"/>
      <c r="J56" s="158"/>
      <c r="K56" s="158"/>
      <c r="L56" s="1"/>
      <c r="M56" s="158"/>
      <c r="N56" s="1"/>
      <c r="O56" s="158"/>
      <c r="P56" s="158"/>
      <c r="Q56" s="1"/>
      <c r="R56" s="1"/>
      <c r="S56" s="1"/>
      <c r="T56" s="1"/>
      <c r="U56" s="158"/>
      <c r="V56" s="1"/>
      <c r="W56" s="157"/>
      <c r="X56" s="157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</row>
    <row r="57" spans="1:35">
      <c r="A57" s="1"/>
      <c r="B57" s="157"/>
      <c r="C57" s="158"/>
      <c r="D57" s="1"/>
      <c r="E57" s="158"/>
      <c r="F57" s="1"/>
      <c r="G57" s="158"/>
      <c r="H57" s="1"/>
      <c r="I57" s="1"/>
      <c r="J57" s="158"/>
      <c r="K57" s="158"/>
      <c r="L57" s="1"/>
      <c r="M57" s="158"/>
      <c r="N57" s="1"/>
      <c r="O57" s="158"/>
      <c r="P57" s="158"/>
      <c r="Q57" s="1"/>
      <c r="R57" s="1"/>
      <c r="S57" s="1"/>
      <c r="T57" s="1"/>
      <c r="U57" s="158"/>
      <c r="V57" s="1"/>
      <c r="W57" s="157"/>
      <c r="X57" s="157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</row>
    <row r="58" spans="1:35">
      <c r="A58" s="1"/>
      <c r="B58" s="157"/>
      <c r="C58" s="158"/>
      <c r="D58" s="1"/>
      <c r="E58" s="158"/>
      <c r="F58" s="1"/>
      <c r="G58" s="158"/>
      <c r="H58" s="1"/>
      <c r="I58" s="1"/>
      <c r="J58" s="158"/>
      <c r="K58" s="158"/>
      <c r="L58" s="1"/>
      <c r="M58" s="158"/>
      <c r="N58" s="1"/>
      <c r="O58" s="158"/>
      <c r="P58" s="158"/>
      <c r="Q58" s="1"/>
      <c r="R58" s="1"/>
      <c r="S58" s="1"/>
      <c r="T58" s="1"/>
      <c r="U58" s="158"/>
      <c r="V58" s="1"/>
      <c r="W58" s="157"/>
      <c r="X58" s="157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</row>
    <row r="59" spans="1:35">
      <c r="A59" s="1"/>
      <c r="B59" s="157"/>
      <c r="C59" s="158"/>
      <c r="D59" s="1"/>
      <c r="E59" s="158"/>
      <c r="F59" s="1"/>
      <c r="G59" s="158"/>
      <c r="H59" s="1"/>
      <c r="I59" s="1"/>
      <c r="J59" s="158"/>
      <c r="K59" s="158"/>
      <c r="L59" s="1"/>
      <c r="M59" s="158"/>
      <c r="N59" s="1"/>
      <c r="O59" s="158"/>
      <c r="P59" s="158"/>
      <c r="Q59" s="1"/>
      <c r="R59" s="1"/>
      <c r="S59" s="1"/>
      <c r="T59" s="1"/>
      <c r="U59" s="158"/>
      <c r="V59" s="1"/>
      <c r="W59" s="157"/>
      <c r="X59" s="157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</row>
    <row r="60" spans="1:35">
      <c r="A60" s="1"/>
      <c r="B60" s="157"/>
      <c r="C60" s="158"/>
      <c r="D60" s="1"/>
      <c r="E60" s="158"/>
      <c r="F60" s="1"/>
      <c r="G60" s="158"/>
      <c r="H60" s="1"/>
      <c r="I60" s="1"/>
      <c r="J60" s="158"/>
      <c r="K60" s="158"/>
      <c r="L60" s="1"/>
      <c r="M60" s="158"/>
      <c r="N60" s="1"/>
      <c r="O60" s="158"/>
      <c r="P60" s="158"/>
      <c r="Q60" s="1"/>
      <c r="R60" s="1"/>
      <c r="S60" s="1"/>
      <c r="T60" s="1"/>
      <c r="U60" s="158"/>
      <c r="V60" s="1"/>
      <c r="W60" s="157"/>
      <c r="X60" s="157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</row>
    <row r="61" spans="1:35">
      <c r="A61" s="1"/>
      <c r="B61" s="157"/>
      <c r="C61" s="158"/>
      <c r="D61" s="1"/>
      <c r="E61" s="158"/>
      <c r="F61" s="1"/>
      <c r="G61" s="158"/>
      <c r="H61" s="1"/>
      <c r="I61" s="1"/>
      <c r="J61" s="158"/>
      <c r="K61" s="158"/>
      <c r="L61" s="1"/>
      <c r="M61" s="158"/>
      <c r="N61" s="1"/>
      <c r="O61" s="158"/>
      <c r="P61" s="158"/>
      <c r="Q61" s="1"/>
      <c r="R61" s="1"/>
      <c r="S61" s="1"/>
      <c r="T61" s="1"/>
      <c r="U61" s="158"/>
      <c r="V61" s="1"/>
      <c r="W61" s="157"/>
      <c r="X61" s="157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</row>
    <row r="62" spans="1:35">
      <c r="A62" s="1"/>
      <c r="B62" s="157"/>
      <c r="C62" s="158"/>
      <c r="D62" s="1"/>
      <c r="E62" s="158"/>
      <c r="F62" s="1"/>
      <c r="G62" s="158"/>
      <c r="H62" s="1"/>
      <c r="I62" s="1"/>
      <c r="J62" s="158"/>
      <c r="K62" s="158"/>
      <c r="L62" s="1"/>
      <c r="M62" s="158"/>
      <c r="N62" s="1"/>
      <c r="O62" s="158"/>
      <c r="P62" s="158"/>
      <c r="Q62" s="1"/>
      <c r="R62" s="1"/>
      <c r="S62" s="1"/>
      <c r="T62" s="1"/>
      <c r="U62" s="158"/>
      <c r="V62" s="1"/>
      <c r="W62" s="157"/>
      <c r="X62" s="157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</row>
    <row r="63" spans="1:35">
      <c r="A63" s="1"/>
      <c r="B63" s="157"/>
      <c r="C63" s="158"/>
      <c r="D63" s="1"/>
      <c r="E63" s="158"/>
      <c r="F63" s="1"/>
      <c r="G63" s="158"/>
      <c r="H63" s="1"/>
      <c r="I63" s="1"/>
      <c r="J63" s="158"/>
      <c r="K63" s="158"/>
      <c r="L63" s="1"/>
      <c r="M63" s="158"/>
      <c r="N63" s="1"/>
      <c r="O63" s="158"/>
      <c r="P63" s="158"/>
      <c r="Q63" s="1"/>
      <c r="R63" s="1"/>
      <c r="S63" s="1"/>
      <c r="T63" s="1"/>
      <c r="U63" s="158"/>
      <c r="V63" s="1"/>
      <c r="W63" s="157"/>
      <c r="X63" s="157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</row>
    <row r="64" spans="1:35">
      <c r="A64" s="1"/>
      <c r="B64" s="157"/>
      <c r="C64" s="158"/>
      <c r="D64" s="1"/>
      <c r="E64" s="158"/>
      <c r="F64" s="1"/>
      <c r="G64" s="158"/>
      <c r="H64" s="1"/>
      <c r="I64" s="1"/>
      <c r="J64" s="158"/>
      <c r="K64" s="158"/>
      <c r="L64" s="1"/>
      <c r="M64" s="158"/>
      <c r="N64" s="1"/>
      <c r="O64" s="158"/>
      <c r="P64" s="158"/>
      <c r="Q64" s="1"/>
      <c r="R64" s="1"/>
      <c r="S64" s="1"/>
      <c r="T64" s="1"/>
      <c r="U64" s="158"/>
      <c r="V64" s="1"/>
      <c r="W64" s="157"/>
      <c r="X64" s="157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</row>
    <row r="65" spans="1:35">
      <c r="A65" s="1"/>
      <c r="B65" s="157"/>
      <c r="C65" s="158"/>
      <c r="D65" s="1"/>
      <c r="E65" s="158"/>
      <c r="F65" s="1"/>
      <c r="G65" s="158"/>
      <c r="H65" s="1"/>
      <c r="I65" s="1"/>
      <c r="J65" s="158"/>
      <c r="K65" s="158"/>
      <c r="L65" s="1"/>
      <c r="M65" s="158"/>
      <c r="N65" s="1"/>
      <c r="O65" s="158"/>
      <c r="P65" s="158"/>
      <c r="Q65" s="1"/>
      <c r="R65" s="1"/>
      <c r="S65" s="1"/>
      <c r="T65" s="1"/>
      <c r="U65" s="158"/>
      <c r="V65" s="1"/>
      <c r="W65" s="157"/>
      <c r="X65" s="157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</row>
    <row r="66" spans="1:35">
      <c r="A66" s="1"/>
      <c r="B66" s="157"/>
      <c r="C66" s="158"/>
      <c r="D66" s="1"/>
      <c r="E66" s="158"/>
      <c r="F66" s="1"/>
      <c r="G66" s="158"/>
      <c r="H66" s="1"/>
      <c r="I66" s="1"/>
      <c r="J66" s="158"/>
      <c r="K66" s="158"/>
      <c r="L66" s="1"/>
      <c r="M66" s="158"/>
      <c r="N66" s="1"/>
      <c r="O66" s="158"/>
      <c r="P66" s="158"/>
      <c r="Q66" s="1"/>
      <c r="R66" s="1"/>
      <c r="S66" s="1"/>
      <c r="T66" s="1"/>
      <c r="U66" s="158"/>
      <c r="V66" s="1"/>
      <c r="W66" s="157"/>
      <c r="X66" s="157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</row>
    <row r="67" spans="1:35">
      <c r="A67" s="1"/>
      <c r="B67" s="157"/>
      <c r="C67" s="158"/>
      <c r="D67" s="1"/>
      <c r="E67" s="158"/>
      <c r="F67" s="1"/>
      <c r="G67" s="158"/>
      <c r="H67" s="1"/>
      <c r="I67" s="1"/>
      <c r="J67" s="158"/>
      <c r="K67" s="158"/>
      <c r="L67" s="1"/>
      <c r="M67" s="158"/>
      <c r="N67" s="1"/>
      <c r="O67" s="158"/>
      <c r="P67" s="158"/>
      <c r="Q67" s="1"/>
      <c r="R67" s="1"/>
      <c r="S67" s="1"/>
      <c r="T67" s="1"/>
      <c r="U67" s="158"/>
      <c r="V67" s="1"/>
      <c r="W67" s="157"/>
      <c r="X67" s="157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</row>
    <row r="68" spans="1:35">
      <c r="A68" s="1"/>
      <c r="B68" s="157"/>
      <c r="C68" s="158"/>
      <c r="D68" s="1"/>
      <c r="E68" s="158"/>
      <c r="F68" s="1"/>
      <c r="G68" s="158"/>
      <c r="H68" s="1"/>
      <c r="I68" s="1"/>
      <c r="J68" s="158"/>
      <c r="K68" s="158"/>
      <c r="L68" s="1"/>
      <c r="M68" s="158"/>
      <c r="N68" s="1"/>
      <c r="O68" s="158"/>
      <c r="P68" s="158"/>
      <c r="Q68" s="1"/>
      <c r="R68" s="1"/>
      <c r="S68" s="1"/>
      <c r="T68" s="1"/>
      <c r="U68" s="158"/>
      <c r="V68" s="1"/>
      <c r="W68" s="157"/>
      <c r="X68" s="157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</row>
    <row r="69" spans="1:35">
      <c r="A69" s="1"/>
      <c r="B69" s="157"/>
      <c r="C69" s="158"/>
      <c r="D69" s="1"/>
      <c r="E69" s="158"/>
      <c r="F69" s="1"/>
      <c r="G69" s="158"/>
      <c r="H69" s="1"/>
      <c r="I69" s="1"/>
      <c r="J69" s="158"/>
      <c r="K69" s="158"/>
      <c r="L69" s="1"/>
      <c r="M69" s="158"/>
      <c r="N69" s="1"/>
      <c r="O69" s="158"/>
      <c r="P69" s="158"/>
      <c r="Q69" s="1"/>
      <c r="R69" s="1"/>
      <c r="S69" s="1"/>
      <c r="T69" s="1"/>
      <c r="U69" s="158"/>
      <c r="V69" s="1"/>
      <c r="W69" s="157"/>
      <c r="X69" s="157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</row>
    <row r="70" spans="1:35">
      <c r="A70" s="1"/>
      <c r="B70" s="157"/>
      <c r="C70" s="158"/>
      <c r="D70" s="1"/>
      <c r="E70" s="158"/>
      <c r="F70" s="1"/>
      <c r="G70" s="158"/>
      <c r="H70" s="1"/>
      <c r="I70" s="1"/>
      <c r="J70" s="158"/>
      <c r="K70" s="158"/>
      <c r="L70" s="1"/>
      <c r="M70" s="158"/>
      <c r="N70" s="1"/>
      <c r="O70" s="158"/>
      <c r="P70" s="158"/>
      <c r="Q70" s="1"/>
      <c r="R70" s="1"/>
      <c r="S70" s="1"/>
      <c r="T70" s="1"/>
      <c r="U70" s="158"/>
      <c r="V70" s="1"/>
      <c r="W70" s="157"/>
      <c r="X70" s="157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</row>
    <row r="71" spans="1:35">
      <c r="A71" s="1"/>
      <c r="B71" s="157"/>
      <c r="C71" s="158"/>
      <c r="D71" s="1"/>
      <c r="E71" s="158"/>
      <c r="F71" s="1"/>
      <c r="G71" s="158"/>
      <c r="H71" s="1"/>
      <c r="I71" s="1"/>
      <c r="J71" s="158"/>
      <c r="K71" s="158"/>
      <c r="L71" s="1"/>
      <c r="M71" s="158"/>
      <c r="N71" s="1"/>
      <c r="O71" s="158"/>
      <c r="P71" s="158"/>
      <c r="Q71" s="1"/>
      <c r="R71" s="1"/>
      <c r="S71" s="1"/>
      <c r="T71" s="1"/>
      <c r="U71" s="158"/>
      <c r="V71" s="1"/>
      <c r="W71" s="157"/>
      <c r="X71" s="157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</row>
    <row r="72" spans="1:35">
      <c r="A72" s="1"/>
      <c r="B72" s="157"/>
      <c r="C72" s="158"/>
      <c r="D72" s="1"/>
      <c r="E72" s="158"/>
      <c r="F72" s="1"/>
      <c r="G72" s="158"/>
      <c r="H72" s="1"/>
      <c r="I72" s="1"/>
      <c r="J72" s="158"/>
      <c r="K72" s="158"/>
      <c r="L72" s="1"/>
      <c r="M72" s="158"/>
      <c r="N72" s="1"/>
      <c r="O72" s="158"/>
      <c r="P72" s="158"/>
      <c r="Q72" s="1"/>
      <c r="R72" s="1"/>
      <c r="S72" s="1"/>
      <c r="T72" s="1"/>
      <c r="U72" s="158"/>
      <c r="V72" s="1"/>
      <c r="W72" s="157"/>
      <c r="X72" s="157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</row>
    <row r="73" spans="1:35">
      <c r="A73" s="1"/>
      <c r="B73" s="157"/>
      <c r="C73" s="158"/>
      <c r="D73" s="1"/>
      <c r="E73" s="158"/>
      <c r="F73" s="1"/>
      <c r="G73" s="158"/>
      <c r="H73" s="1"/>
      <c r="I73" s="1"/>
      <c r="J73" s="158"/>
      <c r="K73" s="158"/>
      <c r="L73" s="1"/>
      <c r="M73" s="158"/>
      <c r="N73" s="1"/>
      <c r="O73" s="158"/>
      <c r="P73" s="158"/>
      <c r="Q73" s="1"/>
      <c r="R73" s="1"/>
      <c r="S73" s="1"/>
      <c r="T73" s="1"/>
      <c r="U73" s="158"/>
      <c r="V73" s="1"/>
      <c r="W73" s="157"/>
      <c r="X73" s="157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</row>
    <row r="74" spans="1:35">
      <c r="A74" s="1"/>
      <c r="B74" s="157"/>
      <c r="C74" s="158"/>
      <c r="D74" s="1"/>
      <c r="E74" s="158"/>
      <c r="F74" s="1"/>
      <c r="G74" s="158"/>
      <c r="H74" s="1"/>
      <c r="I74" s="1"/>
      <c r="J74" s="158"/>
      <c r="K74" s="158"/>
      <c r="L74" s="1"/>
      <c r="M74" s="158"/>
      <c r="N74" s="1"/>
      <c r="O74" s="158"/>
      <c r="P74" s="158"/>
      <c r="Q74" s="1"/>
      <c r="R74" s="1"/>
      <c r="S74" s="1"/>
      <c r="T74" s="1"/>
      <c r="U74" s="158"/>
      <c r="V74" s="1"/>
      <c r="W74" s="157"/>
      <c r="X74" s="157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</row>
    <row r="75" spans="1:35">
      <c r="A75" s="1"/>
      <c r="B75" s="157"/>
      <c r="C75" s="158"/>
      <c r="D75" s="1"/>
      <c r="E75" s="158"/>
      <c r="F75" s="1"/>
      <c r="G75" s="158"/>
      <c r="H75" s="1"/>
      <c r="I75" s="1"/>
      <c r="J75" s="158"/>
      <c r="K75" s="158"/>
      <c r="L75" s="1"/>
      <c r="M75" s="158"/>
      <c r="N75" s="1"/>
      <c r="O75" s="158"/>
      <c r="P75" s="158"/>
      <c r="Q75" s="1"/>
      <c r="R75" s="1"/>
      <c r="S75" s="1"/>
      <c r="T75" s="1"/>
      <c r="U75" s="158"/>
      <c r="V75" s="1"/>
      <c r="W75" s="157"/>
      <c r="X75" s="157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</row>
    <row r="76" spans="1:35">
      <c r="A76" s="1"/>
      <c r="B76" s="157"/>
      <c r="C76" s="158"/>
      <c r="D76" s="1"/>
      <c r="E76" s="158"/>
      <c r="F76" s="1"/>
      <c r="G76" s="158"/>
      <c r="H76" s="1"/>
      <c r="I76" s="1"/>
      <c r="J76" s="158"/>
      <c r="K76" s="158"/>
      <c r="L76" s="1"/>
      <c r="M76" s="158"/>
      <c r="N76" s="1"/>
      <c r="O76" s="158"/>
      <c r="P76" s="158"/>
      <c r="Q76" s="1"/>
      <c r="R76" s="1"/>
      <c r="S76" s="1"/>
      <c r="T76" s="1"/>
      <c r="U76" s="158"/>
      <c r="V76" s="1"/>
      <c r="W76" s="157"/>
      <c r="X76" s="157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</row>
    <row r="77" spans="1:35">
      <c r="A77" s="1"/>
      <c r="B77" s="157"/>
      <c r="C77" s="158"/>
      <c r="D77" s="1"/>
      <c r="E77" s="158"/>
      <c r="F77" s="1"/>
      <c r="G77" s="158"/>
      <c r="H77" s="1"/>
      <c r="I77" s="1"/>
      <c r="J77" s="158"/>
      <c r="K77" s="158"/>
      <c r="L77" s="1"/>
      <c r="M77" s="158"/>
      <c r="N77" s="1"/>
      <c r="O77" s="158"/>
      <c r="P77" s="158"/>
      <c r="Q77" s="1"/>
      <c r="R77" s="1"/>
      <c r="S77" s="1"/>
      <c r="T77" s="1"/>
      <c r="U77" s="158"/>
      <c r="V77" s="1"/>
      <c r="W77" s="157"/>
      <c r="X77" s="157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</row>
    <row r="78" spans="1:35">
      <c r="A78" s="1"/>
      <c r="B78" s="157"/>
      <c r="C78" s="158"/>
      <c r="D78" s="1"/>
      <c r="E78" s="158"/>
      <c r="F78" s="1"/>
      <c r="G78" s="158"/>
      <c r="H78" s="1"/>
      <c r="I78" s="1"/>
      <c r="J78" s="158"/>
      <c r="K78" s="158"/>
      <c r="L78" s="1"/>
      <c r="M78" s="158"/>
      <c r="N78" s="1"/>
      <c r="O78" s="158"/>
      <c r="P78" s="158"/>
      <c r="Q78" s="1"/>
      <c r="R78" s="1"/>
      <c r="S78" s="1"/>
      <c r="T78" s="1"/>
      <c r="U78" s="158"/>
      <c r="V78" s="1"/>
      <c r="W78" s="157"/>
      <c r="X78" s="157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</row>
    <row r="79" spans="1:35">
      <c r="A79" s="1"/>
      <c r="B79" s="157"/>
      <c r="C79" s="158"/>
      <c r="D79" s="1"/>
      <c r="E79" s="158"/>
      <c r="F79" s="1"/>
      <c r="G79" s="158"/>
      <c r="H79" s="1"/>
      <c r="I79" s="1"/>
      <c r="J79" s="158"/>
      <c r="K79" s="158"/>
      <c r="L79" s="1"/>
      <c r="M79" s="158"/>
      <c r="N79" s="1"/>
      <c r="O79" s="158"/>
      <c r="P79" s="158"/>
      <c r="Q79" s="1"/>
      <c r="R79" s="1"/>
      <c r="S79" s="1"/>
      <c r="T79" s="1"/>
      <c r="U79" s="158"/>
      <c r="V79" s="1"/>
      <c r="W79" s="157"/>
      <c r="X79" s="157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</row>
    <row r="80" spans="1:35">
      <c r="A80" s="1"/>
      <c r="B80" s="157"/>
      <c r="C80" s="158"/>
      <c r="D80" s="1"/>
      <c r="E80" s="158"/>
      <c r="F80" s="1"/>
      <c r="G80" s="158"/>
      <c r="H80" s="1"/>
      <c r="I80" s="1"/>
      <c r="J80" s="158"/>
      <c r="K80" s="158"/>
      <c r="L80" s="1"/>
      <c r="M80" s="158"/>
      <c r="N80" s="1"/>
      <c r="O80" s="158"/>
      <c r="P80" s="158"/>
      <c r="Q80" s="1"/>
      <c r="R80" s="1"/>
      <c r="S80" s="1"/>
      <c r="T80" s="1"/>
      <c r="U80" s="158"/>
      <c r="V80" s="1"/>
      <c r="W80" s="157"/>
      <c r="X80" s="157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</row>
    <row r="81" spans="1:35">
      <c r="A81" s="1"/>
      <c r="B81" s="157"/>
      <c r="C81" s="158"/>
      <c r="D81" s="1"/>
      <c r="E81" s="158"/>
      <c r="F81" s="1"/>
      <c r="G81" s="158"/>
      <c r="H81" s="1"/>
      <c r="I81" s="1"/>
      <c r="J81" s="158"/>
      <c r="K81" s="158"/>
      <c r="L81" s="1"/>
      <c r="M81" s="158"/>
      <c r="N81" s="1"/>
      <c r="O81" s="158"/>
      <c r="P81" s="158"/>
      <c r="Q81" s="1"/>
      <c r="R81" s="1"/>
      <c r="S81" s="1"/>
      <c r="T81" s="1"/>
      <c r="U81" s="158"/>
      <c r="V81" s="1"/>
      <c r="W81" s="157"/>
      <c r="X81" s="157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</row>
    <row r="82" spans="1:35">
      <c r="A82" s="1"/>
      <c r="B82" s="157"/>
      <c r="C82" s="158"/>
      <c r="D82" s="1"/>
      <c r="E82" s="158"/>
      <c r="F82" s="1"/>
      <c r="G82" s="158"/>
      <c r="H82" s="1"/>
      <c r="I82" s="1"/>
      <c r="J82" s="158"/>
      <c r="K82" s="158"/>
      <c r="L82" s="1"/>
      <c r="M82" s="158"/>
      <c r="N82" s="1"/>
      <c r="O82" s="158"/>
      <c r="P82" s="158"/>
      <c r="Q82" s="1"/>
      <c r="R82" s="1"/>
      <c r="S82" s="1"/>
      <c r="T82" s="1"/>
      <c r="U82" s="158"/>
      <c r="V82" s="1"/>
      <c r="W82" s="157"/>
      <c r="X82" s="157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</row>
    <row r="83" spans="1:35">
      <c r="A83" s="1"/>
      <c r="B83" s="157"/>
      <c r="C83" s="158"/>
      <c r="D83" s="1"/>
      <c r="E83" s="158"/>
      <c r="F83" s="1"/>
      <c r="G83" s="158"/>
      <c r="H83" s="1"/>
      <c r="I83" s="1"/>
      <c r="J83" s="158"/>
      <c r="K83" s="158"/>
      <c r="L83" s="1"/>
      <c r="M83" s="158"/>
      <c r="N83" s="1"/>
      <c r="O83" s="158"/>
      <c r="P83" s="158"/>
      <c r="Q83" s="1"/>
      <c r="R83" s="1"/>
      <c r="S83" s="1"/>
      <c r="T83" s="1"/>
      <c r="U83" s="158"/>
      <c r="V83" s="1"/>
      <c r="W83" s="157"/>
      <c r="X83" s="157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</row>
    <row r="84" spans="1:35">
      <c r="A84" s="1"/>
      <c r="B84" s="157"/>
      <c r="C84" s="158"/>
      <c r="D84" s="1"/>
      <c r="E84" s="158"/>
      <c r="F84" s="1"/>
      <c r="G84" s="158"/>
      <c r="H84" s="1"/>
      <c r="I84" s="1"/>
      <c r="J84" s="158"/>
      <c r="K84" s="158"/>
      <c r="L84" s="1"/>
      <c r="M84" s="158"/>
      <c r="N84" s="1"/>
      <c r="O84" s="158"/>
      <c r="P84" s="158"/>
      <c r="Q84" s="1"/>
      <c r="R84" s="1"/>
      <c r="S84" s="1"/>
      <c r="T84" s="1"/>
      <c r="U84" s="158"/>
      <c r="V84" s="1"/>
      <c r="W84" s="157"/>
      <c r="X84" s="157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</row>
    <row r="85" spans="1:35">
      <c r="A85" s="1"/>
      <c r="B85" s="157"/>
      <c r="C85" s="158"/>
      <c r="D85" s="1"/>
      <c r="E85" s="158"/>
      <c r="F85" s="1"/>
      <c r="G85" s="158"/>
      <c r="H85" s="1"/>
      <c r="I85" s="1"/>
      <c r="J85" s="158"/>
      <c r="K85" s="158"/>
      <c r="L85" s="1"/>
      <c r="M85" s="158"/>
      <c r="N85" s="1"/>
      <c r="O85" s="158"/>
      <c r="P85" s="158"/>
      <c r="Q85" s="1"/>
      <c r="R85" s="1"/>
      <c r="S85" s="1"/>
      <c r="T85" s="1"/>
      <c r="U85" s="158"/>
      <c r="V85" s="1"/>
      <c r="W85" s="157"/>
      <c r="X85" s="157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</row>
    <row r="86" spans="1:35">
      <c r="A86" s="1"/>
      <c r="B86" s="157"/>
      <c r="C86" s="158"/>
      <c r="D86" s="1"/>
      <c r="E86" s="158"/>
      <c r="F86" s="1"/>
      <c r="G86" s="158"/>
      <c r="H86" s="1"/>
      <c r="I86" s="1"/>
      <c r="J86" s="158"/>
      <c r="K86" s="158"/>
      <c r="L86" s="1"/>
      <c r="M86" s="158"/>
      <c r="N86" s="1"/>
      <c r="O86" s="158"/>
      <c r="P86" s="158"/>
      <c r="Q86" s="1"/>
      <c r="R86" s="1"/>
      <c r="S86" s="1"/>
      <c r="T86" s="1"/>
      <c r="U86" s="158"/>
      <c r="V86" s="1"/>
      <c r="W86" s="157"/>
      <c r="X86" s="157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</row>
    <row r="87" spans="1:35">
      <c r="A87" s="1"/>
      <c r="B87" s="157"/>
      <c r="C87" s="158"/>
      <c r="D87" s="1"/>
      <c r="E87" s="158"/>
      <c r="F87" s="1"/>
      <c r="G87" s="158"/>
      <c r="H87" s="1"/>
      <c r="I87" s="1"/>
      <c r="J87" s="158"/>
      <c r="K87" s="158"/>
      <c r="L87" s="1"/>
      <c r="M87" s="158"/>
      <c r="N87" s="1"/>
      <c r="O87" s="158"/>
      <c r="P87" s="158"/>
      <c r="Q87" s="1"/>
      <c r="R87" s="1"/>
      <c r="S87" s="1"/>
      <c r="T87" s="1"/>
      <c r="U87" s="158"/>
      <c r="V87" s="1"/>
      <c r="W87" s="157"/>
      <c r="X87" s="157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</row>
    <row r="88" spans="1:35">
      <c r="A88" s="1"/>
      <c r="B88" s="157"/>
      <c r="C88" s="158"/>
      <c r="D88" s="1"/>
      <c r="E88" s="158"/>
      <c r="F88" s="1"/>
      <c r="G88" s="158"/>
      <c r="H88" s="1"/>
      <c r="I88" s="1"/>
      <c r="J88" s="158"/>
      <c r="K88" s="158"/>
      <c r="L88" s="1"/>
      <c r="M88" s="158"/>
      <c r="N88" s="1"/>
      <c r="O88" s="158"/>
      <c r="P88" s="158"/>
      <c r="Q88" s="1"/>
      <c r="R88" s="1"/>
      <c r="S88" s="1"/>
      <c r="T88" s="1"/>
      <c r="U88" s="158"/>
      <c r="V88" s="1"/>
      <c r="W88" s="157"/>
      <c r="X88" s="157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</row>
    <row r="89" spans="1:35">
      <c r="A89" s="1"/>
      <c r="B89" s="157"/>
      <c r="C89" s="158"/>
      <c r="D89" s="1"/>
      <c r="E89" s="158"/>
      <c r="F89" s="1"/>
      <c r="G89" s="158"/>
      <c r="H89" s="1"/>
      <c r="I89" s="1"/>
      <c r="J89" s="158"/>
      <c r="K89" s="158"/>
      <c r="L89" s="1"/>
      <c r="M89" s="158"/>
      <c r="N89" s="1"/>
      <c r="O89" s="158"/>
      <c r="P89" s="158"/>
      <c r="Q89" s="1"/>
      <c r="R89" s="1"/>
      <c r="S89" s="1"/>
      <c r="T89" s="1"/>
      <c r="U89" s="158"/>
      <c r="V89" s="1"/>
      <c r="W89" s="157"/>
      <c r="X89" s="157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</row>
    <row r="90" spans="1:35">
      <c r="A90" s="1"/>
      <c r="B90" s="157"/>
      <c r="C90" s="158"/>
      <c r="D90" s="1"/>
      <c r="E90" s="158"/>
      <c r="F90" s="1"/>
      <c r="G90" s="158"/>
      <c r="H90" s="1"/>
      <c r="I90" s="1"/>
      <c r="J90" s="158"/>
      <c r="K90" s="158"/>
      <c r="L90" s="1"/>
      <c r="M90" s="158"/>
      <c r="N90" s="1"/>
      <c r="O90" s="158"/>
      <c r="P90" s="158"/>
      <c r="Q90" s="1"/>
      <c r="R90" s="1"/>
      <c r="S90" s="1"/>
      <c r="T90" s="1"/>
      <c r="U90" s="158"/>
      <c r="V90" s="1"/>
      <c r="W90" s="157"/>
      <c r="X90" s="157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</row>
    <row r="91" spans="1:35">
      <c r="A91" s="1"/>
      <c r="B91" s="157"/>
      <c r="C91" s="158"/>
      <c r="D91" s="1"/>
      <c r="E91" s="158"/>
      <c r="F91" s="1"/>
      <c r="G91" s="158"/>
      <c r="H91" s="1"/>
      <c r="I91" s="1"/>
      <c r="J91" s="158"/>
      <c r="K91" s="158"/>
      <c r="L91" s="1"/>
      <c r="M91" s="158"/>
      <c r="N91" s="1"/>
      <c r="O91" s="158"/>
      <c r="P91" s="158"/>
      <c r="Q91" s="1"/>
      <c r="R91" s="1"/>
      <c r="S91" s="1"/>
      <c r="T91" s="1"/>
      <c r="U91" s="158"/>
      <c r="V91" s="1"/>
      <c r="W91" s="157"/>
      <c r="X91" s="157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</row>
    <row r="92" spans="1:35">
      <c r="A92" s="1"/>
      <c r="B92" s="157"/>
      <c r="C92" s="158"/>
      <c r="D92" s="1"/>
      <c r="E92" s="158"/>
      <c r="F92" s="1"/>
      <c r="G92" s="158"/>
      <c r="H92" s="1"/>
      <c r="I92" s="1"/>
      <c r="J92" s="158"/>
      <c r="K92" s="158"/>
      <c r="L92" s="1"/>
      <c r="M92" s="158"/>
      <c r="N92" s="1"/>
      <c r="O92" s="158"/>
      <c r="P92" s="158"/>
      <c r="Q92" s="1"/>
      <c r="R92" s="1"/>
      <c r="S92" s="1"/>
      <c r="T92" s="1"/>
      <c r="U92" s="158"/>
      <c r="V92" s="1"/>
      <c r="W92" s="157"/>
      <c r="X92" s="157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</row>
    <row r="93" spans="1:35">
      <c r="A93" s="1"/>
      <c r="B93" s="157"/>
      <c r="C93" s="158"/>
      <c r="D93" s="1"/>
      <c r="E93" s="158"/>
      <c r="F93" s="1"/>
      <c r="G93" s="158"/>
      <c r="H93" s="1"/>
      <c r="I93" s="1"/>
      <c r="J93" s="158"/>
      <c r="K93" s="158"/>
      <c r="L93" s="1"/>
      <c r="M93" s="158"/>
      <c r="N93" s="1"/>
      <c r="O93" s="158"/>
      <c r="P93" s="158"/>
      <c r="Q93" s="1"/>
      <c r="R93" s="1"/>
      <c r="S93" s="1"/>
      <c r="T93" s="1"/>
      <c r="U93" s="158"/>
      <c r="V93" s="1"/>
      <c r="W93" s="157"/>
      <c r="X93" s="157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</row>
    <row r="94" spans="1:35">
      <c r="A94" s="1"/>
      <c r="B94" s="157"/>
      <c r="C94" s="158"/>
      <c r="D94" s="1"/>
      <c r="E94" s="158"/>
      <c r="F94" s="1"/>
      <c r="G94" s="158"/>
      <c r="H94" s="1"/>
      <c r="I94" s="1"/>
      <c r="J94" s="158"/>
      <c r="K94" s="158"/>
      <c r="L94" s="1"/>
      <c r="M94" s="158"/>
      <c r="N94" s="1"/>
      <c r="O94" s="158"/>
      <c r="P94" s="158"/>
      <c r="Q94" s="1"/>
      <c r="R94" s="1"/>
      <c r="S94" s="1"/>
      <c r="T94" s="1"/>
      <c r="U94" s="158"/>
      <c r="V94" s="1"/>
      <c r="W94" s="157"/>
      <c r="X94" s="157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</row>
    <row r="95" spans="1:35">
      <c r="A95" s="1"/>
      <c r="B95" s="157"/>
      <c r="C95" s="158"/>
      <c r="D95" s="1"/>
      <c r="E95" s="158"/>
      <c r="F95" s="1"/>
      <c r="G95" s="158"/>
      <c r="H95" s="1"/>
      <c r="I95" s="1"/>
      <c r="J95" s="158"/>
      <c r="K95" s="158"/>
      <c r="L95" s="1"/>
      <c r="M95" s="158"/>
      <c r="N95" s="1"/>
      <c r="O95" s="158"/>
      <c r="P95" s="158"/>
      <c r="Q95" s="1"/>
      <c r="R95" s="1"/>
      <c r="S95" s="1"/>
      <c r="T95" s="1"/>
      <c r="U95" s="158"/>
      <c r="V95" s="1"/>
      <c r="W95" s="157"/>
      <c r="X95" s="157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</row>
    <row r="96" spans="1:35">
      <c r="A96" s="1"/>
      <c r="B96" s="157"/>
      <c r="C96" s="158"/>
      <c r="D96" s="1"/>
      <c r="E96" s="158"/>
      <c r="F96" s="1"/>
      <c r="G96" s="158"/>
      <c r="H96" s="1"/>
      <c r="I96" s="1"/>
      <c r="J96" s="158"/>
      <c r="K96" s="158"/>
      <c r="L96" s="1"/>
      <c r="M96" s="158"/>
      <c r="N96" s="1"/>
      <c r="O96" s="158"/>
      <c r="P96" s="158"/>
      <c r="Q96" s="1"/>
      <c r="R96" s="1"/>
      <c r="S96" s="1"/>
      <c r="T96" s="1"/>
      <c r="U96" s="158"/>
      <c r="V96" s="1"/>
      <c r="W96" s="157"/>
      <c r="X96" s="157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</row>
    <row r="97" spans="1:35">
      <c r="A97" s="1"/>
      <c r="B97" s="157"/>
      <c r="C97" s="158"/>
      <c r="D97" s="1"/>
      <c r="E97" s="158"/>
      <c r="F97" s="1"/>
      <c r="G97" s="158"/>
      <c r="H97" s="1"/>
      <c r="I97" s="1"/>
      <c r="J97" s="158"/>
      <c r="K97" s="158"/>
      <c r="L97" s="1"/>
      <c r="M97" s="158"/>
      <c r="N97" s="1"/>
      <c r="O97" s="158"/>
      <c r="P97" s="158"/>
      <c r="Q97" s="1"/>
      <c r="R97" s="1"/>
      <c r="S97" s="1"/>
      <c r="T97" s="1"/>
      <c r="U97" s="158"/>
      <c r="V97" s="1"/>
      <c r="W97" s="157"/>
      <c r="X97" s="157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</row>
    <row r="98" spans="1:35">
      <c r="A98" s="1"/>
      <c r="B98" s="157"/>
      <c r="C98" s="158"/>
      <c r="D98" s="1"/>
      <c r="E98" s="158"/>
      <c r="F98" s="1"/>
      <c r="G98" s="158"/>
      <c r="H98" s="1"/>
      <c r="I98" s="1"/>
      <c r="J98" s="158"/>
      <c r="K98" s="158"/>
      <c r="L98" s="1"/>
      <c r="M98" s="158"/>
      <c r="N98" s="1"/>
      <c r="O98" s="158"/>
      <c r="P98" s="158"/>
      <c r="Q98" s="1"/>
      <c r="R98" s="1"/>
      <c r="S98" s="1"/>
      <c r="T98" s="1"/>
      <c r="U98" s="158"/>
      <c r="V98" s="1"/>
      <c r="W98" s="157"/>
      <c r="X98" s="157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</row>
    <row r="99" spans="1:35">
      <c r="A99" s="1"/>
      <c r="B99" s="157"/>
      <c r="C99" s="158"/>
      <c r="D99" s="1"/>
      <c r="E99" s="158"/>
      <c r="F99" s="1"/>
      <c r="G99" s="158"/>
      <c r="H99" s="1"/>
      <c r="I99" s="1"/>
      <c r="J99" s="158"/>
      <c r="K99" s="158"/>
      <c r="L99" s="1"/>
      <c r="M99" s="158"/>
      <c r="N99" s="1"/>
      <c r="O99" s="158"/>
      <c r="P99" s="158"/>
      <c r="Q99" s="1"/>
      <c r="R99" s="1"/>
      <c r="S99" s="1"/>
      <c r="T99" s="1"/>
      <c r="U99" s="158"/>
      <c r="V99" s="1"/>
      <c r="W99" s="157"/>
      <c r="X99" s="157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</row>
    <row r="100" spans="1:35">
      <c r="A100" s="1"/>
      <c r="B100" s="157"/>
      <c r="C100" s="158"/>
      <c r="D100" s="1"/>
      <c r="E100" s="158"/>
      <c r="F100" s="1"/>
      <c r="G100" s="158"/>
      <c r="H100" s="1"/>
      <c r="I100" s="1"/>
      <c r="J100" s="158"/>
      <c r="K100" s="158"/>
      <c r="L100" s="1"/>
      <c r="M100" s="158"/>
      <c r="N100" s="1"/>
      <c r="O100" s="158"/>
      <c r="P100" s="158"/>
      <c r="Q100" s="1"/>
      <c r="R100" s="1"/>
      <c r="S100" s="1"/>
      <c r="T100" s="1"/>
      <c r="U100" s="158"/>
      <c r="V100" s="1"/>
      <c r="W100" s="157"/>
      <c r="X100" s="157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</row>
    <row r="101" spans="1:35">
      <c r="A101" s="1"/>
      <c r="B101" s="157"/>
      <c r="C101" s="158"/>
      <c r="D101" s="1"/>
      <c r="E101" s="158"/>
      <c r="F101" s="1"/>
      <c r="G101" s="158"/>
      <c r="H101" s="1"/>
      <c r="I101" s="1"/>
      <c r="J101" s="158"/>
      <c r="K101" s="158"/>
      <c r="L101" s="1"/>
      <c r="M101" s="158"/>
      <c r="N101" s="1"/>
      <c r="O101" s="158"/>
      <c r="P101" s="158"/>
      <c r="Q101" s="1"/>
      <c r="R101" s="1"/>
      <c r="S101" s="1"/>
      <c r="T101" s="1"/>
      <c r="U101" s="158"/>
      <c r="V101" s="1"/>
      <c r="W101" s="157"/>
      <c r="X101" s="157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</row>
    <row r="102" spans="1:35">
      <c r="A102" s="1"/>
      <c r="B102" s="157"/>
      <c r="C102" s="158"/>
      <c r="D102" s="1"/>
      <c r="E102" s="158"/>
      <c r="F102" s="1"/>
      <c r="G102" s="158"/>
      <c r="H102" s="1"/>
      <c r="I102" s="1"/>
      <c r="J102" s="158"/>
      <c r="K102" s="158"/>
      <c r="L102" s="1"/>
      <c r="M102" s="158"/>
      <c r="N102" s="1"/>
      <c r="O102" s="158"/>
      <c r="P102" s="158"/>
      <c r="Q102" s="1"/>
      <c r="R102" s="1"/>
      <c r="S102" s="1"/>
      <c r="T102" s="1"/>
      <c r="U102" s="158"/>
      <c r="V102" s="1"/>
      <c r="W102" s="157"/>
      <c r="X102" s="157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</row>
    <row r="103" spans="1:35">
      <c r="A103" s="1"/>
      <c r="B103" s="157"/>
      <c r="C103" s="158"/>
      <c r="D103" s="1"/>
      <c r="E103" s="158"/>
      <c r="F103" s="1"/>
      <c r="G103" s="158"/>
      <c r="H103" s="1"/>
      <c r="I103" s="1"/>
      <c r="J103" s="158"/>
      <c r="K103" s="158"/>
      <c r="L103" s="1"/>
      <c r="M103" s="158"/>
      <c r="N103" s="1"/>
      <c r="O103" s="158"/>
      <c r="P103" s="158"/>
      <c r="Q103" s="1"/>
      <c r="R103" s="1"/>
      <c r="S103" s="1"/>
      <c r="T103" s="1"/>
      <c r="U103" s="158"/>
      <c r="V103" s="1"/>
      <c r="W103" s="157"/>
      <c r="X103" s="157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</row>
    <row r="104" spans="1:35">
      <c r="A104" s="1"/>
      <c r="B104" s="157"/>
      <c r="C104" s="158"/>
      <c r="D104" s="1"/>
      <c r="E104" s="158"/>
      <c r="F104" s="1"/>
      <c r="G104" s="158"/>
      <c r="H104" s="1"/>
      <c r="I104" s="1"/>
      <c r="J104" s="158"/>
      <c r="K104" s="158"/>
      <c r="L104" s="1"/>
      <c r="M104" s="158"/>
      <c r="N104" s="1"/>
      <c r="O104" s="158"/>
      <c r="P104" s="158"/>
      <c r="Q104" s="1"/>
      <c r="R104" s="1"/>
      <c r="S104" s="1"/>
      <c r="T104" s="1"/>
      <c r="U104" s="158"/>
      <c r="V104" s="1"/>
      <c r="W104" s="157"/>
      <c r="X104" s="157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</row>
    <row r="105" spans="1:35">
      <c r="A105" s="1"/>
      <c r="B105" s="157"/>
      <c r="C105" s="158"/>
      <c r="D105" s="1"/>
      <c r="E105" s="158"/>
      <c r="F105" s="1"/>
      <c r="G105" s="158"/>
      <c r="H105" s="1"/>
      <c r="I105" s="1"/>
      <c r="J105" s="158"/>
      <c r="K105" s="158"/>
      <c r="L105" s="1"/>
      <c r="M105" s="158"/>
      <c r="N105" s="1"/>
      <c r="O105" s="158"/>
      <c r="P105" s="158"/>
      <c r="Q105" s="1"/>
      <c r="R105" s="1"/>
      <c r="S105" s="1"/>
      <c r="T105" s="1"/>
      <c r="U105" s="158"/>
      <c r="V105" s="1"/>
      <c r="W105" s="157"/>
      <c r="X105" s="157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</row>
    <row r="106" spans="1:35">
      <c r="A106" s="1"/>
      <c r="B106" s="157"/>
      <c r="C106" s="158"/>
      <c r="D106" s="1"/>
      <c r="E106" s="158"/>
      <c r="F106" s="1"/>
      <c r="G106" s="158"/>
      <c r="H106" s="1"/>
      <c r="I106" s="1"/>
      <c r="J106" s="158"/>
      <c r="K106" s="158"/>
      <c r="L106" s="1"/>
      <c r="M106" s="158"/>
      <c r="N106" s="1"/>
      <c r="O106" s="158"/>
      <c r="P106" s="158"/>
      <c r="Q106" s="1"/>
      <c r="R106" s="1"/>
      <c r="S106" s="1"/>
      <c r="T106" s="1"/>
      <c r="U106" s="158"/>
      <c r="V106" s="1"/>
      <c r="W106" s="157"/>
      <c r="X106" s="157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</row>
    <row r="107" spans="1:35">
      <c r="A107" s="1"/>
      <c r="B107" s="157"/>
      <c r="C107" s="158"/>
      <c r="D107" s="1"/>
      <c r="E107" s="158"/>
      <c r="F107" s="1"/>
      <c r="G107" s="158"/>
      <c r="H107" s="1"/>
      <c r="I107" s="1"/>
      <c r="J107" s="158"/>
      <c r="K107" s="158"/>
      <c r="L107" s="1"/>
      <c r="M107" s="158"/>
      <c r="N107" s="1"/>
      <c r="O107" s="158"/>
      <c r="P107" s="158"/>
      <c r="Q107" s="1"/>
      <c r="R107" s="1"/>
      <c r="S107" s="1"/>
      <c r="T107" s="1"/>
      <c r="U107" s="158"/>
      <c r="V107" s="1"/>
      <c r="W107" s="157"/>
      <c r="X107" s="157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</row>
    <row r="108" spans="1:35">
      <c r="A108" s="1"/>
      <c r="B108" s="157"/>
      <c r="C108" s="158"/>
      <c r="D108" s="1"/>
      <c r="E108" s="158"/>
      <c r="F108" s="1"/>
      <c r="G108" s="158"/>
      <c r="H108" s="1"/>
      <c r="I108" s="1"/>
      <c r="J108" s="158"/>
      <c r="K108" s="158"/>
      <c r="L108" s="1"/>
      <c r="M108" s="158"/>
      <c r="N108" s="1"/>
      <c r="O108" s="158"/>
      <c r="P108" s="158"/>
      <c r="Q108" s="1"/>
      <c r="R108" s="1"/>
      <c r="S108" s="1"/>
      <c r="T108" s="1"/>
      <c r="U108" s="158"/>
      <c r="V108" s="1"/>
      <c r="W108" s="157"/>
      <c r="X108" s="157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</row>
    <row r="109" spans="1:35">
      <c r="A109" s="1"/>
      <c r="B109" s="157"/>
      <c r="C109" s="158"/>
      <c r="D109" s="1"/>
      <c r="E109" s="158"/>
      <c r="F109" s="1"/>
      <c r="G109" s="158"/>
      <c r="H109" s="1"/>
      <c r="I109" s="1"/>
      <c r="J109" s="158"/>
      <c r="K109" s="158"/>
      <c r="L109" s="1"/>
      <c r="M109" s="158"/>
      <c r="N109" s="1"/>
      <c r="O109" s="158"/>
      <c r="P109" s="158"/>
      <c r="Q109" s="1"/>
      <c r="R109" s="1"/>
      <c r="S109" s="1"/>
      <c r="T109" s="1"/>
      <c r="U109" s="158"/>
      <c r="V109" s="1"/>
      <c r="W109" s="157"/>
      <c r="X109" s="157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</row>
    <row r="110" spans="1:35">
      <c r="A110" s="1"/>
      <c r="B110" s="157"/>
      <c r="C110" s="158"/>
      <c r="D110" s="1"/>
      <c r="E110" s="158"/>
      <c r="F110" s="1"/>
      <c r="G110" s="158"/>
      <c r="H110" s="1"/>
      <c r="I110" s="1"/>
      <c r="J110" s="158"/>
      <c r="K110" s="158"/>
      <c r="L110" s="1"/>
      <c r="M110" s="158"/>
      <c r="N110" s="1"/>
      <c r="O110" s="158"/>
      <c r="P110" s="158"/>
      <c r="Q110" s="1"/>
      <c r="R110" s="1"/>
      <c r="S110" s="1"/>
      <c r="T110" s="1"/>
      <c r="U110" s="158"/>
      <c r="V110" s="1"/>
      <c r="W110" s="157"/>
      <c r="X110" s="157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</row>
    <row r="111" spans="1:35">
      <c r="A111" s="1"/>
      <c r="B111" s="157"/>
      <c r="C111" s="158"/>
      <c r="D111" s="1"/>
      <c r="E111" s="158"/>
      <c r="F111" s="1"/>
      <c r="G111" s="158"/>
      <c r="H111" s="1"/>
      <c r="I111" s="1"/>
      <c r="J111" s="158"/>
      <c r="K111" s="158"/>
      <c r="L111" s="1"/>
      <c r="M111" s="158"/>
      <c r="N111" s="1"/>
      <c r="O111" s="158"/>
      <c r="P111" s="158"/>
      <c r="Q111" s="1"/>
      <c r="R111" s="1"/>
      <c r="S111" s="1"/>
      <c r="T111" s="1"/>
      <c r="U111" s="158"/>
      <c r="V111" s="1"/>
      <c r="W111" s="157"/>
      <c r="X111" s="157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</row>
    <row r="112" spans="1:35">
      <c r="A112" s="1"/>
      <c r="B112" s="157"/>
      <c r="C112" s="158"/>
      <c r="D112" s="1"/>
      <c r="E112" s="158"/>
      <c r="F112" s="1"/>
      <c r="G112" s="158"/>
      <c r="H112" s="1"/>
      <c r="I112" s="1"/>
      <c r="J112" s="158"/>
      <c r="K112" s="158"/>
      <c r="L112" s="1"/>
      <c r="M112" s="158"/>
      <c r="N112" s="1"/>
      <c r="O112" s="158"/>
      <c r="P112" s="158"/>
      <c r="Q112" s="1"/>
      <c r="R112" s="1"/>
      <c r="S112" s="1"/>
      <c r="T112" s="1"/>
      <c r="U112" s="158"/>
      <c r="V112" s="1"/>
      <c r="W112" s="157"/>
      <c r="X112" s="157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</row>
    <row r="113" spans="1:35">
      <c r="A113" s="1"/>
      <c r="B113" s="157"/>
      <c r="C113" s="158"/>
      <c r="D113" s="1"/>
      <c r="E113" s="158"/>
      <c r="F113" s="1"/>
      <c r="G113" s="158"/>
      <c r="H113" s="1"/>
      <c r="I113" s="1"/>
      <c r="J113" s="158"/>
      <c r="K113" s="158"/>
      <c r="L113" s="1"/>
      <c r="M113" s="158"/>
      <c r="N113" s="1"/>
      <c r="O113" s="158"/>
      <c r="P113" s="158"/>
      <c r="Q113" s="1"/>
      <c r="R113" s="1"/>
      <c r="S113" s="1"/>
      <c r="T113" s="1"/>
      <c r="U113" s="158"/>
      <c r="V113" s="1"/>
      <c r="W113" s="157"/>
      <c r="X113" s="157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</row>
    <row r="114" spans="1:35">
      <c r="A114" s="1"/>
      <c r="B114" s="157"/>
      <c r="C114" s="158"/>
      <c r="D114" s="1"/>
      <c r="E114" s="158"/>
      <c r="F114" s="1"/>
      <c r="G114" s="158"/>
      <c r="H114" s="1"/>
      <c r="I114" s="1"/>
      <c r="J114" s="158"/>
      <c r="K114" s="158"/>
      <c r="L114" s="1"/>
      <c r="M114" s="158"/>
      <c r="N114" s="1"/>
      <c r="O114" s="158"/>
      <c r="P114" s="158"/>
      <c r="Q114" s="1"/>
      <c r="R114" s="1"/>
      <c r="S114" s="1"/>
      <c r="T114" s="1"/>
      <c r="U114" s="158"/>
      <c r="V114" s="1"/>
      <c r="W114" s="157"/>
      <c r="X114" s="157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</row>
    <row r="115" spans="1:35">
      <c r="A115" s="1"/>
      <c r="B115" s="157"/>
      <c r="C115" s="158"/>
      <c r="D115" s="1"/>
      <c r="E115" s="158"/>
      <c r="F115" s="1"/>
      <c r="G115" s="158"/>
      <c r="H115" s="1"/>
      <c r="I115" s="1"/>
      <c r="J115" s="158"/>
      <c r="K115" s="158"/>
      <c r="L115" s="1"/>
      <c r="M115" s="158"/>
      <c r="N115" s="1"/>
      <c r="O115" s="158"/>
      <c r="P115" s="158"/>
      <c r="Q115" s="1"/>
      <c r="R115" s="1"/>
      <c r="S115" s="1"/>
      <c r="T115" s="1"/>
      <c r="U115" s="158"/>
      <c r="V115" s="1"/>
      <c r="W115" s="157"/>
      <c r="X115" s="157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</row>
    <row r="116" spans="1:35">
      <c r="A116" s="1"/>
      <c r="B116" s="157"/>
      <c r="C116" s="158"/>
      <c r="D116" s="1"/>
      <c r="E116" s="158"/>
      <c r="F116" s="1"/>
      <c r="G116" s="158"/>
      <c r="H116" s="1"/>
      <c r="I116" s="1"/>
      <c r="J116" s="158"/>
      <c r="K116" s="158"/>
      <c r="L116" s="1"/>
      <c r="M116" s="158"/>
      <c r="N116" s="1"/>
      <c r="O116" s="158"/>
      <c r="P116" s="158"/>
      <c r="Q116" s="1"/>
      <c r="R116" s="1"/>
      <c r="S116" s="1"/>
      <c r="T116" s="1"/>
      <c r="U116" s="158"/>
      <c r="V116" s="1"/>
      <c r="W116" s="157"/>
      <c r="X116" s="157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</row>
    <row r="117" spans="1:35">
      <c r="A117" s="1"/>
      <c r="B117" s="157"/>
      <c r="C117" s="158"/>
      <c r="D117" s="1"/>
      <c r="E117" s="158"/>
      <c r="F117" s="1"/>
      <c r="G117" s="158"/>
      <c r="H117" s="1"/>
      <c r="I117" s="1"/>
      <c r="J117" s="158"/>
      <c r="K117" s="158"/>
      <c r="L117" s="1"/>
      <c r="M117" s="158"/>
      <c r="N117" s="1"/>
      <c r="O117" s="158"/>
      <c r="P117" s="158"/>
      <c r="Q117" s="1"/>
      <c r="R117" s="1"/>
      <c r="S117" s="1"/>
      <c r="T117" s="1"/>
      <c r="U117" s="158"/>
      <c r="V117" s="1"/>
      <c r="W117" s="157"/>
      <c r="X117" s="157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</row>
    <row r="118" spans="1:35">
      <c r="A118" s="1"/>
      <c r="B118" s="157"/>
      <c r="C118" s="158"/>
      <c r="D118" s="1"/>
      <c r="E118" s="158"/>
      <c r="F118" s="1"/>
      <c r="G118" s="158"/>
      <c r="H118" s="1"/>
      <c r="I118" s="1"/>
      <c r="J118" s="158"/>
      <c r="K118" s="158"/>
      <c r="L118" s="1"/>
      <c r="M118" s="158"/>
      <c r="N118" s="1"/>
      <c r="O118" s="158"/>
      <c r="P118" s="158"/>
      <c r="Q118" s="1"/>
      <c r="R118" s="1"/>
      <c r="S118" s="1"/>
      <c r="T118" s="1"/>
      <c r="U118" s="158"/>
      <c r="V118" s="1"/>
      <c r="W118" s="157"/>
      <c r="X118" s="157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</row>
    <row r="119" spans="1:35">
      <c r="A119" s="1"/>
      <c r="B119" s="157"/>
      <c r="C119" s="158"/>
      <c r="D119" s="1"/>
      <c r="E119" s="158"/>
      <c r="F119" s="1"/>
      <c r="G119" s="158"/>
      <c r="H119" s="1"/>
      <c r="I119" s="1"/>
      <c r="J119" s="158"/>
      <c r="K119" s="158"/>
      <c r="L119" s="1"/>
      <c r="M119" s="158"/>
      <c r="N119" s="1"/>
      <c r="O119" s="158"/>
      <c r="P119" s="158"/>
      <c r="Q119" s="1"/>
      <c r="R119" s="1"/>
      <c r="S119" s="1"/>
      <c r="T119" s="1"/>
      <c r="U119" s="158"/>
      <c r="V119" s="1"/>
      <c r="W119" s="157"/>
      <c r="X119" s="157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</row>
    <row r="120" spans="1:35">
      <c r="A120" s="1"/>
      <c r="B120" s="157"/>
      <c r="C120" s="158"/>
      <c r="D120" s="1"/>
      <c r="E120" s="158"/>
      <c r="F120" s="1"/>
      <c r="G120" s="158"/>
      <c r="H120" s="1"/>
      <c r="I120" s="1"/>
      <c r="J120" s="158"/>
      <c r="K120" s="158"/>
      <c r="L120" s="1"/>
      <c r="M120" s="158"/>
      <c r="N120" s="1"/>
      <c r="O120" s="158"/>
      <c r="P120" s="158"/>
      <c r="Q120" s="1"/>
      <c r="R120" s="1"/>
      <c r="S120" s="1"/>
      <c r="T120" s="1"/>
      <c r="U120" s="158"/>
      <c r="V120" s="1"/>
      <c r="W120" s="157"/>
      <c r="X120" s="157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</row>
    <row r="121" spans="1:35">
      <c r="A121" s="1"/>
      <c r="B121" s="157"/>
      <c r="C121" s="158"/>
      <c r="D121" s="1"/>
      <c r="E121" s="158"/>
      <c r="F121" s="1"/>
      <c r="G121" s="158"/>
      <c r="H121" s="1"/>
      <c r="I121" s="1"/>
      <c r="J121" s="158"/>
      <c r="K121" s="158"/>
      <c r="L121" s="1"/>
      <c r="M121" s="158"/>
      <c r="N121" s="1"/>
      <c r="O121" s="158"/>
      <c r="P121" s="158"/>
      <c r="Q121" s="1"/>
      <c r="R121" s="1"/>
      <c r="S121" s="1"/>
      <c r="T121" s="1"/>
      <c r="U121" s="158"/>
      <c r="V121" s="1"/>
      <c r="W121" s="157"/>
      <c r="X121" s="157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</row>
    <row r="122" spans="1:35">
      <c r="A122" s="1"/>
      <c r="B122" s="157"/>
      <c r="C122" s="158"/>
      <c r="D122" s="1"/>
      <c r="E122" s="158"/>
      <c r="F122" s="1"/>
      <c r="G122" s="158"/>
      <c r="H122" s="1"/>
      <c r="I122" s="1"/>
      <c r="J122" s="158"/>
      <c r="K122" s="158"/>
      <c r="L122" s="1"/>
      <c r="M122" s="158"/>
      <c r="N122" s="1"/>
      <c r="O122" s="158"/>
      <c r="P122" s="158"/>
      <c r="Q122" s="1"/>
      <c r="R122" s="1"/>
      <c r="S122" s="1"/>
      <c r="T122" s="1"/>
      <c r="U122" s="158"/>
      <c r="V122" s="1"/>
      <c r="W122" s="157"/>
      <c r="X122" s="157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</row>
    <row r="123" spans="1:35">
      <c r="A123" s="1"/>
      <c r="B123" s="157"/>
      <c r="C123" s="158"/>
      <c r="D123" s="1"/>
      <c r="E123" s="158"/>
      <c r="F123" s="1"/>
      <c r="G123" s="158"/>
      <c r="H123" s="1"/>
      <c r="I123" s="1"/>
      <c r="J123" s="158"/>
      <c r="K123" s="158"/>
      <c r="L123" s="1"/>
      <c r="M123" s="158"/>
      <c r="N123" s="1"/>
      <c r="O123" s="158"/>
      <c r="P123" s="158"/>
      <c r="Q123" s="1"/>
      <c r="R123" s="1"/>
      <c r="S123" s="1"/>
      <c r="T123" s="1"/>
      <c r="U123" s="158"/>
      <c r="V123" s="1"/>
      <c r="W123" s="157"/>
      <c r="X123" s="157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</row>
    <row r="124" spans="1:35">
      <c r="A124" s="1"/>
      <c r="B124" s="157"/>
      <c r="C124" s="158"/>
      <c r="D124" s="1"/>
      <c r="E124" s="158"/>
      <c r="F124" s="1"/>
      <c r="G124" s="158"/>
      <c r="H124" s="1"/>
      <c r="I124" s="1"/>
      <c r="J124" s="158"/>
      <c r="K124" s="158"/>
      <c r="L124" s="1"/>
      <c r="M124" s="158"/>
      <c r="N124" s="1"/>
      <c r="O124" s="158"/>
      <c r="P124" s="158"/>
      <c r="Q124" s="1"/>
      <c r="R124" s="1"/>
      <c r="S124" s="1"/>
      <c r="T124" s="1"/>
      <c r="U124" s="158"/>
      <c r="V124" s="1"/>
      <c r="W124" s="157"/>
      <c r="X124" s="157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</row>
    <row r="125" spans="1:35">
      <c r="A125" s="1"/>
      <c r="B125" s="157"/>
      <c r="C125" s="158"/>
      <c r="D125" s="1"/>
      <c r="E125" s="158"/>
      <c r="F125" s="1"/>
      <c r="G125" s="158"/>
      <c r="H125" s="1"/>
      <c r="I125" s="1"/>
      <c r="J125" s="158"/>
      <c r="K125" s="158"/>
      <c r="L125" s="1"/>
      <c r="M125" s="158"/>
      <c r="N125" s="1"/>
      <c r="O125" s="158"/>
      <c r="P125" s="158"/>
      <c r="Q125" s="1"/>
      <c r="R125" s="1"/>
      <c r="S125" s="1"/>
      <c r="T125" s="1"/>
      <c r="U125" s="158"/>
      <c r="V125" s="1"/>
      <c r="W125" s="157"/>
      <c r="X125" s="157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</row>
    <row r="126" spans="1:35">
      <c r="A126" s="1"/>
      <c r="B126" s="157"/>
      <c r="C126" s="158"/>
      <c r="D126" s="1"/>
      <c r="E126" s="158"/>
      <c r="F126" s="1"/>
      <c r="G126" s="158"/>
      <c r="H126" s="1"/>
      <c r="I126" s="1"/>
      <c r="J126" s="158"/>
      <c r="K126" s="158"/>
      <c r="L126" s="1"/>
      <c r="M126" s="158"/>
      <c r="N126" s="1"/>
      <c r="O126" s="158"/>
      <c r="P126" s="158"/>
      <c r="Q126" s="1"/>
      <c r="R126" s="1"/>
      <c r="S126" s="1"/>
      <c r="T126" s="1"/>
      <c r="U126" s="158"/>
      <c r="V126" s="1"/>
      <c r="W126" s="157"/>
      <c r="X126" s="157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</row>
    <row r="127" spans="1:35">
      <c r="A127" s="1"/>
      <c r="B127" s="157"/>
      <c r="C127" s="158"/>
      <c r="D127" s="1"/>
      <c r="E127" s="158"/>
      <c r="F127" s="1"/>
      <c r="G127" s="158"/>
      <c r="H127" s="1"/>
      <c r="I127" s="1"/>
      <c r="J127" s="158"/>
      <c r="K127" s="158"/>
      <c r="L127" s="1"/>
      <c r="M127" s="158"/>
      <c r="N127" s="1"/>
      <c r="O127" s="158"/>
      <c r="P127" s="158"/>
      <c r="Q127" s="1"/>
      <c r="R127" s="1"/>
      <c r="S127" s="1"/>
      <c r="T127" s="1"/>
      <c r="U127" s="158"/>
      <c r="V127" s="1"/>
      <c r="W127" s="157"/>
      <c r="X127" s="157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</row>
    <row r="128" spans="1:35">
      <c r="A128" s="1"/>
      <c r="B128" s="157"/>
      <c r="C128" s="158"/>
      <c r="D128" s="1"/>
      <c r="E128" s="158"/>
      <c r="F128" s="1"/>
      <c r="G128" s="158"/>
      <c r="H128" s="1"/>
      <c r="I128" s="1"/>
      <c r="J128" s="158"/>
      <c r="K128" s="158"/>
      <c r="L128" s="1"/>
      <c r="M128" s="158"/>
      <c r="N128" s="1"/>
      <c r="O128" s="158"/>
      <c r="P128" s="158"/>
      <c r="Q128" s="1"/>
      <c r="R128" s="1"/>
      <c r="S128" s="1"/>
      <c r="T128" s="1"/>
      <c r="U128" s="158"/>
      <c r="V128" s="1"/>
      <c r="W128" s="157"/>
      <c r="X128" s="157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</row>
    <row r="129" spans="1:35">
      <c r="A129" s="1"/>
      <c r="B129" s="157"/>
      <c r="C129" s="158"/>
      <c r="D129" s="1"/>
      <c r="E129" s="158"/>
      <c r="F129" s="1"/>
      <c r="G129" s="158"/>
      <c r="H129" s="1"/>
      <c r="I129" s="1"/>
      <c r="J129" s="158"/>
      <c r="K129" s="158"/>
      <c r="L129" s="1"/>
      <c r="M129" s="158"/>
      <c r="N129" s="1"/>
      <c r="O129" s="158"/>
      <c r="P129" s="158"/>
      <c r="Q129" s="1"/>
      <c r="R129" s="1"/>
      <c r="S129" s="1"/>
      <c r="T129" s="1"/>
      <c r="U129" s="158"/>
      <c r="V129" s="1"/>
      <c r="W129" s="157"/>
      <c r="X129" s="157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</row>
    <row r="130" spans="1:35">
      <c r="A130" s="1"/>
      <c r="B130" s="157"/>
      <c r="C130" s="158"/>
      <c r="D130" s="1"/>
      <c r="E130" s="158"/>
      <c r="F130" s="1"/>
      <c r="G130" s="158"/>
      <c r="H130" s="1"/>
      <c r="I130" s="1"/>
      <c r="J130" s="158"/>
      <c r="K130" s="158"/>
      <c r="L130" s="1"/>
      <c r="M130" s="158"/>
      <c r="N130" s="1"/>
      <c r="O130" s="158"/>
      <c r="P130" s="158"/>
      <c r="Q130" s="1"/>
      <c r="R130" s="1"/>
      <c r="S130" s="1"/>
      <c r="T130" s="1"/>
      <c r="U130" s="158"/>
      <c r="V130" s="1"/>
      <c r="W130" s="157"/>
      <c r="X130" s="157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</row>
    <row r="131" spans="1:35">
      <c r="A131" s="1"/>
      <c r="B131" s="157"/>
      <c r="C131" s="158"/>
      <c r="D131" s="1"/>
      <c r="E131" s="158"/>
      <c r="F131" s="1"/>
      <c r="G131" s="158"/>
      <c r="H131" s="1"/>
      <c r="I131" s="1"/>
      <c r="J131" s="158"/>
      <c r="K131" s="158"/>
      <c r="L131" s="1"/>
      <c r="M131" s="158"/>
      <c r="N131" s="1"/>
      <c r="O131" s="158"/>
      <c r="P131" s="158"/>
      <c r="Q131" s="1"/>
      <c r="R131" s="1"/>
      <c r="S131" s="1"/>
      <c r="T131" s="1"/>
      <c r="U131" s="158"/>
      <c r="V131" s="1"/>
      <c r="W131" s="157"/>
      <c r="X131" s="157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</row>
    <row r="132" spans="1:35">
      <c r="A132" s="1"/>
      <c r="B132" s="157"/>
      <c r="C132" s="158"/>
      <c r="D132" s="1"/>
      <c r="E132" s="158"/>
      <c r="F132" s="1"/>
      <c r="G132" s="158"/>
      <c r="H132" s="1"/>
      <c r="I132" s="1"/>
      <c r="J132" s="158"/>
      <c r="K132" s="158"/>
      <c r="L132" s="1"/>
      <c r="M132" s="158"/>
      <c r="N132" s="1"/>
      <c r="O132" s="158"/>
      <c r="P132" s="158"/>
      <c r="Q132" s="1"/>
      <c r="R132" s="1"/>
      <c r="S132" s="1"/>
      <c r="T132" s="1"/>
      <c r="U132" s="158"/>
      <c r="V132" s="1"/>
      <c r="W132" s="157"/>
      <c r="X132" s="157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</row>
    <row r="133" spans="1:35">
      <c r="A133" s="1"/>
      <c r="B133" s="157"/>
      <c r="C133" s="158"/>
      <c r="D133" s="1"/>
      <c r="E133" s="158"/>
      <c r="F133" s="1"/>
      <c r="G133" s="158"/>
      <c r="H133" s="1"/>
      <c r="I133" s="1"/>
      <c r="J133" s="158"/>
      <c r="K133" s="158"/>
      <c r="L133" s="1"/>
      <c r="M133" s="158"/>
      <c r="N133" s="1"/>
      <c r="O133" s="158"/>
      <c r="P133" s="158"/>
      <c r="Q133" s="1"/>
      <c r="R133" s="1"/>
      <c r="S133" s="1"/>
      <c r="T133" s="1"/>
      <c r="U133" s="158"/>
      <c r="V133" s="1"/>
      <c r="W133" s="157"/>
      <c r="X133" s="157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</row>
    <row r="134" spans="1:35">
      <c r="A134" s="1"/>
      <c r="B134" s="157"/>
      <c r="C134" s="158"/>
      <c r="D134" s="1"/>
      <c r="E134" s="158"/>
      <c r="F134" s="1"/>
      <c r="G134" s="158"/>
      <c r="H134" s="1"/>
      <c r="I134" s="1"/>
      <c r="J134" s="158"/>
      <c r="K134" s="158"/>
      <c r="L134" s="1"/>
      <c r="M134" s="158"/>
      <c r="N134" s="1"/>
      <c r="O134" s="158"/>
      <c r="P134" s="158"/>
      <c r="Q134" s="1"/>
      <c r="R134" s="1"/>
      <c r="S134" s="1"/>
      <c r="T134" s="1"/>
      <c r="U134" s="158"/>
      <c r="V134" s="1"/>
      <c r="W134" s="157"/>
      <c r="X134" s="157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</row>
    <row r="135" spans="1:35">
      <c r="A135" s="1"/>
      <c r="B135" s="157"/>
      <c r="C135" s="158"/>
      <c r="D135" s="1"/>
      <c r="E135" s="158"/>
      <c r="F135" s="1"/>
      <c r="G135" s="158"/>
      <c r="H135" s="1"/>
      <c r="I135" s="1"/>
      <c r="J135" s="158"/>
      <c r="K135" s="158"/>
      <c r="L135" s="1"/>
      <c r="M135" s="158"/>
      <c r="N135" s="1"/>
      <c r="O135" s="158"/>
      <c r="P135" s="158"/>
      <c r="Q135" s="1"/>
      <c r="R135" s="1"/>
      <c r="S135" s="1"/>
      <c r="T135" s="1"/>
      <c r="U135" s="158"/>
      <c r="V135" s="1"/>
      <c r="W135" s="157"/>
      <c r="X135" s="157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</row>
    <row r="136" spans="1:35">
      <c r="A136" s="1"/>
      <c r="B136" s="157"/>
      <c r="C136" s="158"/>
      <c r="D136" s="1"/>
      <c r="E136" s="158"/>
      <c r="F136" s="1"/>
      <c r="G136" s="158"/>
      <c r="H136" s="1"/>
      <c r="I136" s="1"/>
      <c r="J136" s="158"/>
      <c r="K136" s="158"/>
      <c r="L136" s="1"/>
      <c r="M136" s="158"/>
      <c r="N136" s="1"/>
      <c r="O136" s="158"/>
      <c r="P136" s="158"/>
      <c r="Q136" s="1"/>
      <c r="R136" s="1"/>
      <c r="S136" s="1"/>
      <c r="T136" s="1"/>
      <c r="U136" s="158"/>
      <c r="V136" s="1"/>
      <c r="W136" s="157"/>
      <c r="X136" s="157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</row>
    <row r="137" spans="1:35">
      <c r="A137" s="1"/>
      <c r="B137" s="157"/>
      <c r="C137" s="158"/>
      <c r="D137" s="1"/>
      <c r="E137" s="158"/>
      <c r="F137" s="1"/>
      <c r="G137" s="158"/>
      <c r="H137" s="1"/>
      <c r="I137" s="1"/>
      <c r="J137" s="158"/>
      <c r="K137" s="158"/>
      <c r="L137" s="1"/>
      <c r="M137" s="158"/>
      <c r="N137" s="1"/>
      <c r="O137" s="158"/>
      <c r="P137" s="158"/>
      <c r="Q137" s="1"/>
      <c r="R137" s="1"/>
      <c r="S137" s="1"/>
      <c r="T137" s="1"/>
      <c r="U137" s="158"/>
      <c r="V137" s="1"/>
      <c r="W137" s="157"/>
      <c r="X137" s="157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</row>
    <row r="138" spans="1:35">
      <c r="A138" s="1"/>
      <c r="B138" s="157"/>
      <c r="C138" s="158"/>
      <c r="D138" s="1"/>
      <c r="E138" s="158"/>
      <c r="F138" s="1"/>
      <c r="G138" s="158"/>
      <c r="H138" s="1"/>
      <c r="I138" s="1"/>
      <c r="J138" s="158"/>
      <c r="K138" s="158"/>
      <c r="L138" s="1"/>
      <c r="M138" s="158"/>
      <c r="N138" s="1"/>
      <c r="O138" s="158"/>
      <c r="P138" s="158"/>
      <c r="Q138" s="1"/>
      <c r="R138" s="1"/>
      <c r="S138" s="1"/>
      <c r="T138" s="1"/>
      <c r="U138" s="158"/>
      <c r="V138" s="1"/>
      <c r="W138" s="157"/>
      <c r="X138" s="157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</row>
    <row r="139" spans="1:35">
      <c r="A139" s="1"/>
      <c r="B139" s="157"/>
      <c r="C139" s="158"/>
      <c r="D139" s="1"/>
      <c r="E139" s="158"/>
      <c r="F139" s="1"/>
      <c r="G139" s="158"/>
      <c r="H139" s="1"/>
      <c r="I139" s="1"/>
      <c r="J139" s="158"/>
      <c r="K139" s="158"/>
      <c r="L139" s="1"/>
      <c r="M139" s="158"/>
      <c r="N139" s="1"/>
      <c r="O139" s="158"/>
      <c r="P139" s="158"/>
      <c r="Q139" s="1"/>
      <c r="R139" s="1"/>
      <c r="S139" s="1"/>
      <c r="T139" s="1"/>
      <c r="U139" s="158"/>
      <c r="V139" s="1"/>
      <c r="W139" s="157"/>
      <c r="X139" s="157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</row>
    <row r="140" spans="1:35">
      <c r="A140" s="1"/>
      <c r="B140" s="157"/>
      <c r="C140" s="158"/>
      <c r="D140" s="1"/>
      <c r="E140" s="158"/>
      <c r="F140" s="1"/>
      <c r="G140" s="158"/>
      <c r="H140" s="1"/>
      <c r="I140" s="1"/>
      <c r="J140" s="158"/>
      <c r="K140" s="158"/>
      <c r="L140" s="1"/>
      <c r="M140" s="158"/>
      <c r="N140" s="1"/>
      <c r="O140" s="158"/>
      <c r="P140" s="158"/>
      <c r="Q140" s="1"/>
      <c r="R140" s="1"/>
      <c r="S140" s="1"/>
      <c r="T140" s="1"/>
      <c r="U140" s="158"/>
      <c r="V140" s="1"/>
      <c r="W140" s="157"/>
      <c r="X140" s="157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</row>
    <row r="141" spans="1:35">
      <c r="A141" s="1"/>
      <c r="B141" s="157"/>
      <c r="C141" s="158"/>
      <c r="D141" s="1"/>
      <c r="E141" s="158"/>
      <c r="F141" s="1"/>
      <c r="G141" s="158"/>
      <c r="H141" s="1"/>
      <c r="I141" s="1"/>
      <c r="J141" s="158"/>
      <c r="K141" s="158"/>
      <c r="L141" s="1"/>
      <c r="M141" s="158"/>
      <c r="N141" s="1"/>
      <c r="O141" s="158"/>
      <c r="P141" s="158"/>
      <c r="Q141" s="1"/>
      <c r="R141" s="1"/>
      <c r="S141" s="1"/>
      <c r="T141" s="1"/>
      <c r="U141" s="158"/>
      <c r="V141" s="1"/>
      <c r="W141" s="157"/>
      <c r="X141" s="157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</row>
    <row r="142" spans="1:35">
      <c r="A142" s="1"/>
      <c r="B142" s="157"/>
      <c r="C142" s="158"/>
      <c r="D142" s="1"/>
      <c r="E142" s="158"/>
      <c r="F142" s="1"/>
      <c r="G142" s="158"/>
      <c r="H142" s="1"/>
      <c r="I142" s="1"/>
      <c r="J142" s="158"/>
      <c r="K142" s="158"/>
      <c r="L142" s="1"/>
      <c r="M142" s="158"/>
      <c r="N142" s="1"/>
      <c r="O142" s="158"/>
      <c r="P142" s="158"/>
      <c r="Q142" s="1"/>
      <c r="R142" s="1"/>
      <c r="S142" s="1"/>
      <c r="T142" s="1"/>
      <c r="U142" s="158"/>
      <c r="V142" s="1"/>
      <c r="W142" s="157"/>
      <c r="X142" s="157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</row>
    <row r="143" spans="1:35">
      <c r="A143" s="1"/>
      <c r="B143" s="157"/>
      <c r="C143" s="158"/>
      <c r="D143" s="1"/>
      <c r="E143" s="158"/>
      <c r="F143" s="1"/>
      <c r="G143" s="158"/>
      <c r="H143" s="1"/>
      <c r="I143" s="1"/>
      <c r="J143" s="158"/>
      <c r="K143" s="158"/>
      <c r="L143" s="1"/>
      <c r="M143" s="158"/>
      <c r="N143" s="1"/>
      <c r="O143" s="158"/>
      <c r="P143" s="158"/>
      <c r="Q143" s="1"/>
      <c r="R143" s="1"/>
      <c r="S143" s="1"/>
      <c r="T143" s="1"/>
      <c r="U143" s="158"/>
      <c r="V143" s="1"/>
      <c r="W143" s="157"/>
      <c r="X143" s="157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</row>
    <row r="144" spans="1:35">
      <c r="A144" s="1"/>
      <c r="B144" s="157"/>
      <c r="C144" s="158"/>
      <c r="D144" s="1"/>
      <c r="E144" s="158"/>
      <c r="F144" s="1"/>
      <c r="G144" s="158"/>
      <c r="H144" s="1"/>
      <c r="I144" s="1"/>
      <c r="J144" s="158"/>
      <c r="K144" s="158"/>
      <c r="L144" s="1"/>
      <c r="M144" s="158"/>
      <c r="N144" s="1"/>
      <c r="O144" s="158"/>
      <c r="P144" s="158"/>
      <c r="Q144" s="1"/>
      <c r="R144" s="1"/>
      <c r="S144" s="1"/>
      <c r="T144" s="1"/>
      <c r="U144" s="158"/>
      <c r="V144" s="1"/>
      <c r="W144" s="157"/>
      <c r="X144" s="157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</row>
    <row r="145" spans="1:35">
      <c r="A145" s="1"/>
      <c r="B145" s="157"/>
      <c r="C145" s="158"/>
      <c r="D145" s="1"/>
      <c r="E145" s="158"/>
      <c r="F145" s="1"/>
      <c r="G145" s="158"/>
      <c r="H145" s="1"/>
      <c r="I145" s="1"/>
      <c r="J145" s="158"/>
      <c r="K145" s="158"/>
      <c r="L145" s="1"/>
      <c r="M145" s="158"/>
      <c r="N145" s="1"/>
      <c r="O145" s="158"/>
      <c r="P145" s="158"/>
      <c r="Q145" s="1"/>
      <c r="R145" s="1"/>
      <c r="S145" s="1"/>
      <c r="T145" s="1"/>
      <c r="U145" s="158"/>
      <c r="V145" s="1"/>
      <c r="W145" s="157"/>
      <c r="X145" s="157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</row>
    <row r="146" spans="1:35">
      <c r="A146" s="1"/>
      <c r="B146" s="157"/>
      <c r="C146" s="158"/>
      <c r="D146" s="1"/>
      <c r="E146" s="158"/>
      <c r="F146" s="1"/>
      <c r="G146" s="158"/>
      <c r="H146" s="1"/>
      <c r="I146" s="1"/>
      <c r="J146" s="158"/>
      <c r="K146" s="158"/>
      <c r="L146" s="1"/>
      <c r="M146" s="158"/>
      <c r="N146" s="1"/>
      <c r="O146" s="158"/>
      <c r="P146" s="158"/>
      <c r="Q146" s="1"/>
      <c r="R146" s="1"/>
      <c r="S146" s="1"/>
      <c r="T146" s="1"/>
      <c r="U146" s="158"/>
      <c r="V146" s="1"/>
      <c r="W146" s="157"/>
      <c r="X146" s="157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</row>
    <row r="147" spans="1:35">
      <c r="A147" s="1"/>
      <c r="B147" s="157"/>
      <c r="C147" s="158"/>
      <c r="D147" s="1"/>
      <c r="E147" s="158"/>
      <c r="F147" s="1"/>
      <c r="G147" s="158"/>
      <c r="H147" s="1"/>
      <c r="I147" s="1"/>
      <c r="J147" s="158"/>
      <c r="K147" s="158"/>
      <c r="L147" s="1"/>
      <c r="M147" s="158"/>
      <c r="N147" s="1"/>
      <c r="O147" s="158"/>
      <c r="P147" s="158"/>
      <c r="Q147" s="1"/>
      <c r="R147" s="1"/>
      <c r="S147" s="1"/>
      <c r="T147" s="1"/>
      <c r="U147" s="158"/>
      <c r="V147" s="1"/>
      <c r="W147" s="157"/>
      <c r="X147" s="157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</row>
    <row r="148" spans="1:35">
      <c r="A148" s="1"/>
      <c r="B148" s="157"/>
      <c r="C148" s="158"/>
      <c r="D148" s="1"/>
      <c r="E148" s="158"/>
      <c r="F148" s="1"/>
      <c r="G148" s="158"/>
      <c r="H148" s="1"/>
      <c r="I148" s="1"/>
      <c r="J148" s="158"/>
      <c r="K148" s="158"/>
      <c r="L148" s="1"/>
      <c r="M148" s="158"/>
      <c r="N148" s="1"/>
      <c r="O148" s="158"/>
      <c r="P148" s="158"/>
      <c r="Q148" s="1"/>
      <c r="R148" s="1"/>
      <c r="S148" s="1"/>
      <c r="T148" s="1"/>
      <c r="U148" s="158"/>
      <c r="V148" s="1"/>
      <c r="W148" s="157"/>
      <c r="X148" s="157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</row>
    <row r="149" spans="1:35">
      <c r="A149" s="1"/>
      <c r="B149" s="157"/>
      <c r="C149" s="158"/>
      <c r="D149" s="1"/>
      <c r="E149" s="158"/>
      <c r="F149" s="1"/>
      <c r="G149" s="158"/>
      <c r="H149" s="1"/>
      <c r="I149" s="1"/>
      <c r="J149" s="158"/>
      <c r="K149" s="158"/>
      <c r="L149" s="1"/>
      <c r="M149" s="158"/>
      <c r="N149" s="1"/>
      <c r="O149" s="158"/>
      <c r="P149" s="158"/>
      <c r="Q149" s="1"/>
      <c r="R149" s="1"/>
      <c r="S149" s="1"/>
      <c r="T149" s="1"/>
      <c r="U149" s="158"/>
      <c r="V149" s="1"/>
      <c r="W149" s="157"/>
      <c r="X149" s="157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</row>
    <row r="150" spans="1:35">
      <c r="A150" s="1"/>
      <c r="B150" s="157"/>
      <c r="C150" s="158"/>
      <c r="D150" s="1"/>
      <c r="E150" s="158"/>
      <c r="F150" s="1"/>
      <c r="G150" s="158"/>
      <c r="H150" s="1"/>
      <c r="I150" s="1"/>
      <c r="J150" s="158"/>
      <c r="K150" s="158"/>
      <c r="L150" s="1"/>
      <c r="M150" s="158"/>
      <c r="N150" s="1"/>
      <c r="O150" s="158"/>
      <c r="P150" s="158"/>
      <c r="Q150" s="1"/>
      <c r="R150" s="1"/>
      <c r="S150" s="1"/>
      <c r="T150" s="1"/>
      <c r="U150" s="158"/>
      <c r="V150" s="1"/>
      <c r="W150" s="157"/>
      <c r="X150" s="157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</row>
    <row r="151" spans="1:35">
      <c r="A151" s="1"/>
      <c r="B151" s="157"/>
      <c r="C151" s="158"/>
      <c r="D151" s="1"/>
      <c r="E151" s="158"/>
      <c r="F151" s="1"/>
      <c r="G151" s="158"/>
      <c r="H151" s="1"/>
      <c r="I151" s="1"/>
      <c r="J151" s="158"/>
      <c r="K151" s="158"/>
      <c r="L151" s="1"/>
      <c r="M151" s="158"/>
      <c r="N151" s="1"/>
      <c r="O151" s="158"/>
      <c r="P151" s="158"/>
      <c r="Q151" s="1"/>
      <c r="R151" s="1"/>
      <c r="S151" s="1"/>
      <c r="T151" s="1"/>
      <c r="U151" s="158"/>
      <c r="V151" s="1"/>
      <c r="W151" s="157"/>
      <c r="X151" s="157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</row>
    <row r="152" spans="1:35">
      <c r="A152" s="1"/>
      <c r="B152" s="157"/>
      <c r="C152" s="158"/>
      <c r="D152" s="1"/>
      <c r="E152" s="158"/>
      <c r="F152" s="1"/>
      <c r="G152" s="158"/>
      <c r="H152" s="1"/>
      <c r="I152" s="1"/>
      <c r="J152" s="158"/>
      <c r="K152" s="158"/>
      <c r="L152" s="1"/>
      <c r="M152" s="158"/>
      <c r="N152" s="1"/>
      <c r="O152" s="158"/>
      <c r="P152" s="158"/>
      <c r="Q152" s="1"/>
      <c r="R152" s="1"/>
      <c r="S152" s="1"/>
      <c r="T152" s="1"/>
      <c r="U152" s="158"/>
      <c r="V152" s="1"/>
      <c r="W152" s="157"/>
      <c r="X152" s="157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</row>
    <row r="153" spans="1:35">
      <c r="A153" s="1"/>
      <c r="B153" s="157"/>
      <c r="C153" s="158"/>
      <c r="D153" s="1"/>
      <c r="E153" s="158"/>
      <c r="F153" s="1"/>
      <c r="G153" s="158"/>
      <c r="H153" s="1"/>
      <c r="I153" s="1"/>
      <c r="J153" s="158"/>
      <c r="K153" s="158"/>
      <c r="L153" s="1"/>
      <c r="M153" s="158"/>
      <c r="N153" s="1"/>
      <c r="O153" s="158"/>
      <c r="P153" s="158"/>
      <c r="Q153" s="1"/>
      <c r="R153" s="1"/>
      <c r="S153" s="1"/>
      <c r="T153" s="1"/>
      <c r="U153" s="158"/>
      <c r="V153" s="1"/>
      <c r="W153" s="157"/>
      <c r="X153" s="157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</row>
    <row r="154" spans="1:35">
      <c r="A154" s="1"/>
      <c r="B154" s="157"/>
      <c r="C154" s="158"/>
      <c r="D154" s="1"/>
      <c r="E154" s="158"/>
      <c r="F154" s="1"/>
      <c r="G154" s="158"/>
      <c r="H154" s="1"/>
      <c r="I154" s="1"/>
      <c r="J154" s="158"/>
      <c r="K154" s="158"/>
      <c r="L154" s="1"/>
      <c r="M154" s="158"/>
      <c r="N154" s="1"/>
      <c r="O154" s="158"/>
      <c r="P154" s="158"/>
      <c r="Q154" s="1"/>
      <c r="R154" s="1"/>
      <c r="S154" s="1"/>
      <c r="T154" s="1"/>
      <c r="U154" s="158"/>
      <c r="V154" s="1"/>
      <c r="W154" s="157"/>
      <c r="X154" s="157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</row>
    <row r="155" spans="1:35">
      <c r="A155" s="1"/>
      <c r="B155" s="157"/>
      <c r="C155" s="158"/>
      <c r="D155" s="1"/>
      <c r="E155" s="158"/>
      <c r="F155" s="1"/>
      <c r="G155" s="158"/>
      <c r="H155" s="1"/>
      <c r="I155" s="1"/>
      <c r="J155" s="158"/>
      <c r="K155" s="158"/>
      <c r="L155" s="1"/>
      <c r="M155" s="158"/>
      <c r="N155" s="1"/>
      <c r="O155" s="158"/>
      <c r="P155" s="158"/>
      <c r="Q155" s="1"/>
      <c r="R155" s="1"/>
      <c r="S155" s="1"/>
      <c r="T155" s="1"/>
      <c r="U155" s="158"/>
      <c r="V155" s="1"/>
      <c r="W155" s="157"/>
      <c r="X155" s="157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</row>
    <row r="156" spans="1:35">
      <c r="A156" s="1"/>
      <c r="B156" s="157"/>
      <c r="C156" s="158"/>
      <c r="D156" s="1"/>
      <c r="E156" s="158"/>
      <c r="F156" s="1"/>
      <c r="G156" s="158"/>
      <c r="H156" s="1"/>
      <c r="I156" s="1"/>
      <c r="J156" s="158"/>
      <c r="K156" s="158"/>
      <c r="L156" s="1"/>
      <c r="M156" s="158"/>
      <c r="N156" s="1"/>
      <c r="O156" s="158"/>
      <c r="P156" s="158"/>
      <c r="Q156" s="1"/>
      <c r="R156" s="1"/>
      <c r="S156" s="1"/>
      <c r="T156" s="1"/>
      <c r="U156" s="158"/>
      <c r="V156" s="1"/>
      <c r="W156" s="157"/>
      <c r="X156" s="157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</row>
    <row r="157" spans="1:35">
      <c r="A157" s="1"/>
      <c r="B157" s="157"/>
      <c r="C157" s="158"/>
      <c r="D157" s="1"/>
      <c r="E157" s="158"/>
      <c r="F157" s="1"/>
      <c r="G157" s="158"/>
      <c r="H157" s="1"/>
      <c r="I157" s="1"/>
      <c r="J157" s="158"/>
      <c r="K157" s="158"/>
      <c r="L157" s="1"/>
      <c r="M157" s="158"/>
      <c r="N157" s="1"/>
      <c r="O157" s="158"/>
      <c r="P157" s="158"/>
      <c r="Q157" s="1"/>
      <c r="R157" s="1"/>
      <c r="S157" s="1"/>
      <c r="T157" s="1"/>
      <c r="U157" s="158"/>
      <c r="V157" s="1"/>
      <c r="W157" s="157"/>
      <c r="X157" s="157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</row>
    <row r="158" spans="1:35">
      <c r="A158" s="1"/>
      <c r="B158" s="157"/>
      <c r="C158" s="158"/>
      <c r="D158" s="1"/>
      <c r="E158" s="158"/>
      <c r="F158" s="1"/>
      <c r="G158" s="158"/>
      <c r="H158" s="1"/>
      <c r="I158" s="1"/>
      <c r="J158" s="158"/>
      <c r="K158" s="158"/>
      <c r="L158" s="1"/>
      <c r="M158" s="158"/>
      <c r="N158" s="1"/>
      <c r="O158" s="158"/>
      <c r="P158" s="158"/>
      <c r="Q158" s="1"/>
      <c r="R158" s="1"/>
      <c r="S158" s="1"/>
      <c r="T158" s="1"/>
      <c r="U158" s="158"/>
      <c r="V158" s="1"/>
      <c r="W158" s="157"/>
      <c r="X158" s="157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</row>
    <row r="159" spans="1:35">
      <c r="A159" s="1"/>
      <c r="B159" s="157"/>
      <c r="C159" s="158"/>
      <c r="D159" s="1"/>
      <c r="E159" s="158"/>
      <c r="F159" s="1"/>
      <c r="G159" s="158"/>
      <c r="H159" s="1"/>
      <c r="I159" s="1"/>
      <c r="J159" s="158"/>
      <c r="K159" s="158"/>
      <c r="L159" s="1"/>
      <c r="M159" s="158"/>
      <c r="N159" s="1"/>
      <c r="O159" s="158"/>
      <c r="P159" s="158"/>
      <c r="Q159" s="1"/>
      <c r="R159" s="1"/>
      <c r="S159" s="1"/>
      <c r="T159" s="1"/>
      <c r="U159" s="158"/>
      <c r="V159" s="1"/>
      <c r="W159" s="157"/>
      <c r="X159" s="157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</row>
    <row r="160" spans="1:35">
      <c r="A160" s="1"/>
      <c r="B160" s="157"/>
      <c r="C160" s="158"/>
      <c r="D160" s="1"/>
      <c r="E160" s="158"/>
      <c r="F160" s="1"/>
      <c r="G160" s="158"/>
      <c r="H160" s="1"/>
      <c r="I160" s="1"/>
      <c r="J160" s="158"/>
      <c r="K160" s="158"/>
      <c r="L160" s="1"/>
      <c r="M160" s="158"/>
      <c r="N160" s="1"/>
      <c r="O160" s="158"/>
      <c r="P160" s="158"/>
      <c r="Q160" s="1"/>
      <c r="R160" s="1"/>
      <c r="S160" s="1"/>
      <c r="T160" s="1"/>
      <c r="U160" s="158"/>
      <c r="V160" s="1"/>
      <c r="W160" s="157"/>
      <c r="X160" s="157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</row>
    <row r="161" spans="1:35">
      <c r="A161" s="1"/>
      <c r="B161" s="157"/>
      <c r="C161" s="158"/>
      <c r="D161" s="1"/>
      <c r="E161" s="158"/>
      <c r="F161" s="1"/>
      <c r="G161" s="158"/>
      <c r="H161" s="1"/>
      <c r="I161" s="1"/>
      <c r="J161" s="158"/>
      <c r="K161" s="158"/>
      <c r="L161" s="1"/>
      <c r="M161" s="158"/>
      <c r="N161" s="1"/>
      <c r="O161" s="158"/>
      <c r="P161" s="158"/>
      <c r="Q161" s="1"/>
      <c r="R161" s="1"/>
      <c r="S161" s="1"/>
      <c r="T161" s="1"/>
      <c r="U161" s="158"/>
      <c r="V161" s="1"/>
      <c r="W161" s="157"/>
      <c r="X161" s="157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</row>
    <row r="162" spans="1:35">
      <c r="A162" s="1"/>
      <c r="B162" s="157"/>
      <c r="C162" s="158"/>
      <c r="D162" s="1"/>
      <c r="E162" s="158"/>
      <c r="F162" s="1"/>
      <c r="G162" s="158"/>
      <c r="H162" s="1"/>
      <c r="I162" s="1"/>
      <c r="J162" s="158"/>
      <c r="K162" s="158"/>
      <c r="L162" s="1"/>
      <c r="M162" s="158"/>
      <c r="N162" s="1"/>
      <c r="O162" s="158"/>
      <c r="P162" s="158"/>
      <c r="Q162" s="1"/>
      <c r="R162" s="1"/>
      <c r="S162" s="1"/>
      <c r="T162" s="1"/>
      <c r="U162" s="158"/>
      <c r="V162" s="1"/>
      <c r="W162" s="157"/>
      <c r="X162" s="157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</row>
    <row r="163" spans="1:35">
      <c r="A163" s="1"/>
      <c r="B163" s="157"/>
      <c r="C163" s="158"/>
      <c r="D163" s="1"/>
      <c r="E163" s="158"/>
      <c r="F163" s="1"/>
      <c r="G163" s="158"/>
      <c r="H163" s="1"/>
      <c r="I163" s="1"/>
      <c r="J163" s="158"/>
      <c r="K163" s="158"/>
      <c r="L163" s="1"/>
      <c r="M163" s="158"/>
      <c r="N163" s="1"/>
      <c r="O163" s="158"/>
      <c r="P163" s="158"/>
      <c r="Q163" s="1"/>
      <c r="R163" s="1"/>
      <c r="S163" s="1"/>
      <c r="T163" s="1"/>
      <c r="U163" s="158"/>
      <c r="V163" s="1"/>
      <c r="W163" s="157"/>
      <c r="X163" s="157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</row>
    <row r="164" spans="1:35">
      <c r="A164" s="1"/>
      <c r="B164" s="157"/>
      <c r="C164" s="158"/>
      <c r="D164" s="1"/>
      <c r="E164" s="158"/>
      <c r="F164" s="1"/>
      <c r="G164" s="158"/>
      <c r="H164" s="1"/>
      <c r="I164" s="1"/>
      <c r="J164" s="158"/>
      <c r="K164" s="158"/>
      <c r="L164" s="1"/>
      <c r="M164" s="158"/>
      <c r="N164" s="1"/>
      <c r="O164" s="158"/>
      <c r="P164" s="158"/>
      <c r="Q164" s="1"/>
      <c r="R164" s="1"/>
      <c r="S164" s="1"/>
      <c r="T164" s="1"/>
      <c r="U164" s="158"/>
      <c r="V164" s="1"/>
      <c r="W164" s="157"/>
      <c r="X164" s="157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</row>
    <row r="165" spans="1:35">
      <c r="A165" s="1"/>
      <c r="B165" s="157"/>
      <c r="C165" s="158"/>
      <c r="D165" s="1"/>
      <c r="E165" s="158"/>
      <c r="F165" s="1"/>
      <c r="G165" s="158"/>
      <c r="H165" s="1"/>
      <c r="I165" s="1"/>
      <c r="J165" s="158"/>
      <c r="K165" s="158"/>
      <c r="L165" s="1"/>
      <c r="M165" s="158"/>
      <c r="N165" s="1"/>
      <c r="O165" s="158"/>
      <c r="P165" s="158"/>
      <c r="Q165" s="1"/>
      <c r="R165" s="1"/>
      <c r="S165" s="1"/>
      <c r="T165" s="1"/>
      <c r="U165" s="158"/>
      <c r="V165" s="1"/>
      <c r="W165" s="157"/>
      <c r="X165" s="157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</row>
    <row r="166" spans="1:35">
      <c r="A166" s="1"/>
      <c r="B166" s="157"/>
      <c r="C166" s="158"/>
      <c r="D166" s="1"/>
      <c r="E166" s="158"/>
      <c r="F166" s="1"/>
      <c r="G166" s="158"/>
      <c r="H166" s="1"/>
      <c r="I166" s="1"/>
      <c r="J166" s="158"/>
      <c r="K166" s="158"/>
      <c r="L166" s="1"/>
      <c r="M166" s="158"/>
      <c r="N166" s="1"/>
      <c r="O166" s="158"/>
      <c r="P166" s="158"/>
      <c r="Q166" s="1"/>
      <c r="R166" s="1"/>
      <c r="S166" s="1"/>
      <c r="T166" s="1"/>
      <c r="U166" s="158"/>
      <c r="V166" s="1"/>
      <c r="W166" s="157"/>
      <c r="X166" s="157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</row>
    <row r="167" spans="1:35">
      <c r="A167" s="1"/>
      <c r="B167" s="157"/>
      <c r="C167" s="158"/>
      <c r="D167" s="1"/>
      <c r="E167" s="158"/>
      <c r="F167" s="1"/>
      <c r="G167" s="158"/>
      <c r="H167" s="1"/>
      <c r="I167" s="1"/>
      <c r="J167" s="158"/>
      <c r="K167" s="158"/>
      <c r="L167" s="1"/>
      <c r="M167" s="158"/>
      <c r="N167" s="1"/>
      <c r="O167" s="158"/>
      <c r="P167" s="158"/>
      <c r="Q167" s="1"/>
      <c r="R167" s="1"/>
      <c r="S167" s="1"/>
      <c r="T167" s="1"/>
      <c r="U167" s="158"/>
      <c r="V167" s="1"/>
      <c r="W167" s="157"/>
      <c r="X167" s="157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</row>
    <row r="168" spans="1:35">
      <c r="A168" s="1"/>
      <c r="B168" s="157"/>
      <c r="C168" s="158"/>
      <c r="D168" s="1"/>
      <c r="E168" s="158"/>
      <c r="F168" s="1"/>
      <c r="G168" s="158"/>
      <c r="H168" s="1"/>
      <c r="I168" s="1"/>
      <c r="J168" s="158"/>
      <c r="K168" s="158"/>
      <c r="L168" s="1"/>
      <c r="M168" s="158"/>
      <c r="N168" s="1"/>
      <c r="O168" s="158"/>
      <c r="P168" s="158"/>
      <c r="Q168" s="1"/>
      <c r="R168" s="1"/>
      <c r="S168" s="1"/>
      <c r="T168" s="1"/>
      <c r="U168" s="158"/>
      <c r="V168" s="1"/>
      <c r="W168" s="157"/>
      <c r="X168" s="157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</row>
    <row r="169" spans="1:35">
      <c r="A169" s="1"/>
      <c r="B169" s="157"/>
      <c r="C169" s="158"/>
      <c r="D169" s="1"/>
      <c r="E169" s="158"/>
      <c r="F169" s="1"/>
      <c r="G169" s="158"/>
      <c r="H169" s="1"/>
      <c r="I169" s="1"/>
      <c r="J169" s="158"/>
      <c r="K169" s="158"/>
      <c r="L169" s="1"/>
      <c r="M169" s="158"/>
      <c r="N169" s="1"/>
      <c r="O169" s="158"/>
      <c r="P169" s="158"/>
      <c r="Q169" s="1"/>
      <c r="R169" s="1"/>
      <c r="S169" s="1"/>
      <c r="T169" s="1"/>
      <c r="U169" s="158"/>
      <c r="V169" s="1"/>
      <c r="W169" s="157"/>
      <c r="X169" s="157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</row>
    <row r="170" spans="1:35">
      <c r="A170" s="1"/>
      <c r="B170" s="157"/>
      <c r="C170" s="158"/>
      <c r="D170" s="1"/>
      <c r="E170" s="158"/>
      <c r="F170" s="1"/>
      <c r="G170" s="158"/>
      <c r="H170" s="1"/>
      <c r="I170" s="1"/>
      <c r="J170" s="158"/>
      <c r="K170" s="158"/>
      <c r="L170" s="1"/>
      <c r="M170" s="158"/>
      <c r="N170" s="1"/>
      <c r="O170" s="158"/>
      <c r="P170" s="158"/>
      <c r="Q170" s="1"/>
      <c r="R170" s="1"/>
      <c r="S170" s="1"/>
      <c r="T170" s="1"/>
      <c r="U170" s="158"/>
      <c r="V170" s="1"/>
      <c r="W170" s="157"/>
      <c r="X170" s="157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</row>
    <row r="171" spans="1:35">
      <c r="A171" s="1"/>
      <c r="B171" s="157"/>
      <c r="C171" s="158"/>
      <c r="D171" s="1"/>
      <c r="E171" s="158"/>
      <c r="F171" s="1"/>
      <c r="G171" s="158"/>
      <c r="H171" s="1"/>
      <c r="I171" s="1"/>
      <c r="J171" s="158"/>
      <c r="K171" s="158"/>
      <c r="L171" s="1"/>
      <c r="M171" s="158"/>
      <c r="N171" s="1"/>
      <c r="O171" s="158"/>
      <c r="P171" s="158"/>
      <c r="Q171" s="1"/>
      <c r="R171" s="1"/>
      <c r="S171" s="1"/>
      <c r="T171" s="1"/>
      <c r="U171" s="158"/>
      <c r="V171" s="1"/>
      <c r="W171" s="157"/>
      <c r="X171" s="157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</row>
    <row r="172" spans="1:35">
      <c r="A172" s="1"/>
      <c r="B172" s="157"/>
      <c r="C172" s="158"/>
      <c r="D172" s="1"/>
      <c r="E172" s="158"/>
      <c r="F172" s="1"/>
      <c r="G172" s="158"/>
      <c r="H172" s="1"/>
      <c r="I172" s="1"/>
      <c r="J172" s="158"/>
      <c r="K172" s="158"/>
      <c r="L172" s="1"/>
      <c r="M172" s="158"/>
      <c r="N172" s="1"/>
      <c r="O172" s="158"/>
      <c r="P172" s="158"/>
      <c r="Q172" s="1"/>
      <c r="R172" s="1"/>
      <c r="S172" s="1"/>
      <c r="T172" s="1"/>
      <c r="U172" s="158"/>
      <c r="V172" s="1"/>
      <c r="W172" s="157"/>
      <c r="X172" s="157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</row>
    <row r="173" spans="1:35">
      <c r="A173" s="1"/>
      <c r="B173" s="157"/>
      <c r="C173" s="158"/>
      <c r="D173" s="1"/>
      <c r="E173" s="158"/>
      <c r="F173" s="1"/>
      <c r="G173" s="158"/>
      <c r="H173" s="1"/>
      <c r="I173" s="1"/>
      <c r="J173" s="158"/>
      <c r="K173" s="158"/>
      <c r="L173" s="1"/>
      <c r="M173" s="158"/>
      <c r="N173" s="1"/>
      <c r="O173" s="158"/>
      <c r="P173" s="158"/>
      <c r="Q173" s="1"/>
      <c r="R173" s="1"/>
      <c r="S173" s="1"/>
      <c r="T173" s="1"/>
      <c r="U173" s="158"/>
      <c r="V173" s="1"/>
      <c r="W173" s="157"/>
      <c r="X173" s="157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</row>
    <row r="174" spans="1:35">
      <c r="A174" s="1"/>
      <c r="B174" s="157"/>
      <c r="C174" s="158"/>
      <c r="D174" s="1"/>
      <c r="E174" s="158"/>
      <c r="F174" s="1"/>
      <c r="G174" s="158"/>
      <c r="H174" s="1"/>
      <c r="I174" s="1"/>
      <c r="J174" s="158"/>
      <c r="K174" s="158"/>
      <c r="L174" s="1"/>
      <c r="M174" s="158"/>
      <c r="N174" s="1"/>
      <c r="O174" s="158"/>
      <c r="P174" s="158"/>
      <c r="Q174" s="1"/>
      <c r="R174" s="1"/>
      <c r="S174" s="1"/>
      <c r="T174" s="1"/>
      <c r="U174" s="158"/>
      <c r="V174" s="1"/>
      <c r="W174" s="157"/>
      <c r="X174" s="157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</row>
    <row r="175" spans="1:35">
      <c r="A175" s="1"/>
      <c r="B175" s="157"/>
      <c r="C175" s="158"/>
      <c r="D175" s="1"/>
      <c r="E175" s="158"/>
      <c r="F175" s="1"/>
      <c r="G175" s="158"/>
      <c r="H175" s="1"/>
      <c r="I175" s="1"/>
      <c r="J175" s="158"/>
      <c r="K175" s="158"/>
      <c r="L175" s="1"/>
      <c r="M175" s="158"/>
      <c r="N175" s="1"/>
      <c r="O175" s="158"/>
      <c r="P175" s="158"/>
      <c r="Q175" s="1"/>
      <c r="R175" s="1"/>
      <c r="S175" s="1"/>
      <c r="T175" s="1"/>
      <c r="U175" s="158"/>
      <c r="V175" s="1"/>
      <c r="W175" s="157"/>
      <c r="X175" s="157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</row>
    <row r="176" spans="1:35">
      <c r="A176" s="1"/>
      <c r="B176" s="157"/>
      <c r="C176" s="158"/>
      <c r="D176" s="1"/>
      <c r="E176" s="158"/>
      <c r="F176" s="1"/>
      <c r="G176" s="158"/>
      <c r="H176" s="1"/>
      <c r="I176" s="1"/>
      <c r="J176" s="158"/>
      <c r="K176" s="158"/>
      <c r="L176" s="1"/>
      <c r="M176" s="158"/>
      <c r="N176" s="1"/>
      <c r="O176" s="158"/>
      <c r="P176" s="158"/>
      <c r="Q176" s="1"/>
      <c r="R176" s="1"/>
      <c r="S176" s="1"/>
      <c r="T176" s="1"/>
      <c r="U176" s="158"/>
      <c r="V176" s="1"/>
      <c r="W176" s="157"/>
      <c r="X176" s="157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</row>
    <row r="177" spans="1:35">
      <c r="A177" s="1"/>
      <c r="B177" s="157"/>
      <c r="C177" s="158"/>
      <c r="D177" s="1"/>
      <c r="E177" s="158"/>
      <c r="F177" s="1"/>
      <c r="G177" s="158"/>
      <c r="H177" s="1"/>
      <c r="I177" s="1"/>
      <c r="J177" s="158"/>
      <c r="K177" s="158"/>
      <c r="L177" s="1"/>
      <c r="M177" s="158"/>
      <c r="N177" s="1"/>
      <c r="O177" s="158"/>
      <c r="P177" s="158"/>
      <c r="Q177" s="1"/>
      <c r="R177" s="1"/>
      <c r="S177" s="1"/>
      <c r="T177" s="1"/>
      <c r="U177" s="158"/>
      <c r="V177" s="1"/>
      <c r="W177" s="157"/>
      <c r="X177" s="157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</row>
    <row r="178" spans="1:35">
      <c r="A178" s="1"/>
      <c r="B178" s="157"/>
      <c r="C178" s="158"/>
      <c r="D178" s="1"/>
      <c r="E178" s="158"/>
      <c r="F178" s="1"/>
      <c r="G178" s="158"/>
      <c r="H178" s="1"/>
      <c r="I178" s="1"/>
      <c r="J178" s="158"/>
      <c r="K178" s="158"/>
      <c r="L178" s="1"/>
      <c r="M178" s="158"/>
      <c r="N178" s="1"/>
      <c r="O178" s="158"/>
      <c r="P178" s="158"/>
      <c r="Q178" s="1"/>
      <c r="R178" s="1"/>
      <c r="S178" s="1"/>
      <c r="T178" s="1"/>
      <c r="U178" s="158"/>
      <c r="V178" s="1"/>
      <c r="W178" s="157"/>
      <c r="X178" s="157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</row>
    <row r="179" spans="1:35">
      <c r="A179" s="1"/>
      <c r="B179" s="157"/>
      <c r="C179" s="158"/>
      <c r="D179" s="1"/>
      <c r="E179" s="158"/>
      <c r="F179" s="1"/>
      <c r="G179" s="158"/>
      <c r="H179" s="1"/>
      <c r="I179" s="1"/>
      <c r="J179" s="158"/>
      <c r="K179" s="158"/>
      <c r="L179" s="1"/>
      <c r="M179" s="158"/>
      <c r="N179" s="1"/>
      <c r="O179" s="158"/>
      <c r="P179" s="158"/>
      <c r="Q179" s="1"/>
      <c r="R179" s="1"/>
      <c r="S179" s="1"/>
      <c r="T179" s="1"/>
      <c r="U179" s="158"/>
      <c r="V179" s="1"/>
      <c r="W179" s="157"/>
      <c r="X179" s="157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</row>
    <row r="180" spans="1:35">
      <c r="A180" s="1"/>
      <c r="B180" s="157"/>
      <c r="C180" s="158"/>
      <c r="D180" s="1"/>
      <c r="E180" s="158"/>
      <c r="F180" s="1"/>
      <c r="G180" s="158"/>
      <c r="H180" s="1"/>
      <c r="I180" s="1"/>
      <c r="J180" s="158"/>
      <c r="K180" s="158"/>
      <c r="L180" s="1"/>
      <c r="M180" s="158"/>
      <c r="N180" s="1"/>
      <c r="O180" s="158"/>
      <c r="P180" s="158"/>
      <c r="Q180" s="1"/>
      <c r="R180" s="1"/>
      <c r="S180" s="1"/>
      <c r="T180" s="1"/>
      <c r="U180" s="158"/>
      <c r="V180" s="1"/>
      <c r="W180" s="157"/>
      <c r="X180" s="157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</row>
    <row r="181" spans="1:35">
      <c r="A181" s="1"/>
      <c r="B181" s="157"/>
      <c r="C181" s="158"/>
      <c r="D181" s="1"/>
      <c r="E181" s="158"/>
      <c r="F181" s="1"/>
      <c r="G181" s="158"/>
      <c r="H181" s="1"/>
      <c r="I181" s="1"/>
      <c r="J181" s="158"/>
      <c r="K181" s="158"/>
      <c r="L181" s="1"/>
      <c r="M181" s="158"/>
      <c r="N181" s="1"/>
      <c r="O181" s="158"/>
      <c r="P181" s="158"/>
      <c r="Q181" s="1"/>
      <c r="R181" s="1"/>
      <c r="S181" s="1"/>
      <c r="T181" s="1"/>
      <c r="U181" s="158"/>
      <c r="V181" s="1"/>
      <c r="W181" s="157"/>
      <c r="X181" s="157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</row>
    <row r="182" spans="1:35">
      <c r="A182" s="1"/>
      <c r="B182" s="157"/>
      <c r="C182" s="158"/>
      <c r="D182" s="1"/>
      <c r="E182" s="158"/>
      <c r="F182" s="1"/>
      <c r="G182" s="158"/>
      <c r="H182" s="1"/>
      <c r="I182" s="1"/>
      <c r="J182" s="158"/>
      <c r="K182" s="158"/>
      <c r="L182" s="1"/>
      <c r="M182" s="158"/>
      <c r="N182" s="1"/>
      <c r="O182" s="158"/>
      <c r="P182" s="158"/>
      <c r="Q182" s="1"/>
      <c r="R182" s="1"/>
      <c r="S182" s="1"/>
      <c r="T182" s="1"/>
      <c r="U182" s="158"/>
      <c r="V182" s="1"/>
      <c r="W182" s="157"/>
      <c r="X182" s="157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</row>
    <row r="183" spans="1:35">
      <c r="A183" s="1"/>
      <c r="B183" s="157"/>
      <c r="C183" s="158"/>
      <c r="D183" s="1"/>
      <c r="E183" s="158"/>
      <c r="F183" s="1"/>
      <c r="G183" s="158"/>
      <c r="H183" s="1"/>
      <c r="I183" s="1"/>
      <c r="J183" s="158"/>
      <c r="K183" s="158"/>
      <c r="L183" s="1"/>
      <c r="M183" s="158"/>
      <c r="N183" s="1"/>
      <c r="O183" s="158"/>
      <c r="P183" s="158"/>
      <c r="Q183" s="1"/>
      <c r="R183" s="1"/>
      <c r="S183" s="1"/>
      <c r="T183" s="1"/>
      <c r="U183" s="158"/>
      <c r="V183" s="1"/>
      <c r="W183" s="157"/>
      <c r="X183" s="157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</row>
    <row r="184" spans="1:35">
      <c r="A184" s="1"/>
      <c r="B184" s="157"/>
      <c r="C184" s="158"/>
      <c r="D184" s="1"/>
      <c r="E184" s="158"/>
      <c r="F184" s="1"/>
      <c r="G184" s="158"/>
      <c r="H184" s="1"/>
      <c r="I184" s="1"/>
      <c r="J184" s="158"/>
      <c r="K184" s="158"/>
      <c r="L184" s="1"/>
      <c r="M184" s="158"/>
      <c r="N184" s="1"/>
      <c r="O184" s="158"/>
      <c r="P184" s="158"/>
      <c r="Q184" s="1"/>
      <c r="R184" s="1"/>
      <c r="S184" s="1"/>
      <c r="T184" s="1"/>
      <c r="U184" s="158"/>
      <c r="V184" s="1"/>
      <c r="W184" s="157"/>
      <c r="X184" s="157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</row>
    <row r="185" spans="1:35">
      <c r="A185" s="1"/>
      <c r="B185" s="157"/>
      <c r="C185" s="158"/>
      <c r="D185" s="1"/>
      <c r="E185" s="158"/>
      <c r="F185" s="1"/>
      <c r="G185" s="158"/>
      <c r="H185" s="1"/>
      <c r="I185" s="1"/>
      <c r="J185" s="158"/>
      <c r="K185" s="158"/>
      <c r="L185" s="1"/>
      <c r="M185" s="158"/>
      <c r="N185" s="1"/>
      <c r="O185" s="158"/>
      <c r="P185" s="158"/>
      <c r="Q185" s="1"/>
      <c r="R185" s="1"/>
      <c r="S185" s="1"/>
      <c r="T185" s="1"/>
      <c r="U185" s="158"/>
      <c r="V185" s="1"/>
      <c r="W185" s="157"/>
      <c r="X185" s="157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</row>
    <row r="186" spans="1:35">
      <c r="A186" s="1"/>
      <c r="B186" s="157"/>
      <c r="C186" s="158"/>
      <c r="D186" s="1"/>
      <c r="E186" s="158"/>
      <c r="F186" s="1"/>
      <c r="G186" s="158"/>
      <c r="H186" s="1"/>
      <c r="I186" s="1"/>
      <c r="J186" s="158"/>
      <c r="K186" s="158"/>
      <c r="L186" s="1"/>
      <c r="M186" s="158"/>
      <c r="N186" s="1"/>
      <c r="O186" s="158"/>
      <c r="P186" s="158"/>
      <c r="Q186" s="1"/>
      <c r="R186" s="1"/>
      <c r="S186" s="1"/>
      <c r="T186" s="1"/>
      <c r="U186" s="158"/>
      <c r="V186" s="1"/>
      <c r="W186" s="157"/>
      <c r="X186" s="157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</row>
    <row r="187" spans="1:35">
      <c r="A187" s="1"/>
      <c r="B187" s="157"/>
      <c r="C187" s="158"/>
      <c r="D187" s="1"/>
      <c r="E187" s="158"/>
      <c r="F187" s="1"/>
      <c r="G187" s="158"/>
      <c r="H187" s="1"/>
      <c r="I187" s="1"/>
      <c r="J187" s="158"/>
      <c r="K187" s="158"/>
      <c r="L187" s="1"/>
      <c r="M187" s="158"/>
      <c r="N187" s="1"/>
      <c r="O187" s="158"/>
      <c r="P187" s="158"/>
      <c r="Q187" s="1"/>
      <c r="R187" s="1"/>
      <c r="S187" s="1"/>
      <c r="T187" s="1"/>
      <c r="U187" s="158"/>
      <c r="V187" s="1"/>
      <c r="W187" s="157"/>
      <c r="X187" s="157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</row>
    <row r="188" spans="1:35">
      <c r="A188" s="1"/>
      <c r="B188" s="157"/>
      <c r="C188" s="158"/>
      <c r="D188" s="1"/>
      <c r="E188" s="158"/>
      <c r="F188" s="1"/>
      <c r="G188" s="158"/>
      <c r="H188" s="1"/>
      <c r="I188" s="1"/>
      <c r="J188" s="158"/>
      <c r="K188" s="158"/>
      <c r="L188" s="1"/>
      <c r="M188" s="158"/>
      <c r="N188" s="1"/>
      <c r="O188" s="158"/>
      <c r="P188" s="158"/>
      <c r="Q188" s="1"/>
      <c r="R188" s="1"/>
      <c r="S188" s="1"/>
      <c r="T188" s="1"/>
      <c r="U188" s="158"/>
      <c r="V188" s="1"/>
      <c r="W188" s="157"/>
      <c r="X188" s="157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</row>
    <row r="189" spans="1:35">
      <c r="A189" s="1"/>
      <c r="B189" s="157"/>
      <c r="C189" s="158"/>
      <c r="D189" s="1"/>
      <c r="E189" s="158"/>
      <c r="F189" s="1"/>
      <c r="G189" s="158"/>
      <c r="H189" s="1"/>
      <c r="I189" s="1"/>
      <c r="J189" s="158"/>
      <c r="K189" s="158"/>
      <c r="L189" s="1"/>
      <c r="M189" s="158"/>
      <c r="N189" s="1"/>
      <c r="O189" s="158"/>
      <c r="P189" s="158"/>
      <c r="Q189" s="1"/>
      <c r="R189" s="1"/>
      <c r="S189" s="1"/>
      <c r="T189" s="1"/>
      <c r="U189" s="158"/>
      <c r="V189" s="1"/>
      <c r="W189" s="157"/>
      <c r="X189" s="157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</row>
    <row r="190" spans="1:35">
      <c r="A190" s="1"/>
      <c r="B190" s="157"/>
      <c r="C190" s="158"/>
      <c r="D190" s="1"/>
      <c r="E190" s="158"/>
      <c r="F190" s="1"/>
      <c r="G190" s="158"/>
      <c r="H190" s="1"/>
      <c r="I190" s="1"/>
      <c r="J190" s="158"/>
      <c r="K190" s="158"/>
      <c r="L190" s="1"/>
      <c r="M190" s="158"/>
      <c r="N190" s="1"/>
      <c r="O190" s="158"/>
      <c r="P190" s="158"/>
      <c r="Q190" s="1"/>
      <c r="R190" s="1"/>
      <c r="S190" s="1"/>
      <c r="T190" s="1"/>
      <c r="U190" s="158"/>
      <c r="V190" s="1"/>
      <c r="W190" s="157"/>
      <c r="X190" s="157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</row>
  </sheetData>
  <phoneticPr fontId="4" type="noConversion"/>
  <pageMargins left="0.78" right="0" top="0" bottom="0" header="0" footer="0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A30" sqref="A30:B31"/>
    </sheetView>
  </sheetViews>
  <sheetFormatPr defaultRowHeight="12.75"/>
  <sheetData/>
  <phoneticPr fontId="4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G59"/>
  <sheetViews>
    <sheetView topLeftCell="A37" workbookViewId="0">
      <selection activeCell="B61" sqref="B61"/>
    </sheetView>
  </sheetViews>
  <sheetFormatPr defaultRowHeight="12.75"/>
  <cols>
    <col min="1" max="1" width="3.85546875" customWidth="1"/>
    <col min="2" max="2" width="47.7109375" customWidth="1"/>
    <col min="3" max="3" width="9.7109375" customWidth="1"/>
    <col min="4" max="4" width="15.7109375" customWidth="1"/>
    <col min="5" max="5" width="17" customWidth="1"/>
    <col min="6" max="6" width="11.28515625" customWidth="1"/>
    <col min="7" max="7" width="17" customWidth="1"/>
    <col min="9" max="9" width="11.5703125" bestFit="1" customWidth="1"/>
    <col min="11" max="11" width="11" customWidth="1"/>
  </cols>
  <sheetData>
    <row r="1" spans="1:7" ht="15">
      <c r="A1" s="14"/>
      <c r="B1" s="68"/>
      <c r="C1" s="68"/>
      <c r="D1" s="14"/>
      <c r="E1" s="14"/>
    </row>
    <row r="2" spans="1:7" ht="15">
      <c r="A2" s="296" t="s">
        <v>183</v>
      </c>
      <c r="B2" s="296"/>
      <c r="C2" s="296"/>
      <c r="D2" s="296"/>
      <c r="E2" s="68"/>
    </row>
    <row r="3" spans="1:7" ht="15" thickBot="1">
      <c r="A3" s="14"/>
      <c r="B3" s="14"/>
      <c r="C3" s="14"/>
      <c r="D3" s="14"/>
      <c r="E3" s="14">
        <v>2009</v>
      </c>
    </row>
    <row r="4" spans="1:7" ht="18.75" customHeight="1">
      <c r="A4" s="17" t="s">
        <v>17</v>
      </c>
      <c r="B4" s="15" t="s">
        <v>18</v>
      </c>
      <c r="C4" s="17" t="s">
        <v>19</v>
      </c>
      <c r="D4" s="17" t="s">
        <v>20</v>
      </c>
      <c r="E4" s="72" t="s">
        <v>22</v>
      </c>
    </row>
    <row r="5" spans="1:7" ht="19.5" customHeight="1" thickBot="1">
      <c r="A5" s="18"/>
      <c r="B5" s="16"/>
      <c r="C5" s="18"/>
      <c r="D5" s="18" t="s">
        <v>21</v>
      </c>
      <c r="E5" s="73" t="s">
        <v>23</v>
      </c>
    </row>
    <row r="6" spans="1:7" ht="15">
      <c r="A6" s="23" t="s">
        <v>24</v>
      </c>
      <c r="B6" s="24" t="s">
        <v>25</v>
      </c>
      <c r="C6" s="29"/>
      <c r="D6" s="103">
        <f>D7+D10+D11+D21+D30+D31+D32</f>
        <v>882175206</v>
      </c>
      <c r="E6" s="104">
        <f>E7+E10+E11+E21+E30</f>
        <v>754445962</v>
      </c>
      <c r="G6" s="32"/>
    </row>
    <row r="7" spans="1:7" ht="15">
      <c r="A7" s="25"/>
      <c r="B7" s="21" t="s">
        <v>28</v>
      </c>
      <c r="C7" s="30"/>
      <c r="D7" s="91">
        <f>D8+D9</f>
        <v>37441175</v>
      </c>
      <c r="E7" s="105">
        <f>E8+E9</f>
        <v>20697895</v>
      </c>
    </row>
    <row r="8" spans="1:7" ht="14.25">
      <c r="A8" s="25"/>
      <c r="B8" s="20" t="s">
        <v>27</v>
      </c>
      <c r="C8" s="30"/>
      <c r="D8" s="91"/>
      <c r="E8" s="90"/>
    </row>
    <row r="9" spans="1:7" ht="14.25">
      <c r="A9" s="25"/>
      <c r="B9" s="20" t="s">
        <v>26</v>
      </c>
      <c r="C9" s="30"/>
      <c r="D9" s="91">
        <v>37441175</v>
      </c>
      <c r="E9" s="90">
        <v>20697895</v>
      </c>
    </row>
    <row r="10" spans="1:7" ht="15">
      <c r="A10" s="25"/>
      <c r="B10" s="21" t="s">
        <v>29</v>
      </c>
      <c r="C10" s="30"/>
      <c r="D10" s="91"/>
      <c r="E10" s="90"/>
    </row>
    <row r="11" spans="1:7" ht="15">
      <c r="A11" s="25"/>
      <c r="B11" s="21" t="s">
        <v>35</v>
      </c>
      <c r="C11" s="30"/>
      <c r="D11" s="91">
        <f>D12+D13+D14+D15+D16</f>
        <v>840830315</v>
      </c>
      <c r="E11" s="105">
        <f>E12+E13+E14+E15+E16</f>
        <v>729480149</v>
      </c>
    </row>
    <row r="12" spans="1:7" ht="14.25">
      <c r="A12" s="25"/>
      <c r="B12" s="20" t="s">
        <v>34</v>
      </c>
      <c r="C12" s="30"/>
      <c r="D12" s="91">
        <v>840735155</v>
      </c>
      <c r="E12" s="90">
        <v>729354344</v>
      </c>
    </row>
    <row r="13" spans="1:7" ht="14.25">
      <c r="A13" s="25"/>
      <c r="B13" s="20" t="s">
        <v>33</v>
      </c>
      <c r="C13" s="30"/>
      <c r="D13" s="91">
        <v>95160</v>
      </c>
      <c r="E13" s="90">
        <v>95160</v>
      </c>
    </row>
    <row r="14" spans="1:7" ht="14.25">
      <c r="A14" s="25"/>
      <c r="B14" s="20" t="s">
        <v>32</v>
      </c>
      <c r="C14" s="30"/>
      <c r="D14" s="91"/>
      <c r="E14" s="90"/>
    </row>
    <row r="15" spans="1:7" ht="14.25">
      <c r="A15" s="25"/>
      <c r="B15" s="20" t="s">
        <v>31</v>
      </c>
      <c r="C15" s="30"/>
      <c r="D15" s="91"/>
      <c r="E15" s="90">
        <v>30645</v>
      </c>
    </row>
    <row r="16" spans="1:7" ht="14.25">
      <c r="A16" s="25"/>
      <c r="B16" s="20" t="s">
        <v>30</v>
      </c>
      <c r="C16" s="30"/>
      <c r="D16" s="91"/>
      <c r="E16" s="90"/>
    </row>
    <row r="17" spans="1:5" ht="14.25">
      <c r="A17" s="25"/>
      <c r="B17" s="20"/>
      <c r="C17" s="30"/>
      <c r="D17" s="91"/>
      <c r="E17" s="90"/>
    </row>
    <row r="18" spans="1:5" ht="14.25">
      <c r="A18" s="25"/>
      <c r="B18" s="20"/>
      <c r="C18" s="30"/>
      <c r="D18" s="91"/>
      <c r="E18" s="90"/>
    </row>
    <row r="19" spans="1:5" ht="14.25">
      <c r="A19" s="25"/>
      <c r="B19" s="20"/>
      <c r="C19" s="30"/>
      <c r="D19" s="91"/>
      <c r="E19" s="90"/>
    </row>
    <row r="20" spans="1:5" ht="14.25">
      <c r="A20" s="25"/>
      <c r="B20" s="20"/>
      <c r="C20" s="30"/>
      <c r="D20" s="91"/>
      <c r="E20" s="90"/>
    </row>
    <row r="21" spans="1:5" ht="15">
      <c r="A21" s="25"/>
      <c r="B21" s="21" t="s">
        <v>36</v>
      </c>
      <c r="C21" s="30"/>
      <c r="D21" s="91">
        <f>D22+D23+D24+D25+D26+D27</f>
        <v>3903716</v>
      </c>
      <c r="E21" s="105">
        <f>E22+E23+E24+E25+E26+E27</f>
        <v>4267918</v>
      </c>
    </row>
    <row r="22" spans="1:5" ht="14.25">
      <c r="A22" s="25"/>
      <c r="B22" s="20" t="s">
        <v>37</v>
      </c>
      <c r="C22" s="30"/>
      <c r="D22" s="91">
        <v>2791557</v>
      </c>
      <c r="E22" s="90">
        <v>3434576</v>
      </c>
    </row>
    <row r="23" spans="1:5" ht="14.25">
      <c r="A23" s="25"/>
      <c r="B23" s="20" t="s">
        <v>57</v>
      </c>
      <c r="C23" s="30"/>
      <c r="D23" s="91">
        <v>1112159</v>
      </c>
      <c r="E23" s="90">
        <v>833342</v>
      </c>
    </row>
    <row r="24" spans="1:5" ht="14.25">
      <c r="A24" s="25"/>
      <c r="B24" s="20" t="s">
        <v>38</v>
      </c>
      <c r="C24" s="30"/>
      <c r="D24" s="91"/>
      <c r="E24" s="90"/>
    </row>
    <row r="25" spans="1:5" ht="14.25">
      <c r="A25" s="25"/>
      <c r="B25" s="20" t="s">
        <v>39</v>
      </c>
      <c r="C25" s="30"/>
      <c r="D25" s="91"/>
      <c r="E25" s="90"/>
    </row>
    <row r="26" spans="1:5" ht="14.25">
      <c r="A26" s="25"/>
      <c r="B26" s="20" t="s">
        <v>40</v>
      </c>
      <c r="C26" s="30"/>
      <c r="D26" s="91"/>
      <c r="E26" s="90"/>
    </row>
    <row r="27" spans="1:5" ht="14.25">
      <c r="A27" s="25"/>
      <c r="B27" s="20" t="s">
        <v>41</v>
      </c>
      <c r="C27" s="30"/>
      <c r="D27" s="91"/>
      <c r="E27" s="90"/>
    </row>
    <row r="28" spans="1:5" ht="14.25">
      <c r="A28" s="25"/>
      <c r="B28" s="20"/>
      <c r="C28" s="30"/>
      <c r="D28" s="91"/>
      <c r="E28" s="90"/>
    </row>
    <row r="29" spans="1:5" ht="14.25">
      <c r="A29" s="25"/>
      <c r="B29" s="20"/>
      <c r="C29" s="30"/>
      <c r="D29" s="91"/>
      <c r="E29" s="90"/>
    </row>
    <row r="30" spans="1:5" ht="15">
      <c r="A30" s="25"/>
      <c r="B30" s="21" t="s">
        <v>42</v>
      </c>
      <c r="C30" s="30"/>
      <c r="D30" s="91"/>
      <c r="E30" s="105"/>
    </row>
    <row r="31" spans="1:5" ht="14.25">
      <c r="A31" s="25"/>
      <c r="B31" s="20" t="s">
        <v>43</v>
      </c>
      <c r="C31" s="30"/>
      <c r="D31" s="91"/>
      <c r="E31" s="90"/>
    </row>
    <row r="32" spans="1:5" ht="14.25">
      <c r="A32" s="25"/>
      <c r="B32" s="20" t="s">
        <v>44</v>
      </c>
      <c r="C32" s="30"/>
      <c r="D32" s="91">
        <f>D33</f>
        <v>0</v>
      </c>
      <c r="E32" s="90"/>
    </row>
    <row r="33" spans="1:7" ht="14.25">
      <c r="A33" s="25"/>
      <c r="B33" s="20" t="s">
        <v>45</v>
      </c>
      <c r="C33" s="30"/>
      <c r="D33" s="91"/>
      <c r="E33" s="90"/>
    </row>
    <row r="34" spans="1:7" ht="14.25">
      <c r="A34" s="25"/>
      <c r="B34" s="20"/>
      <c r="C34" s="30"/>
      <c r="D34" s="91"/>
      <c r="E34" s="106"/>
    </row>
    <row r="35" spans="1:7" ht="14.25">
      <c r="A35" s="25"/>
      <c r="B35" s="20"/>
      <c r="C35" s="30"/>
      <c r="D35" s="91"/>
      <c r="E35" s="90"/>
      <c r="G35" s="1"/>
    </row>
    <row r="36" spans="1:7" ht="15">
      <c r="A36" s="26" t="s">
        <v>46</v>
      </c>
      <c r="B36" s="19" t="s">
        <v>47</v>
      </c>
      <c r="C36" s="30"/>
      <c r="D36" s="91">
        <f>D37+D38+D47+D48+D49+D50</f>
        <v>789224658</v>
      </c>
      <c r="E36" s="107">
        <f>E37+E38+E47+E48+E49+E50</f>
        <v>541664623</v>
      </c>
      <c r="G36" s="81"/>
    </row>
    <row r="37" spans="1:7" ht="15">
      <c r="A37" s="25"/>
      <c r="B37" s="21" t="s">
        <v>48</v>
      </c>
      <c r="C37" s="30"/>
      <c r="D37" s="91"/>
      <c r="E37" s="90"/>
      <c r="G37" s="1"/>
    </row>
    <row r="38" spans="1:7" ht="15">
      <c r="A38" s="25"/>
      <c r="B38" s="21" t="s">
        <v>49</v>
      </c>
      <c r="C38" s="30"/>
      <c r="D38" s="91">
        <f>D39+D40+D41+D42+D43+D44+D45</f>
        <v>788395245</v>
      </c>
      <c r="E38" s="105">
        <f>E39+E40+E41+E42+E43+E44+E45</f>
        <v>540835210</v>
      </c>
      <c r="G38" s="81"/>
    </row>
    <row r="39" spans="1:7" ht="14.25">
      <c r="A39" s="25"/>
      <c r="B39" s="20" t="s">
        <v>50</v>
      </c>
      <c r="C39" s="30"/>
      <c r="D39" s="91">
        <v>13237520</v>
      </c>
      <c r="E39" s="108">
        <v>13237520</v>
      </c>
      <c r="G39" s="1"/>
    </row>
    <row r="40" spans="1:7" ht="14.25">
      <c r="A40" s="25"/>
      <c r="B40" s="20" t="s">
        <v>51</v>
      </c>
      <c r="C40" s="30"/>
      <c r="D40" s="91">
        <v>84764250</v>
      </c>
      <c r="E40" s="90">
        <v>88889601</v>
      </c>
    </row>
    <row r="41" spans="1:7" ht="14.25">
      <c r="A41" s="25"/>
      <c r="B41" s="20" t="s">
        <v>52</v>
      </c>
      <c r="C41" s="30"/>
      <c r="D41" s="91">
        <v>68684024</v>
      </c>
      <c r="E41" s="90">
        <v>84195904</v>
      </c>
    </row>
    <row r="42" spans="1:7" ht="14.25">
      <c r="A42" s="25"/>
      <c r="B42" s="20" t="s">
        <v>156</v>
      </c>
      <c r="C42" s="30"/>
      <c r="D42" s="91">
        <v>557673730</v>
      </c>
      <c r="E42" s="90">
        <v>338227476</v>
      </c>
    </row>
    <row r="43" spans="1:7" ht="14.25">
      <c r="A43" s="25"/>
      <c r="B43" s="20" t="s">
        <v>164</v>
      </c>
      <c r="C43" s="30"/>
      <c r="D43" s="91">
        <v>8363488</v>
      </c>
      <c r="E43" s="90">
        <v>8953968</v>
      </c>
    </row>
    <row r="44" spans="1:7" ht="14.25">
      <c r="A44" s="25"/>
      <c r="B44" s="20" t="s">
        <v>165</v>
      </c>
      <c r="C44" s="30"/>
      <c r="D44" s="91">
        <v>4151905</v>
      </c>
      <c r="E44" s="90">
        <v>5223831</v>
      </c>
    </row>
    <row r="45" spans="1:7" ht="14.25">
      <c r="A45" s="25"/>
      <c r="B45" s="20" t="s">
        <v>189</v>
      </c>
      <c r="C45" s="30"/>
      <c r="D45" s="91">
        <v>51520328</v>
      </c>
      <c r="E45" s="90">
        <v>2106910</v>
      </c>
    </row>
    <row r="46" spans="1:7" ht="14.25">
      <c r="A46" s="25"/>
      <c r="B46" s="20"/>
      <c r="C46" s="30"/>
      <c r="D46" s="91"/>
      <c r="E46" s="90"/>
    </row>
    <row r="47" spans="1:7" ht="15">
      <c r="A47" s="25"/>
      <c r="B47" s="21" t="s">
        <v>53</v>
      </c>
      <c r="C47" s="30"/>
      <c r="D47" s="91"/>
      <c r="E47" s="90"/>
    </row>
    <row r="48" spans="1:7" ht="15">
      <c r="A48" s="25"/>
      <c r="B48" s="21" t="s">
        <v>54</v>
      </c>
      <c r="C48" s="30"/>
      <c r="D48" s="91">
        <v>829413</v>
      </c>
      <c r="E48" s="105">
        <v>829413</v>
      </c>
    </row>
    <row r="49" spans="1:5" ht="15">
      <c r="A49" s="25"/>
      <c r="B49" s="21" t="s">
        <v>55</v>
      </c>
      <c r="C49" s="30"/>
      <c r="D49" s="91"/>
      <c r="E49" s="90"/>
    </row>
    <row r="50" spans="1:5" ht="15">
      <c r="A50" s="25"/>
      <c r="B50" s="21" t="s">
        <v>56</v>
      </c>
      <c r="C50" s="30"/>
      <c r="D50" s="91"/>
      <c r="E50" s="90"/>
    </row>
    <row r="51" spans="1:5" ht="14.25">
      <c r="A51" s="25"/>
      <c r="B51" s="20"/>
      <c r="C51" s="30"/>
      <c r="D51" s="91"/>
      <c r="E51" s="90"/>
    </row>
    <row r="52" spans="1:5" ht="14.25">
      <c r="A52" s="25"/>
      <c r="B52" s="20"/>
      <c r="C52" s="30"/>
      <c r="D52" s="91"/>
      <c r="E52" s="90"/>
    </row>
    <row r="53" spans="1:5" ht="14.25">
      <c r="A53" s="25"/>
      <c r="B53" s="20"/>
      <c r="C53" s="30"/>
      <c r="D53" s="91"/>
      <c r="E53" s="90"/>
    </row>
    <row r="54" spans="1:5" ht="14.25">
      <c r="A54" s="25"/>
      <c r="B54" s="20"/>
      <c r="C54" s="30"/>
      <c r="D54" s="91"/>
      <c r="E54" s="90"/>
    </row>
    <row r="55" spans="1:5" ht="15">
      <c r="A55" s="25"/>
      <c r="B55" s="38" t="s">
        <v>150</v>
      </c>
      <c r="C55" s="30"/>
      <c r="D55" s="91">
        <f>D6+D36</f>
        <v>1671399864</v>
      </c>
      <c r="E55" s="90">
        <f>E6+E36</f>
        <v>1296110585</v>
      </c>
    </row>
    <row r="56" spans="1:5" ht="14.25">
      <c r="A56" s="25"/>
      <c r="B56" s="20"/>
      <c r="C56" s="30"/>
      <c r="D56" s="91"/>
      <c r="E56" s="90"/>
    </row>
    <row r="57" spans="1:5" ht="14.25">
      <c r="A57" s="25"/>
      <c r="B57" s="20"/>
      <c r="C57" s="30"/>
      <c r="D57" s="91"/>
      <c r="E57" s="90"/>
    </row>
    <row r="58" spans="1:5" ht="15" thickBot="1">
      <c r="A58" s="27"/>
      <c r="B58" s="28"/>
      <c r="C58" s="31"/>
      <c r="D58" s="109"/>
      <c r="E58" s="93"/>
    </row>
    <row r="59" spans="1:5" ht="14.25">
      <c r="A59" s="71"/>
      <c r="B59" s="71"/>
      <c r="C59" s="71"/>
      <c r="D59" s="71"/>
      <c r="E59" s="71"/>
    </row>
  </sheetData>
  <mergeCells count="1">
    <mergeCell ref="A2:D2"/>
  </mergeCells>
  <phoneticPr fontId="4" type="noConversion"/>
  <pageMargins left="0.16" right="0" top="0" bottom="0" header="0" footer="0"/>
  <pageSetup paperSize="9" orientation="portrait" useFirstPageNumber="1" r:id="rId1"/>
  <headerFooter alignWithMargins="0"/>
  <rowBreaks count="1" manualBreakCount="1">
    <brk id="58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J55"/>
  <sheetViews>
    <sheetView topLeftCell="A32" workbookViewId="0">
      <selection activeCell="H12" sqref="H12"/>
    </sheetView>
  </sheetViews>
  <sheetFormatPr defaultRowHeight="12.75"/>
  <cols>
    <col min="1" max="1" width="4.140625" customWidth="1"/>
    <col min="2" max="2" width="48.140625" customWidth="1"/>
    <col min="3" max="3" width="8" customWidth="1"/>
    <col min="4" max="5" width="18.42578125" style="94" customWidth="1"/>
    <col min="8" max="8" width="11.42578125" customWidth="1"/>
    <col min="10" max="10" width="10" bestFit="1" customWidth="1"/>
  </cols>
  <sheetData>
    <row r="1" spans="1:8" ht="15">
      <c r="A1" s="14"/>
      <c r="B1" s="35" t="str">
        <f>'Kopertina '!F3</f>
        <v>Sh.A.Ujesjellsi Vlore</v>
      </c>
      <c r="C1" s="14"/>
      <c r="D1" s="83"/>
      <c r="E1" s="83"/>
    </row>
    <row r="2" spans="1:8" ht="15.75">
      <c r="A2" s="297" t="s">
        <v>183</v>
      </c>
      <c r="B2" s="297"/>
      <c r="C2" s="297"/>
      <c r="D2" s="297"/>
      <c r="E2" s="84"/>
    </row>
    <row r="3" spans="1:8" ht="15" thickBot="1">
      <c r="A3" s="14"/>
      <c r="B3" s="14"/>
      <c r="C3" s="14"/>
      <c r="D3" s="83"/>
      <c r="E3" s="83"/>
    </row>
    <row r="4" spans="1:8" ht="15">
      <c r="A4" s="17" t="s">
        <v>17</v>
      </c>
      <c r="B4" s="15" t="s">
        <v>58</v>
      </c>
      <c r="C4" s="17" t="s">
        <v>19</v>
      </c>
      <c r="D4" s="85" t="s">
        <v>20</v>
      </c>
      <c r="E4" s="86" t="s">
        <v>22</v>
      </c>
    </row>
    <row r="5" spans="1:8" ht="15.75" thickBot="1">
      <c r="A5" s="18"/>
      <c r="B5" s="16"/>
      <c r="C5" s="18"/>
      <c r="D5" s="87" t="s">
        <v>21</v>
      </c>
      <c r="E5" s="88" t="s">
        <v>23</v>
      </c>
    </row>
    <row r="6" spans="1:8" ht="15">
      <c r="A6" s="23" t="s">
        <v>24</v>
      </c>
      <c r="B6" s="24" t="s">
        <v>59</v>
      </c>
      <c r="C6" s="29"/>
      <c r="D6" s="89">
        <f>D7+D8+D12+D24+D25</f>
        <v>907517366</v>
      </c>
      <c r="E6" s="89">
        <f>E7+E8+E12+E24+E25</f>
        <v>708157555</v>
      </c>
    </row>
    <row r="7" spans="1:8" ht="15">
      <c r="A7" s="25"/>
      <c r="B7" s="21" t="s">
        <v>28</v>
      </c>
      <c r="C7" s="30"/>
      <c r="D7" s="90"/>
      <c r="E7" s="90"/>
    </row>
    <row r="8" spans="1:8" ht="15">
      <c r="A8" s="25"/>
      <c r="B8" s="38" t="s">
        <v>60</v>
      </c>
      <c r="C8" s="30"/>
      <c r="D8" s="90"/>
      <c r="E8" s="90"/>
      <c r="G8" s="82"/>
    </row>
    <row r="9" spans="1:8" ht="14.25">
      <c r="A9" s="25"/>
      <c r="B9" s="20" t="s">
        <v>61</v>
      </c>
      <c r="C9" s="30"/>
      <c r="D9" s="90"/>
      <c r="E9" s="90"/>
    </row>
    <row r="10" spans="1:8" ht="14.25">
      <c r="A10" s="25"/>
      <c r="B10" s="36" t="s">
        <v>62</v>
      </c>
      <c r="C10" s="34"/>
      <c r="D10" s="90"/>
      <c r="E10" s="90"/>
    </row>
    <row r="11" spans="1:8" ht="14.25">
      <c r="A11" s="25"/>
      <c r="B11" s="22"/>
      <c r="C11" s="34"/>
      <c r="D11" s="90"/>
      <c r="E11" s="90"/>
    </row>
    <row r="12" spans="1:8" ht="15">
      <c r="A12" s="25"/>
      <c r="B12" s="38" t="s">
        <v>63</v>
      </c>
      <c r="C12" s="30"/>
      <c r="D12" s="91">
        <v>74052718</v>
      </c>
      <c r="E12" s="92">
        <f>E13+E14+E15+E16+E17+E18+E19+E20+E21+E22</f>
        <v>160047039</v>
      </c>
      <c r="H12" s="33"/>
    </row>
    <row r="13" spans="1:8" ht="14.25">
      <c r="A13" s="25"/>
      <c r="B13" s="20" t="s">
        <v>64</v>
      </c>
      <c r="C13" s="30"/>
      <c r="D13" s="90">
        <v>52746527</v>
      </c>
      <c r="E13" s="90">
        <v>155079354</v>
      </c>
    </row>
    <row r="14" spans="1:8" ht="14.25">
      <c r="A14" s="25"/>
      <c r="B14" s="20" t="s">
        <v>65</v>
      </c>
      <c r="C14" s="30"/>
      <c r="D14" s="90">
        <v>2826437</v>
      </c>
      <c r="E14" s="90">
        <v>2576258</v>
      </c>
    </row>
    <row r="15" spans="1:8" ht="14.25">
      <c r="A15" s="25"/>
      <c r="B15" s="20" t="s">
        <v>66</v>
      </c>
      <c r="C15" s="30"/>
      <c r="D15" s="90">
        <v>1484332</v>
      </c>
      <c r="E15" s="90">
        <v>1349499</v>
      </c>
    </row>
    <row r="16" spans="1:8" ht="14.25">
      <c r="A16" s="25"/>
      <c r="B16" s="20" t="s">
        <v>67</v>
      </c>
      <c r="C16" s="30"/>
      <c r="D16" s="90">
        <v>815533</v>
      </c>
      <c r="E16" s="90">
        <v>714869</v>
      </c>
    </row>
    <row r="17" spans="1:10" ht="14.25">
      <c r="A17" s="25"/>
      <c r="B17" s="20" t="s">
        <v>68</v>
      </c>
      <c r="C17" s="30"/>
      <c r="D17" s="90">
        <v>15476323</v>
      </c>
      <c r="E17" s="90"/>
    </row>
    <row r="18" spans="1:10" ht="14.25">
      <c r="A18" s="25"/>
      <c r="B18" s="20" t="s">
        <v>69</v>
      </c>
      <c r="C18" s="30"/>
      <c r="D18" s="90">
        <v>173652</v>
      </c>
      <c r="E18" s="90"/>
    </row>
    <row r="19" spans="1:10" ht="14.25">
      <c r="A19" s="25"/>
      <c r="B19" s="20" t="s">
        <v>70</v>
      </c>
      <c r="C19" s="30"/>
      <c r="D19" s="90">
        <v>73331</v>
      </c>
      <c r="E19" s="90"/>
    </row>
    <row r="20" spans="1:10" ht="14.25">
      <c r="A20" s="25"/>
      <c r="B20" s="20" t="s">
        <v>71</v>
      </c>
      <c r="C20" s="30"/>
      <c r="D20" s="90"/>
      <c r="E20" s="90"/>
    </row>
    <row r="21" spans="1:10" ht="14.25">
      <c r="A21" s="25"/>
      <c r="B21" s="37" t="s">
        <v>72</v>
      </c>
      <c r="C21" s="30"/>
      <c r="D21" s="90"/>
      <c r="E21" s="90"/>
    </row>
    <row r="22" spans="1:10" ht="14.25">
      <c r="A22" s="25"/>
      <c r="B22" s="20" t="s">
        <v>73</v>
      </c>
      <c r="C22" s="30"/>
      <c r="D22" s="90">
        <v>456583</v>
      </c>
      <c r="E22" s="90">
        <v>327059</v>
      </c>
    </row>
    <row r="23" spans="1:10" ht="14.25">
      <c r="A23" s="25"/>
      <c r="B23" s="20"/>
      <c r="C23" s="30"/>
      <c r="D23" s="90"/>
      <c r="E23" s="90"/>
      <c r="J23" s="42"/>
    </row>
    <row r="24" spans="1:10" ht="15">
      <c r="A24" s="25"/>
      <c r="B24" s="38" t="s">
        <v>74</v>
      </c>
      <c r="C24" s="30"/>
      <c r="D24" s="90">
        <v>833464648</v>
      </c>
      <c r="E24" s="90">
        <v>548110516</v>
      </c>
    </row>
    <row r="25" spans="1:10" ht="15">
      <c r="A25" s="25"/>
      <c r="B25" s="38" t="s">
        <v>75</v>
      </c>
      <c r="C25" s="30"/>
      <c r="D25" s="90"/>
      <c r="E25" s="90"/>
    </row>
    <row r="26" spans="1:10" ht="14.25">
      <c r="A26" s="25"/>
      <c r="B26" s="20"/>
      <c r="C26" s="30"/>
      <c r="D26" s="90"/>
      <c r="E26" s="90"/>
    </row>
    <row r="27" spans="1:10" ht="15">
      <c r="A27" s="39" t="s">
        <v>46</v>
      </c>
      <c r="B27" s="38" t="s">
        <v>76</v>
      </c>
      <c r="C27" s="30"/>
      <c r="D27" s="90">
        <f>D28+D31+D32+D33</f>
        <v>0</v>
      </c>
      <c r="E27" s="90"/>
    </row>
    <row r="28" spans="1:10" ht="15">
      <c r="A28" s="39"/>
      <c r="B28" s="20" t="s">
        <v>77</v>
      </c>
      <c r="C28" s="30"/>
      <c r="D28" s="90">
        <f>D29+D30</f>
        <v>0</v>
      </c>
      <c r="E28" s="90"/>
    </row>
    <row r="29" spans="1:10" ht="15">
      <c r="A29" s="39"/>
      <c r="B29" s="20" t="s">
        <v>78</v>
      </c>
      <c r="C29" s="30"/>
      <c r="D29" s="90"/>
      <c r="E29" s="90"/>
    </row>
    <row r="30" spans="1:10" ht="15">
      <c r="A30" s="39"/>
      <c r="B30" s="21" t="s">
        <v>79</v>
      </c>
      <c r="C30" s="30"/>
      <c r="D30" s="90"/>
      <c r="E30" s="90"/>
    </row>
    <row r="31" spans="1:10" ht="15">
      <c r="A31" s="39"/>
      <c r="B31" s="20" t="s">
        <v>80</v>
      </c>
      <c r="C31" s="30"/>
      <c r="D31" s="90"/>
      <c r="E31" s="90"/>
    </row>
    <row r="32" spans="1:10" ht="15">
      <c r="A32" s="39"/>
      <c r="B32" s="20" t="s">
        <v>81</v>
      </c>
      <c r="C32" s="30"/>
      <c r="D32" s="90"/>
      <c r="E32" s="90"/>
    </row>
    <row r="33" spans="1:6" ht="15">
      <c r="A33" s="39"/>
      <c r="B33" s="20" t="s">
        <v>82</v>
      </c>
      <c r="C33" s="30"/>
      <c r="D33" s="90"/>
      <c r="E33" s="90"/>
    </row>
    <row r="34" spans="1:6" ht="15">
      <c r="A34" s="39"/>
      <c r="B34" s="20"/>
      <c r="C34" s="30"/>
      <c r="D34" s="90"/>
      <c r="E34" s="90"/>
    </row>
    <row r="35" spans="1:6" ht="15">
      <c r="A35" s="39"/>
      <c r="B35" s="20"/>
      <c r="C35" s="30"/>
      <c r="D35" s="90"/>
      <c r="E35" s="90"/>
    </row>
    <row r="36" spans="1:6" ht="15">
      <c r="A36" s="40"/>
      <c r="B36" s="19" t="s">
        <v>83</v>
      </c>
      <c r="C36" s="30"/>
      <c r="D36" s="90">
        <f>D6+D27</f>
        <v>907517366</v>
      </c>
      <c r="E36" s="90">
        <f>E6+E27</f>
        <v>708157555</v>
      </c>
    </row>
    <row r="37" spans="1:6" ht="15">
      <c r="A37" s="39"/>
      <c r="B37" s="21"/>
      <c r="C37" s="30"/>
      <c r="D37" s="90"/>
      <c r="E37" s="90"/>
    </row>
    <row r="38" spans="1:6" ht="15">
      <c r="A38" s="39" t="s">
        <v>84</v>
      </c>
      <c r="B38" s="21" t="s">
        <v>85</v>
      </c>
      <c r="C38" s="30"/>
      <c r="D38" s="90">
        <f>(D39+D40+D41+D42+D43+D44+D45+D46+D48)+(D47)</f>
        <v>763882498</v>
      </c>
      <c r="E38" s="90">
        <v>587953030</v>
      </c>
    </row>
    <row r="39" spans="1:6" ht="14.25">
      <c r="A39" s="25"/>
      <c r="B39" s="20" t="s">
        <v>86</v>
      </c>
      <c r="C39" s="30"/>
      <c r="D39" s="90"/>
      <c r="E39" s="90"/>
    </row>
    <row r="40" spans="1:6" ht="14.25">
      <c r="A40" s="25"/>
      <c r="B40" s="20" t="s">
        <v>87</v>
      </c>
      <c r="C40" s="30"/>
      <c r="D40" s="90"/>
      <c r="E40" s="90"/>
    </row>
    <row r="41" spans="1:6" ht="14.25">
      <c r="A41" s="25"/>
      <c r="B41" s="20" t="s">
        <v>88</v>
      </c>
      <c r="C41" s="30"/>
      <c r="D41" s="90">
        <v>544042965</v>
      </c>
      <c r="E41" s="90">
        <v>544042965</v>
      </c>
    </row>
    <row r="42" spans="1:6" ht="14.25">
      <c r="A42" s="25"/>
      <c r="B42" s="20" t="s">
        <v>89</v>
      </c>
      <c r="C42" s="30"/>
      <c r="D42" s="90">
        <v>79957624</v>
      </c>
      <c r="E42" s="90">
        <v>79957624</v>
      </c>
    </row>
    <row r="43" spans="1:6" ht="14.25">
      <c r="A43" s="25"/>
      <c r="B43" s="20" t="s">
        <v>90</v>
      </c>
      <c r="C43" s="30"/>
      <c r="D43" s="90"/>
      <c r="E43" s="90"/>
    </row>
    <row r="44" spans="1:6" ht="14.25">
      <c r="A44" s="25"/>
      <c r="B44" s="37" t="s">
        <v>91</v>
      </c>
      <c r="C44" s="30"/>
      <c r="D44" s="90"/>
      <c r="E44" s="90"/>
      <c r="F44" s="95"/>
    </row>
    <row r="45" spans="1:6" ht="14.25">
      <c r="A45" s="25"/>
      <c r="B45" s="37" t="s">
        <v>92</v>
      </c>
      <c r="C45" s="30"/>
      <c r="D45" s="90">
        <v>15000</v>
      </c>
      <c r="E45" s="90">
        <v>15000</v>
      </c>
    </row>
    <row r="46" spans="1:6" ht="14.25">
      <c r="A46" s="25"/>
      <c r="B46" s="37" t="s">
        <v>93</v>
      </c>
      <c r="C46" s="30"/>
      <c r="D46" s="90"/>
      <c r="E46" s="90"/>
    </row>
    <row r="47" spans="1:6" ht="14.25">
      <c r="A47" s="25"/>
      <c r="B47" s="37" t="s">
        <v>94</v>
      </c>
      <c r="C47" s="30"/>
      <c r="D47" s="96">
        <v>-37097601</v>
      </c>
      <c r="E47" s="90">
        <v>6715304</v>
      </c>
    </row>
    <row r="48" spans="1:6" ht="14.25">
      <c r="A48" s="25"/>
      <c r="B48" s="20" t="s">
        <v>95</v>
      </c>
      <c r="C48" s="30"/>
      <c r="D48" s="90">
        <v>176964510</v>
      </c>
      <c r="E48" s="96">
        <v>-42777863</v>
      </c>
    </row>
    <row r="49" spans="1:5" ht="14.25">
      <c r="A49" s="25"/>
      <c r="B49" s="20"/>
      <c r="C49" s="30"/>
      <c r="D49" s="90"/>
      <c r="E49" s="90"/>
    </row>
    <row r="50" spans="1:5" ht="14.25">
      <c r="A50" s="25"/>
      <c r="B50" s="20"/>
      <c r="C50" s="30"/>
      <c r="D50" s="90"/>
      <c r="E50" s="90"/>
    </row>
    <row r="51" spans="1:5" ht="14.25">
      <c r="A51" s="25"/>
      <c r="B51" s="20"/>
      <c r="C51" s="30"/>
      <c r="D51" s="90"/>
      <c r="E51" s="90"/>
    </row>
    <row r="52" spans="1:5" ht="15">
      <c r="A52" s="25"/>
      <c r="B52" s="38" t="s">
        <v>96</v>
      </c>
      <c r="C52" s="30"/>
      <c r="D52" s="90">
        <f>D6+D27+D38</f>
        <v>1671399864</v>
      </c>
      <c r="E52" s="90">
        <v>1296110585</v>
      </c>
    </row>
    <row r="53" spans="1:5" ht="14.25">
      <c r="A53" s="25"/>
      <c r="B53" s="20"/>
      <c r="C53" s="30"/>
      <c r="D53" s="90"/>
      <c r="E53" s="90"/>
    </row>
    <row r="54" spans="1:5" ht="14.25">
      <c r="A54" s="25"/>
      <c r="B54" s="20"/>
      <c r="C54" s="30"/>
      <c r="D54" s="90"/>
      <c r="E54" s="90"/>
    </row>
    <row r="55" spans="1:5" ht="15" thickBot="1">
      <c r="A55" s="27"/>
      <c r="B55" s="28"/>
      <c r="C55" s="31"/>
      <c r="D55" s="93"/>
      <c r="E55" s="93"/>
    </row>
  </sheetData>
  <mergeCells count="1">
    <mergeCell ref="A2:D2"/>
  </mergeCells>
  <phoneticPr fontId="4" type="noConversion"/>
  <pageMargins left="0.25" right="0.25" top="0.25" bottom="0.25" header="0.25" footer="0.2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B1:J40"/>
  <sheetViews>
    <sheetView tabSelected="1" topLeftCell="A23" workbookViewId="0">
      <selection activeCell="E30" sqref="E30:F30"/>
    </sheetView>
  </sheetViews>
  <sheetFormatPr defaultRowHeight="12.75"/>
  <cols>
    <col min="1" max="1" width="3.85546875" customWidth="1"/>
    <col min="2" max="2" width="4.28515625" customWidth="1"/>
    <col min="3" max="3" width="53.5703125" customWidth="1"/>
    <col min="4" max="4" width="8" customWidth="1"/>
    <col min="5" max="5" width="13.28515625" customWidth="1"/>
    <col min="6" max="6" width="12.5703125" customWidth="1"/>
    <col min="7" max="7" width="7.140625" customWidth="1"/>
    <col min="8" max="8" width="10" bestFit="1" customWidth="1"/>
    <col min="9" max="10" width="12.28515625" bestFit="1" customWidth="1"/>
  </cols>
  <sheetData>
    <row r="1" spans="2:6">
      <c r="C1" t="str">
        <f>'Kopertina '!F3</f>
        <v>Sh.A.Ujesjellsi Vlore</v>
      </c>
    </row>
    <row r="2" spans="2:6" ht="15.75">
      <c r="B2" s="298" t="s">
        <v>120</v>
      </c>
      <c r="C2" s="298"/>
      <c r="D2" s="298"/>
      <c r="E2" s="42" t="s">
        <v>184</v>
      </c>
      <c r="F2" s="42"/>
    </row>
    <row r="3" spans="2:6" ht="15.75">
      <c r="B3" s="43"/>
      <c r="C3" s="43"/>
      <c r="D3" s="43"/>
    </row>
    <row r="4" spans="2:6" ht="15.75">
      <c r="B4" s="298" t="s">
        <v>97</v>
      </c>
      <c r="C4" s="298"/>
      <c r="D4" s="298"/>
    </row>
    <row r="5" spans="2:6" ht="13.5" thickBot="1"/>
    <row r="6" spans="2:6" ht="22.5" customHeight="1">
      <c r="B6" s="44" t="s">
        <v>17</v>
      </c>
      <c r="C6" s="44" t="s">
        <v>98</v>
      </c>
      <c r="D6" s="44" t="s">
        <v>19</v>
      </c>
      <c r="E6" s="44" t="s">
        <v>20</v>
      </c>
      <c r="F6" s="44" t="s">
        <v>22</v>
      </c>
    </row>
    <row r="7" spans="2:6" ht="18.75" customHeight="1" thickBot="1">
      <c r="B7" s="46"/>
      <c r="C7" s="46"/>
      <c r="D7" s="46"/>
      <c r="E7" s="46" t="s">
        <v>99</v>
      </c>
      <c r="F7" s="46" t="s">
        <v>23</v>
      </c>
    </row>
    <row r="8" spans="2:6" ht="34.5" customHeight="1">
      <c r="B8" s="48">
        <v>1</v>
      </c>
      <c r="C8" s="52" t="s">
        <v>190</v>
      </c>
      <c r="D8" s="49"/>
      <c r="E8" s="97">
        <v>468244869</v>
      </c>
      <c r="F8" s="98">
        <f>SUM(F9:F11)</f>
        <v>221807699</v>
      </c>
    </row>
    <row r="9" spans="2:6" ht="23.25" customHeight="1">
      <c r="B9" s="50">
        <v>2</v>
      </c>
      <c r="C9" s="47" t="s">
        <v>100</v>
      </c>
      <c r="D9" s="47"/>
      <c r="E9" s="97">
        <v>213912517</v>
      </c>
      <c r="F9" s="97">
        <v>149198070</v>
      </c>
    </row>
    <row r="10" spans="2:6" ht="22.5" customHeight="1">
      <c r="B10" s="50"/>
      <c r="C10" s="47" t="s">
        <v>161</v>
      </c>
      <c r="D10" s="47"/>
      <c r="E10" s="97">
        <v>228327000</v>
      </c>
      <c r="F10" s="97">
        <v>72595000</v>
      </c>
    </row>
    <row r="11" spans="2:6" ht="22.5" customHeight="1">
      <c r="B11" s="50">
        <v>3</v>
      </c>
      <c r="C11" s="47" t="s">
        <v>162</v>
      </c>
      <c r="D11" s="47"/>
      <c r="E11" s="97">
        <v>26005352</v>
      </c>
      <c r="F11" s="97">
        <v>14629</v>
      </c>
    </row>
    <row r="12" spans="2:6" ht="22.5" customHeight="1">
      <c r="B12" s="50">
        <v>4</v>
      </c>
      <c r="C12" s="47" t="s">
        <v>101</v>
      </c>
      <c r="D12" s="47"/>
      <c r="E12" s="97">
        <v>19829812</v>
      </c>
      <c r="F12" s="97">
        <v>11639654</v>
      </c>
    </row>
    <row r="13" spans="2:6" ht="24.75" customHeight="1">
      <c r="B13" s="50">
        <v>5</v>
      </c>
      <c r="C13" s="47" t="s">
        <v>102</v>
      </c>
      <c r="D13" s="47"/>
      <c r="E13" s="97">
        <v>88681760</v>
      </c>
      <c r="F13" s="97">
        <v>83729258</v>
      </c>
    </row>
    <row r="14" spans="2:6" ht="21.75" customHeight="1">
      <c r="B14" s="50"/>
      <c r="C14" s="47" t="s">
        <v>103</v>
      </c>
      <c r="D14" s="47"/>
      <c r="E14" s="97">
        <v>77543413</v>
      </c>
      <c r="F14" s="97">
        <v>72322976</v>
      </c>
    </row>
    <row r="15" spans="2:6" ht="22.5" customHeight="1">
      <c r="B15" s="50"/>
      <c r="C15" s="47" t="s">
        <v>104</v>
      </c>
      <c r="D15" s="47"/>
      <c r="E15" s="97">
        <v>11138347</v>
      </c>
      <c r="F15" s="97">
        <v>11406282</v>
      </c>
    </row>
    <row r="16" spans="2:6" ht="22.5" customHeight="1">
      <c r="B16" s="50"/>
      <c r="C16" s="47" t="s">
        <v>151</v>
      </c>
      <c r="D16" s="47"/>
      <c r="E16" s="97">
        <v>110565772</v>
      </c>
      <c r="F16" s="97">
        <v>120201720</v>
      </c>
    </row>
    <row r="17" spans="2:10" ht="24" customHeight="1">
      <c r="B17" s="50">
        <v>6</v>
      </c>
      <c r="C17" s="47" t="s">
        <v>105</v>
      </c>
      <c r="D17" s="47"/>
      <c r="E17" s="97">
        <v>51851192</v>
      </c>
      <c r="F17" s="97">
        <v>40687405</v>
      </c>
    </row>
    <row r="18" spans="2:10" ht="24" customHeight="1">
      <c r="B18" s="50">
        <v>7</v>
      </c>
      <c r="C18" s="47" t="s">
        <v>106</v>
      </c>
      <c r="D18" s="47"/>
      <c r="E18" s="97">
        <v>4805500</v>
      </c>
      <c r="F18" s="97">
        <v>8497233</v>
      </c>
    </row>
    <row r="19" spans="2:10" ht="26.25" customHeight="1">
      <c r="B19" s="50">
        <v>8</v>
      </c>
      <c r="C19" s="47" t="s">
        <v>163</v>
      </c>
      <c r="D19" s="47"/>
      <c r="E19" s="97"/>
      <c r="F19" s="97"/>
    </row>
    <row r="20" spans="2:10" ht="33.75" customHeight="1">
      <c r="B20" s="50"/>
      <c r="C20" s="53" t="s">
        <v>107</v>
      </c>
      <c r="D20" s="47"/>
      <c r="E20" s="97">
        <v>275734036</v>
      </c>
      <c r="F20" s="97">
        <v>264755270</v>
      </c>
      <c r="J20" s="99"/>
    </row>
    <row r="21" spans="2:10" ht="28.5" customHeight="1">
      <c r="B21" s="50">
        <v>8</v>
      </c>
      <c r="C21" s="47" t="s">
        <v>108</v>
      </c>
      <c r="D21" s="47"/>
      <c r="E21" s="97">
        <v>192510833</v>
      </c>
      <c r="F21" s="97">
        <v>-42947571</v>
      </c>
    </row>
    <row r="22" spans="2:10" ht="23.25" customHeight="1">
      <c r="B22" s="50">
        <v>9</v>
      </c>
      <c r="C22" s="47" t="s">
        <v>110</v>
      </c>
      <c r="D22" s="47"/>
      <c r="E22" s="97"/>
      <c r="F22" s="97"/>
    </row>
    <row r="23" spans="2:10" ht="24.75" customHeight="1">
      <c r="B23" s="50">
        <v>10</v>
      </c>
      <c r="C23" s="47" t="s">
        <v>109</v>
      </c>
      <c r="D23" s="47"/>
      <c r="E23" s="97"/>
      <c r="F23" s="97"/>
    </row>
    <row r="24" spans="2:10" ht="26.25" customHeight="1">
      <c r="B24" s="50">
        <v>11</v>
      </c>
      <c r="C24" s="47" t="s">
        <v>111</v>
      </c>
      <c r="D24" s="47"/>
      <c r="E24" s="97"/>
      <c r="F24" s="97"/>
    </row>
    <row r="25" spans="2:10" ht="24" customHeight="1">
      <c r="B25" s="50">
        <v>12</v>
      </c>
      <c r="C25" s="47" t="s">
        <v>112</v>
      </c>
      <c r="D25" s="47"/>
      <c r="E25" s="97"/>
      <c r="F25" s="97"/>
    </row>
    <row r="26" spans="2:10" ht="25.5" customHeight="1">
      <c r="B26" s="50"/>
      <c r="C26" s="47" t="s">
        <v>113</v>
      </c>
      <c r="D26" s="47"/>
      <c r="E26" s="97"/>
      <c r="F26" s="97">
        <v>105908</v>
      </c>
    </row>
    <row r="27" spans="2:10" ht="24" customHeight="1">
      <c r="B27" s="50"/>
      <c r="C27" s="47" t="s">
        <v>114</v>
      </c>
      <c r="D27" s="47"/>
      <c r="E27" s="97"/>
      <c r="F27" s="97"/>
    </row>
    <row r="28" spans="2:10" ht="24.75" customHeight="1">
      <c r="B28" s="50"/>
      <c r="C28" s="47" t="s">
        <v>115</v>
      </c>
      <c r="D28" s="47"/>
      <c r="E28" s="97"/>
      <c r="F28" s="97">
        <v>63800</v>
      </c>
    </row>
    <row r="29" spans="2:10" ht="39.75" customHeight="1">
      <c r="B29" s="50"/>
      <c r="C29" s="53" t="s">
        <v>116</v>
      </c>
      <c r="D29" s="47"/>
      <c r="E29" s="97">
        <f>SUM(E26:E28)</f>
        <v>0</v>
      </c>
      <c r="F29" s="97">
        <f>F22+F23+F26+F28</f>
        <v>169708</v>
      </c>
    </row>
    <row r="30" spans="2:10" ht="37.5" customHeight="1">
      <c r="B30" s="50">
        <v>13</v>
      </c>
      <c r="C30" s="53" t="s">
        <v>117</v>
      </c>
      <c r="D30" s="47"/>
      <c r="E30" s="97">
        <v>192510833</v>
      </c>
      <c r="F30" s="97">
        <v>-42777863</v>
      </c>
      <c r="I30" s="99"/>
    </row>
    <row r="31" spans="2:10" ht="25.5" customHeight="1">
      <c r="B31" s="50">
        <v>14</v>
      </c>
      <c r="C31" s="47" t="s">
        <v>118</v>
      </c>
      <c r="D31" s="47"/>
      <c r="E31" s="97">
        <v>15546323</v>
      </c>
      <c r="F31" s="97"/>
    </row>
    <row r="32" spans="2:10" ht="35.25" customHeight="1">
      <c r="B32" s="50">
        <v>15</v>
      </c>
      <c r="C32" s="53" t="s">
        <v>119</v>
      </c>
      <c r="D32" s="47"/>
      <c r="E32" s="97">
        <v>176964510</v>
      </c>
      <c r="F32" s="97">
        <v>-42777863</v>
      </c>
    </row>
    <row r="33" spans="2:6">
      <c r="B33" s="45"/>
      <c r="E33" s="100"/>
    </row>
    <row r="34" spans="2:6">
      <c r="C34" s="3"/>
      <c r="E34" s="100"/>
    </row>
    <row r="35" spans="2:6">
      <c r="E35" s="100"/>
      <c r="F35" s="102"/>
    </row>
    <row r="36" spans="2:6">
      <c r="C36" s="3"/>
      <c r="E36" s="100"/>
    </row>
    <row r="37" spans="2:6">
      <c r="E37" s="99">
        <f>SUM(E35:E36)</f>
        <v>0</v>
      </c>
    </row>
    <row r="38" spans="2:6">
      <c r="E38" s="101"/>
    </row>
    <row r="39" spans="2:6">
      <c r="E39" s="99"/>
    </row>
    <row r="40" spans="2:6">
      <c r="E40" s="99">
        <f>SUM(E38:E39)</f>
        <v>0</v>
      </c>
    </row>
  </sheetData>
  <mergeCells count="2">
    <mergeCell ref="B2:D2"/>
    <mergeCell ref="B4:D4"/>
  </mergeCells>
  <phoneticPr fontId="4" type="noConversion"/>
  <pageMargins left="0.25" right="0.25" top="0.25" bottom="0.25" header="0.25" footer="0.2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6"/>
  <dimension ref="B1:I28"/>
  <sheetViews>
    <sheetView topLeftCell="A14" workbookViewId="0">
      <selection activeCell="G9" sqref="G9"/>
    </sheetView>
  </sheetViews>
  <sheetFormatPr defaultRowHeight="12.75"/>
  <cols>
    <col min="1" max="1" width="3.85546875" customWidth="1"/>
    <col min="2" max="2" width="6.5703125" customWidth="1"/>
    <col min="3" max="3" width="46.85546875" customWidth="1"/>
    <col min="4" max="4" width="12.7109375" customWidth="1"/>
    <col min="5" max="5" width="11.85546875" customWidth="1"/>
    <col min="7" max="7" width="10" bestFit="1" customWidth="1"/>
    <col min="9" max="9" width="10.5703125" bestFit="1" customWidth="1"/>
  </cols>
  <sheetData>
    <row r="1" spans="2:8">
      <c r="C1" t="str">
        <f>'Kopertina '!F3</f>
        <v>Sh.A.Ujesjellsi Vlore</v>
      </c>
    </row>
    <row r="2" spans="2:8" ht="15.75">
      <c r="B2" s="298" t="s">
        <v>121</v>
      </c>
      <c r="C2" s="298"/>
      <c r="D2" s="298"/>
      <c r="E2" s="54" t="s">
        <v>185</v>
      </c>
      <c r="F2" s="54"/>
      <c r="G2" s="54"/>
    </row>
    <row r="3" spans="2:8" ht="13.5" thickBot="1"/>
    <row r="4" spans="2:8" ht="20.25" customHeight="1">
      <c r="B4" s="41" t="s">
        <v>17</v>
      </c>
      <c r="C4" s="56" t="s">
        <v>121</v>
      </c>
      <c r="D4" s="57" t="s">
        <v>20</v>
      </c>
      <c r="E4" s="57" t="s">
        <v>123</v>
      </c>
      <c r="F4" s="55"/>
      <c r="G4" s="55"/>
      <c r="H4" s="55"/>
    </row>
    <row r="5" spans="2:8" ht="19.5" customHeight="1" thickBot="1">
      <c r="B5" s="58"/>
      <c r="C5" s="58"/>
      <c r="D5" s="58" t="s">
        <v>122</v>
      </c>
      <c r="E5" s="58" t="s">
        <v>23</v>
      </c>
    </row>
    <row r="6" spans="2:8" ht="31.5" customHeight="1">
      <c r="B6" s="62" t="s">
        <v>124</v>
      </c>
      <c r="C6" s="64" t="s">
        <v>125</v>
      </c>
      <c r="D6" s="47"/>
      <c r="E6" s="49"/>
    </row>
    <row r="7" spans="2:8" ht="21" customHeight="1">
      <c r="B7" s="63"/>
      <c r="C7" s="47" t="s">
        <v>126</v>
      </c>
      <c r="D7" s="47">
        <v>159633390</v>
      </c>
      <c r="E7" s="47">
        <v>123666102</v>
      </c>
    </row>
    <row r="8" spans="2:8" ht="24.75" customHeight="1">
      <c r="B8" s="63"/>
      <c r="C8" s="47" t="s">
        <v>127</v>
      </c>
      <c r="D8" s="47">
        <v>141491916</v>
      </c>
      <c r="E8" s="47">
        <v>182938214</v>
      </c>
    </row>
    <row r="9" spans="2:8" ht="24" customHeight="1">
      <c r="B9" s="63"/>
      <c r="C9" s="47" t="s">
        <v>128</v>
      </c>
      <c r="D9" s="47">
        <v>376330</v>
      </c>
      <c r="E9" s="47">
        <v>72673429</v>
      </c>
    </row>
    <row r="10" spans="2:8" ht="23.25" customHeight="1">
      <c r="B10" s="63"/>
      <c r="C10" s="47" t="s">
        <v>155</v>
      </c>
      <c r="D10" s="47">
        <v>90425</v>
      </c>
      <c r="E10" s="47">
        <v>10350</v>
      </c>
    </row>
    <row r="11" spans="2:8" ht="26.25" customHeight="1">
      <c r="B11" s="63"/>
      <c r="C11" s="47" t="s">
        <v>129</v>
      </c>
      <c r="D11" s="47">
        <v>1105142</v>
      </c>
      <c r="E11" s="47">
        <v>658936</v>
      </c>
    </row>
    <row r="12" spans="2:8" ht="25.5" customHeight="1">
      <c r="B12" s="63"/>
      <c r="C12" s="66" t="s">
        <v>130</v>
      </c>
      <c r="D12" s="47"/>
      <c r="E12" s="66"/>
    </row>
    <row r="13" spans="2:8" ht="33" customHeight="1">
      <c r="B13" s="63" t="s">
        <v>131</v>
      </c>
      <c r="C13" s="38" t="s">
        <v>132</v>
      </c>
      <c r="D13" s="47"/>
      <c r="E13" s="47"/>
    </row>
    <row r="14" spans="2:8" ht="26.25" customHeight="1">
      <c r="B14" s="63"/>
      <c r="C14" s="47" t="s">
        <v>133</v>
      </c>
      <c r="D14" s="47"/>
      <c r="E14" s="47"/>
    </row>
    <row r="15" spans="2:8" ht="22.5" customHeight="1">
      <c r="B15" s="63"/>
      <c r="C15" s="47" t="s">
        <v>134</v>
      </c>
      <c r="D15" s="47">
        <v>778925</v>
      </c>
      <c r="E15" s="47">
        <v>790660</v>
      </c>
    </row>
    <row r="16" spans="2:8" ht="25.5" customHeight="1">
      <c r="B16" s="63"/>
      <c r="C16" s="47" t="s">
        <v>135</v>
      </c>
      <c r="D16" s="47">
        <v>199968</v>
      </c>
      <c r="E16" s="47"/>
    </row>
    <row r="17" spans="2:9" ht="22.5" customHeight="1">
      <c r="B17" s="63"/>
      <c r="C17" s="47" t="s">
        <v>136</v>
      </c>
      <c r="D17" s="47"/>
      <c r="E17" s="47">
        <v>105908</v>
      </c>
    </row>
    <row r="18" spans="2:9" ht="22.5" customHeight="1">
      <c r="B18" s="63"/>
      <c r="C18" s="47" t="s">
        <v>137</v>
      </c>
      <c r="D18" s="47"/>
      <c r="E18" s="47"/>
    </row>
    <row r="19" spans="2:9" ht="20.25" customHeight="1">
      <c r="B19" s="63"/>
      <c r="C19" s="66" t="s">
        <v>138</v>
      </c>
      <c r="D19" s="47"/>
      <c r="E19" s="53"/>
    </row>
    <row r="20" spans="2:9" ht="30.75" customHeight="1">
      <c r="B20" s="63" t="s">
        <v>139</v>
      </c>
      <c r="C20" s="38" t="s">
        <v>140</v>
      </c>
      <c r="D20" s="47"/>
      <c r="E20" s="47"/>
      <c r="I20">
        <f>SUM(I18:I19)</f>
        <v>0</v>
      </c>
    </row>
    <row r="21" spans="2:9" ht="22.5" customHeight="1">
      <c r="B21" s="61"/>
      <c r="C21" s="47" t="s">
        <v>141</v>
      </c>
      <c r="D21" s="47"/>
      <c r="E21" s="47"/>
    </row>
    <row r="22" spans="2:9" ht="22.5" customHeight="1">
      <c r="B22" s="61"/>
      <c r="C22" s="47" t="s">
        <v>142</v>
      </c>
      <c r="D22" s="47"/>
      <c r="E22" s="47"/>
    </row>
    <row r="23" spans="2:9" ht="23.25" customHeight="1">
      <c r="B23" s="61"/>
      <c r="C23" s="47" t="s">
        <v>143</v>
      </c>
      <c r="D23" s="47"/>
      <c r="E23" s="47"/>
    </row>
    <row r="24" spans="2:9" ht="22.5" customHeight="1">
      <c r="B24" s="59"/>
      <c r="C24" s="47" t="s">
        <v>144</v>
      </c>
      <c r="D24" s="47"/>
      <c r="E24" s="47"/>
    </row>
    <row r="25" spans="2:9" ht="21.75" customHeight="1">
      <c r="B25" s="59"/>
      <c r="C25" s="47" t="s">
        <v>145</v>
      </c>
      <c r="D25" s="47"/>
      <c r="E25" s="47"/>
    </row>
    <row r="26" spans="2:9" ht="25.5" customHeight="1">
      <c r="B26" s="59"/>
      <c r="C26" s="66" t="s">
        <v>146</v>
      </c>
      <c r="D26" s="47"/>
      <c r="E26" s="53"/>
    </row>
    <row r="27" spans="2:9" ht="29.25" customHeight="1">
      <c r="B27" s="59"/>
      <c r="C27" s="53" t="s">
        <v>148</v>
      </c>
      <c r="D27" s="47">
        <v>20697895</v>
      </c>
      <c r="E27" s="47">
        <v>8650616</v>
      </c>
    </row>
    <row r="28" spans="2:9" ht="30" customHeight="1" thickBot="1">
      <c r="B28" s="60"/>
      <c r="C28" s="65" t="s">
        <v>147</v>
      </c>
      <c r="D28" s="47">
        <v>37441175</v>
      </c>
      <c r="E28" s="51">
        <v>20697895</v>
      </c>
    </row>
  </sheetData>
  <mergeCells count="1">
    <mergeCell ref="B2:D2"/>
  </mergeCells>
  <phoneticPr fontId="4" type="noConversion"/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8"/>
  <dimension ref="A4:K28"/>
  <sheetViews>
    <sheetView zoomScale="60" zoomScaleNormal="60" workbookViewId="0">
      <selection activeCell="E27" sqref="E27"/>
    </sheetView>
  </sheetViews>
  <sheetFormatPr defaultRowHeight="12.75"/>
  <cols>
    <col min="1" max="1" width="4.140625" bestFit="1" customWidth="1"/>
    <col min="2" max="2" width="43.28515625" bestFit="1" customWidth="1"/>
    <col min="3" max="3" width="21.28515625" customWidth="1"/>
    <col min="4" max="4" width="11.5703125" customWidth="1"/>
    <col min="5" max="5" width="15.140625" customWidth="1"/>
    <col min="6" max="6" width="18.7109375" customWidth="1"/>
    <col min="7" max="7" width="15.7109375" customWidth="1"/>
    <col min="8" max="8" width="14.85546875" bestFit="1" customWidth="1"/>
    <col min="9" max="9" width="14.140625" customWidth="1"/>
    <col min="10" max="10" width="10.28515625" customWidth="1"/>
    <col min="11" max="11" width="13" customWidth="1"/>
  </cols>
  <sheetData>
    <row r="4" spans="1:11" ht="23.25" customHeight="1">
      <c r="B4" s="69" t="s">
        <v>167</v>
      </c>
    </row>
    <row r="5" spans="1:11" ht="23.25" customHeight="1">
      <c r="B5" s="2"/>
    </row>
    <row r="6" spans="1:11" ht="15.75">
      <c r="B6" s="298" t="s">
        <v>186</v>
      </c>
      <c r="C6" s="298"/>
      <c r="D6" s="298"/>
      <c r="E6" s="298"/>
      <c r="F6" s="298"/>
      <c r="G6" s="298"/>
      <c r="H6" s="298"/>
      <c r="I6" s="298"/>
      <c r="J6" s="67"/>
      <c r="K6" s="67"/>
    </row>
    <row r="7" spans="1:11" ht="18" customHeight="1">
      <c r="B7" s="42" t="s">
        <v>168</v>
      </c>
    </row>
    <row r="8" spans="1:11" ht="18" customHeight="1">
      <c r="B8" s="42"/>
    </row>
    <row r="9" spans="1:11" ht="33" customHeight="1">
      <c r="A9" s="76" t="s">
        <v>17</v>
      </c>
      <c r="B9" s="76" t="s">
        <v>169</v>
      </c>
      <c r="C9" s="76" t="s">
        <v>170</v>
      </c>
      <c r="D9" s="76" t="s">
        <v>171</v>
      </c>
      <c r="E9" s="76" t="s">
        <v>172</v>
      </c>
      <c r="F9" s="77" t="s">
        <v>173</v>
      </c>
      <c r="G9" s="78" t="s">
        <v>174</v>
      </c>
      <c r="H9" s="76" t="s">
        <v>175</v>
      </c>
      <c r="I9" s="1"/>
    </row>
    <row r="10" spans="1:11" ht="27" customHeight="1">
      <c r="A10" s="79" t="s">
        <v>24</v>
      </c>
      <c r="B10" s="79" t="s">
        <v>187</v>
      </c>
      <c r="C10" s="75">
        <v>544042965</v>
      </c>
      <c r="D10" s="75"/>
      <c r="E10" s="75"/>
      <c r="F10" s="75">
        <v>79972624</v>
      </c>
      <c r="G10" s="75">
        <v>-36062559</v>
      </c>
      <c r="H10" s="75">
        <v>587953030</v>
      </c>
      <c r="I10" s="74"/>
      <c r="J10" s="74"/>
    </row>
    <row r="11" spans="1:11" ht="25.5" customHeight="1">
      <c r="A11" s="79" t="s">
        <v>124</v>
      </c>
      <c r="B11" s="75" t="s">
        <v>176</v>
      </c>
      <c r="C11" s="75"/>
      <c r="D11" s="75"/>
      <c r="E11" s="75"/>
      <c r="F11" s="75"/>
      <c r="G11" s="75"/>
      <c r="H11" s="75"/>
      <c r="I11" s="1"/>
    </row>
    <row r="12" spans="1:11" ht="20.25" customHeight="1">
      <c r="A12" s="53" t="s">
        <v>131</v>
      </c>
      <c r="B12" s="36" t="s">
        <v>177</v>
      </c>
      <c r="C12" s="47"/>
      <c r="D12" s="47"/>
      <c r="E12" s="47"/>
      <c r="F12" s="47"/>
      <c r="G12" s="47"/>
      <c r="H12" s="47"/>
      <c r="I12" s="1"/>
    </row>
    <row r="13" spans="1:11" ht="21" customHeight="1">
      <c r="A13" s="53">
        <v>1</v>
      </c>
      <c r="B13" s="47" t="s">
        <v>178</v>
      </c>
      <c r="C13" s="47"/>
      <c r="D13" s="47"/>
      <c r="E13" s="47"/>
      <c r="F13" s="47"/>
      <c r="G13" s="47"/>
      <c r="H13" s="47"/>
      <c r="I13" s="1"/>
    </row>
    <row r="14" spans="1:11" ht="21" customHeight="1">
      <c r="A14" s="53">
        <v>2</v>
      </c>
      <c r="B14" s="47" t="s">
        <v>144</v>
      </c>
      <c r="C14" s="47"/>
      <c r="D14" s="47"/>
      <c r="E14" s="47"/>
      <c r="F14" s="47"/>
      <c r="G14" s="47"/>
      <c r="H14" s="47"/>
      <c r="I14" s="1"/>
    </row>
    <row r="15" spans="1:11" ht="18.75" customHeight="1">
      <c r="A15" s="53">
        <v>3</v>
      </c>
      <c r="B15" s="47" t="s">
        <v>179</v>
      </c>
      <c r="C15" s="47"/>
      <c r="D15" s="47"/>
      <c r="E15" s="47"/>
      <c r="F15" s="47"/>
      <c r="G15" s="47"/>
      <c r="H15" s="47"/>
      <c r="I15" s="1"/>
    </row>
    <row r="16" spans="1:11" ht="19.5" customHeight="1">
      <c r="A16" s="53">
        <v>4</v>
      </c>
      <c r="B16" s="47" t="s">
        <v>191</v>
      </c>
      <c r="C16" s="47"/>
      <c r="D16" s="47"/>
      <c r="E16" s="47"/>
      <c r="F16" s="47"/>
      <c r="G16" s="47">
        <v>-1035042</v>
      </c>
      <c r="H16" s="47">
        <v>-1035042</v>
      </c>
      <c r="I16" s="1"/>
    </row>
    <row r="17" spans="1:9" ht="18.75" customHeight="1">
      <c r="A17" s="53" t="s">
        <v>46</v>
      </c>
      <c r="B17" s="53" t="s">
        <v>188</v>
      </c>
      <c r="C17" s="76">
        <v>544042965</v>
      </c>
      <c r="D17" s="47"/>
      <c r="E17" s="47"/>
      <c r="F17" s="76">
        <v>79972624</v>
      </c>
      <c r="G17" s="47">
        <f>SUM(G10:G16)</f>
        <v>-37097601</v>
      </c>
      <c r="H17" s="47">
        <f>SUM(C17:G17)</f>
        <v>586917988</v>
      </c>
      <c r="I17" s="1"/>
    </row>
    <row r="18" spans="1:9" ht="18" customHeight="1">
      <c r="A18" s="53">
        <v>1</v>
      </c>
      <c r="B18" s="47" t="s">
        <v>178</v>
      </c>
      <c r="C18" s="47"/>
      <c r="D18" s="47"/>
      <c r="E18" s="47"/>
      <c r="F18" s="47"/>
      <c r="G18" s="47">
        <v>176964510</v>
      </c>
      <c r="H18" s="47">
        <v>176964510</v>
      </c>
      <c r="I18" s="1"/>
    </row>
    <row r="19" spans="1:9" ht="19.5" customHeight="1">
      <c r="A19" s="53">
        <v>2</v>
      </c>
      <c r="B19" s="47" t="s">
        <v>144</v>
      </c>
      <c r="C19" s="47"/>
      <c r="D19" s="47"/>
      <c r="E19" s="47"/>
      <c r="F19" s="47"/>
      <c r="G19" s="47"/>
      <c r="H19" s="47"/>
      <c r="I19" s="1"/>
    </row>
    <row r="20" spans="1:9" ht="19.5" customHeight="1">
      <c r="A20" s="53">
        <v>3</v>
      </c>
      <c r="B20" s="47" t="s">
        <v>166</v>
      </c>
      <c r="C20" s="47"/>
      <c r="D20" s="47"/>
      <c r="E20" s="47"/>
      <c r="F20" s="47"/>
      <c r="G20" s="47"/>
      <c r="H20" s="47"/>
      <c r="I20" s="1"/>
    </row>
    <row r="21" spans="1:9" ht="19.5" customHeight="1">
      <c r="A21" s="53">
        <v>4</v>
      </c>
      <c r="B21" s="47" t="s">
        <v>180</v>
      </c>
      <c r="C21" s="47"/>
      <c r="D21" s="47"/>
      <c r="E21" s="47"/>
      <c r="F21" s="47"/>
      <c r="G21" s="47"/>
      <c r="H21" s="47"/>
      <c r="I21" s="1"/>
    </row>
    <row r="22" spans="1:9" ht="16.5" customHeight="1">
      <c r="A22" s="53" t="s">
        <v>181</v>
      </c>
      <c r="B22" s="53" t="s">
        <v>188</v>
      </c>
      <c r="C22" s="76">
        <v>544042965</v>
      </c>
      <c r="D22" s="47"/>
      <c r="E22" s="47"/>
      <c r="F22" s="76">
        <v>79972624</v>
      </c>
      <c r="G22" s="47">
        <f>SUM(G17:G21)</f>
        <v>139866909</v>
      </c>
      <c r="H22" s="47">
        <f>SUM(H17:H21)</f>
        <v>763882498</v>
      </c>
      <c r="I22" s="1"/>
    </row>
    <row r="23" spans="1:9" ht="21" customHeight="1">
      <c r="A23" s="1"/>
    </row>
    <row r="24" spans="1:9" ht="24" customHeight="1">
      <c r="A24" s="1"/>
    </row>
    <row r="25" spans="1:9" ht="21.75" customHeight="1"/>
    <row r="26" spans="1:9" ht="19.5" customHeight="1"/>
    <row r="27" spans="1:9" ht="17.25" customHeight="1"/>
    <row r="28" spans="1:9" ht="22.5" customHeight="1"/>
  </sheetData>
  <mergeCells count="1">
    <mergeCell ref="B6:I6"/>
  </mergeCells>
  <phoneticPr fontId="4" type="noConversion"/>
  <pageMargins left="0.25" right="0.25" top="0.25" bottom="0.25" header="0.25" footer="0.25"/>
  <pageSetup paperSize="9" scale="98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M33"/>
  <sheetViews>
    <sheetView zoomScale="50" zoomScaleNormal="50" workbookViewId="0">
      <selection activeCell="L35" sqref="L35"/>
    </sheetView>
  </sheetViews>
  <sheetFormatPr defaultColWidth="12.28515625" defaultRowHeight="12"/>
  <cols>
    <col min="1" max="1" width="4.42578125" style="237" customWidth="1"/>
    <col min="2" max="2" width="13.28515625" style="238" customWidth="1"/>
    <col min="3" max="3" width="12.85546875" style="237" customWidth="1"/>
    <col min="4" max="4" width="12.140625" style="237" customWidth="1"/>
    <col min="5" max="5" width="10.140625" style="237" customWidth="1"/>
    <col min="6" max="6" width="13.42578125" style="237" customWidth="1"/>
    <col min="7" max="7" width="11.42578125" style="237" customWidth="1"/>
    <col min="8" max="8" width="11.85546875" style="237" customWidth="1"/>
    <col min="9" max="9" width="10.28515625" style="237" customWidth="1"/>
    <col min="10" max="11" width="11.5703125" style="237" customWidth="1"/>
    <col min="12" max="12" width="11" style="237" customWidth="1"/>
    <col min="13" max="13" width="22.28515625" style="237" bestFit="1" customWidth="1"/>
    <col min="14" max="16384" width="12.28515625" style="237"/>
  </cols>
  <sheetData>
    <row r="1" spans="1:13" ht="18" customHeight="1"/>
    <row r="2" spans="1:13" ht="16.5" customHeight="1"/>
    <row r="3" spans="1:13">
      <c r="J3" s="239"/>
    </row>
    <row r="4" spans="1:13" ht="12.75" thickBot="1">
      <c r="F4" s="240" t="s">
        <v>192</v>
      </c>
      <c r="G4" s="240"/>
      <c r="J4" s="239"/>
    </row>
    <row r="5" spans="1:13" ht="12.75" thickBot="1">
      <c r="B5" s="241" t="s">
        <v>193</v>
      </c>
      <c r="F5" s="242" t="s">
        <v>194</v>
      </c>
      <c r="G5" s="242">
        <v>2010</v>
      </c>
    </row>
    <row r="6" spans="1:13">
      <c r="B6" s="243"/>
      <c r="D6" s="244"/>
      <c r="E6" s="244"/>
    </row>
    <row r="7" spans="1:13">
      <c r="B7" s="243"/>
      <c r="D7" s="244"/>
      <c r="E7" s="244"/>
    </row>
    <row r="9" spans="1:13" ht="19.5" customHeight="1">
      <c r="A9" s="245">
        <v>0.2</v>
      </c>
      <c r="B9" s="246" t="s">
        <v>195</v>
      </c>
      <c r="C9" s="247" t="s">
        <v>196</v>
      </c>
      <c r="D9" s="247" t="s">
        <v>197</v>
      </c>
      <c r="E9" s="247" t="s">
        <v>198</v>
      </c>
      <c r="F9" s="248" t="s">
        <v>196</v>
      </c>
      <c r="G9" s="248" t="s">
        <v>199</v>
      </c>
      <c r="H9" s="248" t="s">
        <v>200</v>
      </c>
      <c r="I9" s="248" t="s">
        <v>199</v>
      </c>
      <c r="J9" s="248" t="s">
        <v>200</v>
      </c>
      <c r="K9" s="248" t="s">
        <v>199</v>
      </c>
      <c r="L9" s="247" t="s">
        <v>201</v>
      </c>
    </row>
    <row r="10" spans="1:13" ht="17.25" customHeight="1">
      <c r="A10" s="249" t="s">
        <v>202</v>
      </c>
      <c r="B10" s="250"/>
      <c r="C10" s="251">
        <v>40179</v>
      </c>
      <c r="D10" s="252"/>
      <c r="E10" s="253" t="s">
        <v>203</v>
      </c>
      <c r="F10" s="254">
        <v>40543</v>
      </c>
      <c r="G10" s="254">
        <v>40179</v>
      </c>
      <c r="H10" s="254">
        <v>40179</v>
      </c>
      <c r="I10" s="255" t="s">
        <v>204</v>
      </c>
      <c r="J10" s="254">
        <v>40543</v>
      </c>
      <c r="K10" s="254">
        <v>40543</v>
      </c>
      <c r="L10" s="253" t="s">
        <v>205</v>
      </c>
    </row>
    <row r="11" spans="1:13" ht="17.25" customHeight="1">
      <c r="A11" s="256">
        <v>1</v>
      </c>
      <c r="B11" s="250" t="s">
        <v>206</v>
      </c>
      <c r="C11" s="252">
        <v>13237520</v>
      </c>
      <c r="D11" s="252"/>
      <c r="E11" s="253"/>
      <c r="F11" s="255">
        <v>13237520</v>
      </c>
      <c r="G11" s="255"/>
      <c r="H11" s="255">
        <f>F11-G11</f>
        <v>13237520</v>
      </c>
      <c r="I11" s="255"/>
      <c r="J11" s="255">
        <v>13237520</v>
      </c>
      <c r="K11" s="255"/>
      <c r="L11" s="253"/>
    </row>
    <row r="12" spans="1:13" ht="15" customHeight="1">
      <c r="A12" s="257">
        <v>2</v>
      </c>
      <c r="B12" s="258" t="s">
        <v>207</v>
      </c>
      <c r="C12" s="252">
        <v>152999106</v>
      </c>
      <c r="D12" s="259">
        <v>335925</v>
      </c>
      <c r="E12" s="255"/>
      <c r="F12" s="255">
        <f>SUM(C12:E12)</f>
        <v>153335031</v>
      </c>
      <c r="G12" s="255">
        <v>64109505</v>
      </c>
      <c r="H12" s="255">
        <f>F12-G12</f>
        <v>89225526</v>
      </c>
      <c r="I12" s="255">
        <v>4461276</v>
      </c>
      <c r="J12" s="255">
        <f>H12-I12</f>
        <v>84764250</v>
      </c>
      <c r="K12" s="255">
        <f>G12+I12</f>
        <v>68570781</v>
      </c>
      <c r="L12" s="255">
        <v>4461276</v>
      </c>
    </row>
    <row r="13" spans="1:13" ht="15.75" customHeight="1">
      <c r="A13" s="257">
        <v>3</v>
      </c>
      <c r="B13" s="260" t="s">
        <v>208</v>
      </c>
      <c r="C13" s="261">
        <v>230433568</v>
      </c>
      <c r="D13" s="262">
        <v>302500</v>
      </c>
      <c r="E13" s="263">
        <v>18473935</v>
      </c>
      <c r="F13" s="255">
        <f>(C13+D13)-E13</f>
        <v>212262133</v>
      </c>
      <c r="G13" s="263">
        <v>146237664</v>
      </c>
      <c r="H13" s="255">
        <v>81888918</v>
      </c>
      <c r="I13" s="264">
        <v>13204894</v>
      </c>
      <c r="J13" s="255">
        <f>H13-I13</f>
        <v>68684024</v>
      </c>
      <c r="K13" s="255">
        <f>G13+I13</f>
        <v>159442558</v>
      </c>
      <c r="L13" s="263">
        <v>15814380</v>
      </c>
      <c r="M13" s="289"/>
    </row>
    <row r="14" spans="1:13" ht="15.75" customHeight="1">
      <c r="A14" s="265"/>
      <c r="B14" s="266"/>
      <c r="C14" s="267"/>
      <c r="D14" s="268"/>
      <c r="E14" s="248"/>
      <c r="F14" s="255"/>
      <c r="G14" s="248">
        <v>-15864449</v>
      </c>
      <c r="H14" s="263">
        <v>2609486</v>
      </c>
      <c r="I14" s="269">
        <v>2609486</v>
      </c>
      <c r="J14" s="255"/>
      <c r="K14" s="255">
        <v>-15864449</v>
      </c>
      <c r="L14" s="248"/>
      <c r="M14" s="270"/>
    </row>
    <row r="15" spans="1:13" ht="16.5" customHeight="1">
      <c r="A15" s="265">
        <v>4</v>
      </c>
      <c r="B15" s="258" t="s">
        <v>209</v>
      </c>
      <c r="C15" s="271">
        <v>599492988</v>
      </c>
      <c r="D15" s="271"/>
      <c r="E15" s="248"/>
      <c r="F15" s="255">
        <f>SUM(C15:E15)</f>
        <v>599492988</v>
      </c>
      <c r="G15" s="248">
        <v>261265512</v>
      </c>
      <c r="H15" s="263">
        <f>F15-G15</f>
        <v>338227476</v>
      </c>
      <c r="I15" s="248">
        <v>16911374</v>
      </c>
      <c r="J15" s="255">
        <f t="shared" ref="J15:J22" si="0">H15-I15</f>
        <v>321316102</v>
      </c>
      <c r="K15" s="255">
        <f>G15+I15</f>
        <v>278176886</v>
      </c>
      <c r="L15" s="248">
        <v>16911374</v>
      </c>
    </row>
    <row r="16" spans="1:13" ht="16.5" customHeight="1">
      <c r="A16" s="247"/>
      <c r="B16" s="246" t="s">
        <v>210</v>
      </c>
      <c r="C16" s="263"/>
      <c r="D16" s="271">
        <v>248797503</v>
      </c>
      <c r="E16" s="248"/>
      <c r="F16" s="272">
        <v>248797503</v>
      </c>
      <c r="G16" s="248"/>
      <c r="H16" s="263">
        <f>F16-G16</f>
        <v>248797503</v>
      </c>
      <c r="I16" s="248">
        <v>12439875</v>
      </c>
      <c r="J16" s="255">
        <f t="shared" si="0"/>
        <v>236357628</v>
      </c>
      <c r="K16" s="255">
        <f>G16+I16</f>
        <v>12439875</v>
      </c>
      <c r="L16" s="248"/>
      <c r="M16" s="238"/>
    </row>
    <row r="17" spans="1:13" ht="18" customHeight="1">
      <c r="A17" s="273"/>
      <c r="B17" s="246" t="s">
        <v>211</v>
      </c>
      <c r="C17" s="271">
        <v>28843417</v>
      </c>
      <c r="D17" s="271"/>
      <c r="E17" s="248"/>
      <c r="F17" s="272">
        <f>SUM(C17:E17)</f>
        <v>28843417</v>
      </c>
      <c r="G17" s="248">
        <v>19889449</v>
      </c>
      <c r="H17" s="248">
        <f>F17-G17</f>
        <v>8953968</v>
      </c>
      <c r="I17" s="248">
        <v>590480</v>
      </c>
      <c r="J17" s="255">
        <f t="shared" si="0"/>
        <v>8363488</v>
      </c>
      <c r="K17" s="272">
        <f>G17+I17</f>
        <v>20479929</v>
      </c>
      <c r="L17" s="248">
        <v>590480</v>
      </c>
    </row>
    <row r="18" spans="1:13" ht="13.5" customHeight="1">
      <c r="A18" s="257">
        <v>5</v>
      </c>
      <c r="B18" s="274" t="s">
        <v>212</v>
      </c>
      <c r="C18" s="271"/>
      <c r="D18" s="271"/>
      <c r="E18" s="275"/>
      <c r="F18" s="248"/>
      <c r="G18" s="276"/>
      <c r="H18" s="248"/>
      <c r="I18" s="277"/>
      <c r="J18" s="255">
        <f t="shared" si="0"/>
        <v>0</v>
      </c>
      <c r="K18" s="248"/>
      <c r="L18" s="277"/>
    </row>
    <row r="19" spans="1:13" ht="16.5" customHeight="1">
      <c r="A19" s="253"/>
      <c r="B19" s="278" t="s">
        <v>213</v>
      </c>
      <c r="C19" s="252">
        <v>3320549</v>
      </c>
      <c r="D19" s="252">
        <v>140499</v>
      </c>
      <c r="E19" s="249"/>
      <c r="F19" s="255">
        <f>SUM(C19:E19)</f>
        <v>3461048</v>
      </c>
      <c r="G19" s="279">
        <v>1449902</v>
      </c>
      <c r="H19" s="255">
        <f>F19-G19</f>
        <v>2011146</v>
      </c>
      <c r="I19" s="280">
        <v>374129</v>
      </c>
      <c r="J19" s="255">
        <f t="shared" si="0"/>
        <v>1637017</v>
      </c>
      <c r="K19" s="255">
        <f>G19+I19</f>
        <v>1824031</v>
      </c>
      <c r="L19" s="280">
        <v>374129</v>
      </c>
    </row>
    <row r="20" spans="1:13" ht="18.75" customHeight="1">
      <c r="A20" s="265">
        <v>6</v>
      </c>
      <c r="B20" s="250" t="s">
        <v>214</v>
      </c>
      <c r="C20" s="252">
        <v>3353184</v>
      </c>
      <c r="D20" s="252"/>
      <c r="E20" s="255"/>
      <c r="F20" s="255">
        <v>3353184</v>
      </c>
      <c r="G20" s="255"/>
      <c r="H20" s="255">
        <f>F20-G20</f>
        <v>3353184</v>
      </c>
      <c r="I20" s="255">
        <v>838296</v>
      </c>
      <c r="J20" s="255">
        <f t="shared" si="0"/>
        <v>2514888</v>
      </c>
      <c r="K20" s="255">
        <f>G20+I20</f>
        <v>838296</v>
      </c>
      <c r="L20" s="255"/>
      <c r="M20" s="290"/>
    </row>
    <row r="21" spans="1:13" ht="17.25" customHeight="1">
      <c r="A21" s="253"/>
      <c r="B21" s="281" t="s">
        <v>215</v>
      </c>
      <c r="C21" s="282">
        <v>2794986</v>
      </c>
      <c r="D21" s="282"/>
      <c r="E21" s="263"/>
      <c r="F21" s="255">
        <f>SUM(C21:E21)</f>
        <v>2794986</v>
      </c>
      <c r="G21" s="263">
        <v>688076</v>
      </c>
      <c r="H21" s="263">
        <f>F21-G21</f>
        <v>2106910</v>
      </c>
      <c r="I21" s="263">
        <v>421382</v>
      </c>
      <c r="J21" s="255">
        <f t="shared" si="0"/>
        <v>1685528</v>
      </c>
      <c r="K21" s="255">
        <f>G21+I21</f>
        <v>1109458</v>
      </c>
      <c r="L21" s="263">
        <v>421382</v>
      </c>
    </row>
    <row r="22" spans="1:13" ht="16.5" customHeight="1">
      <c r="A22" s="283">
        <v>7</v>
      </c>
      <c r="B22" s="281" t="s">
        <v>216</v>
      </c>
      <c r="C22" s="282"/>
      <c r="D22" s="282">
        <v>49834800</v>
      </c>
      <c r="E22" s="263"/>
      <c r="F22" s="263">
        <v>49834800</v>
      </c>
      <c r="G22" s="263"/>
      <c r="H22" s="263">
        <f>F22-G22</f>
        <v>49834800</v>
      </c>
      <c r="I22" s="263"/>
      <c r="J22" s="255">
        <f t="shared" si="0"/>
        <v>49834800</v>
      </c>
      <c r="K22" s="263"/>
      <c r="L22" s="263"/>
    </row>
    <row r="23" spans="1:13" ht="20.25" customHeight="1">
      <c r="A23" s="284"/>
      <c r="B23" s="285" t="s">
        <v>217</v>
      </c>
      <c r="C23" s="286">
        <f>SUM(C11:C22)</f>
        <v>1034475318</v>
      </c>
      <c r="D23" s="286">
        <f>SUM(D11:D22)</f>
        <v>299411227</v>
      </c>
      <c r="E23" s="286">
        <f>SUM(E13:E22)</f>
        <v>18473935</v>
      </c>
      <c r="F23" s="286">
        <f>(C23+D23)-E23</f>
        <v>1315412610</v>
      </c>
      <c r="G23" s="286">
        <f>SUM(G11:G22)</f>
        <v>477775659</v>
      </c>
      <c r="H23" s="286">
        <f>F23-G23</f>
        <v>837636951</v>
      </c>
      <c r="I23" s="286">
        <f>SUM(I11:I22)</f>
        <v>51851192</v>
      </c>
      <c r="J23" s="286">
        <f>SUM(J11:J22)</f>
        <v>788395245</v>
      </c>
      <c r="K23" s="286">
        <f>SUM(K11:K22)</f>
        <v>527017365</v>
      </c>
      <c r="L23" s="286">
        <f>SUM(L11:L22)</f>
        <v>38573021</v>
      </c>
    </row>
    <row r="24" spans="1:13">
      <c r="A24" s="239"/>
    </row>
    <row r="25" spans="1:13">
      <c r="B25" s="238" t="s">
        <v>218</v>
      </c>
    </row>
    <row r="27" spans="1:13" ht="12.75" thickBot="1">
      <c r="I27" s="240" t="s">
        <v>219</v>
      </c>
      <c r="J27" s="240"/>
    </row>
    <row r="28" spans="1:13" ht="12.75" thickBot="1">
      <c r="I28" s="287" t="s">
        <v>220</v>
      </c>
      <c r="J28" s="287"/>
    </row>
    <row r="31" spans="1:13">
      <c r="B31" s="288" t="s">
        <v>379</v>
      </c>
    </row>
    <row r="32" spans="1:13">
      <c r="B32" s="238" t="s">
        <v>221</v>
      </c>
    </row>
    <row r="33" ht="20.25" customHeight="1"/>
  </sheetData>
  <phoneticPr fontId="4" type="noConversion"/>
  <pageMargins left="0.25" right="0.25" top="0.23" bottom="0.42" header="0.25" footer="0.25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5:E33"/>
  <sheetViews>
    <sheetView zoomScale="70" zoomScaleNormal="70" workbookViewId="0">
      <selection activeCell="J31" sqref="J31"/>
    </sheetView>
  </sheetViews>
  <sheetFormatPr defaultRowHeight="12.75"/>
  <cols>
    <col min="1" max="1" width="4.28515625" customWidth="1"/>
    <col min="2" max="2" width="29.28515625" customWidth="1"/>
    <col min="3" max="4" width="18" customWidth="1"/>
    <col min="5" max="5" width="19.42578125" customWidth="1"/>
  </cols>
  <sheetData>
    <row r="5" spans="1:5" ht="15.75">
      <c r="A5" s="43" t="s">
        <v>222</v>
      </c>
      <c r="B5" s="43"/>
    </row>
    <row r="7" spans="1:5" ht="15">
      <c r="A7" s="112" t="s">
        <v>223</v>
      </c>
      <c r="B7" s="112"/>
      <c r="C7" s="112"/>
      <c r="D7" s="1"/>
      <c r="E7" s="1"/>
    </row>
    <row r="8" spans="1:5" ht="15">
      <c r="A8" s="112"/>
      <c r="B8" s="112"/>
      <c r="C8" s="112"/>
      <c r="D8" s="1"/>
      <c r="E8" s="1"/>
    </row>
    <row r="11" spans="1:5" ht="23.25" customHeight="1">
      <c r="A11" s="119" t="s">
        <v>17</v>
      </c>
      <c r="B11" s="119" t="s">
        <v>224</v>
      </c>
      <c r="C11" s="119" t="s">
        <v>225</v>
      </c>
      <c r="D11" s="119" t="s">
        <v>226</v>
      </c>
      <c r="E11" s="119" t="s">
        <v>227</v>
      </c>
    </row>
    <row r="12" spans="1:5" ht="15">
      <c r="A12" s="120">
        <v>1</v>
      </c>
      <c r="B12" s="120" t="s">
        <v>228</v>
      </c>
      <c r="C12" s="121" t="s">
        <v>229</v>
      </c>
      <c r="D12" s="122" t="s">
        <v>230</v>
      </c>
      <c r="E12" s="120">
        <v>5633500</v>
      </c>
    </row>
    <row r="13" spans="1:5" ht="15">
      <c r="A13" s="120">
        <v>2</v>
      </c>
      <c r="B13" s="120" t="s">
        <v>231</v>
      </c>
      <c r="C13" s="121" t="s">
        <v>232</v>
      </c>
      <c r="D13" s="123" t="s">
        <v>233</v>
      </c>
      <c r="E13" s="120">
        <v>4401570</v>
      </c>
    </row>
    <row r="14" spans="1:5" ht="16.5" customHeight="1">
      <c r="A14" s="120">
        <v>3</v>
      </c>
      <c r="B14" s="120" t="s">
        <v>234</v>
      </c>
      <c r="C14" s="121" t="s">
        <v>235</v>
      </c>
      <c r="D14" s="119" t="s">
        <v>233</v>
      </c>
      <c r="E14" s="120">
        <v>1600000</v>
      </c>
    </row>
    <row r="15" spans="1:5" ht="16.5" customHeight="1">
      <c r="A15" s="120">
        <v>4</v>
      </c>
      <c r="B15" s="120" t="s">
        <v>236</v>
      </c>
      <c r="C15" s="121" t="s">
        <v>235</v>
      </c>
      <c r="D15" s="121"/>
      <c r="E15" s="120">
        <v>5022050</v>
      </c>
    </row>
    <row r="16" spans="1:5" ht="17.25" customHeight="1">
      <c r="A16" s="120">
        <v>5</v>
      </c>
      <c r="B16" s="120" t="s">
        <v>237</v>
      </c>
      <c r="C16" s="121" t="s">
        <v>238</v>
      </c>
      <c r="D16" s="121" t="s">
        <v>239</v>
      </c>
      <c r="E16" s="120">
        <v>3291667</v>
      </c>
    </row>
    <row r="17" spans="1:5" ht="18" customHeight="1">
      <c r="A17" s="120">
        <v>6</v>
      </c>
      <c r="B17" s="120" t="s">
        <v>240</v>
      </c>
      <c r="C17" s="121" t="s">
        <v>241</v>
      </c>
      <c r="D17" s="121" t="s">
        <v>242</v>
      </c>
      <c r="E17" s="120">
        <v>700000</v>
      </c>
    </row>
    <row r="18" spans="1:5" ht="16.5" customHeight="1">
      <c r="A18" s="120">
        <v>7</v>
      </c>
      <c r="B18" s="120" t="s">
        <v>243</v>
      </c>
      <c r="C18" s="121" t="s">
        <v>244</v>
      </c>
      <c r="D18" s="121" t="s">
        <v>245</v>
      </c>
      <c r="E18" s="120">
        <v>780000</v>
      </c>
    </row>
    <row r="19" spans="1:5" ht="17.25" customHeight="1">
      <c r="A19" s="120">
        <v>8</v>
      </c>
      <c r="B19" s="120" t="s">
        <v>246</v>
      </c>
      <c r="C19" s="121" t="s">
        <v>247</v>
      </c>
      <c r="D19" s="121" t="s">
        <v>248</v>
      </c>
      <c r="E19" s="120">
        <v>780000</v>
      </c>
    </row>
    <row r="20" spans="1:5" ht="16.5" customHeight="1">
      <c r="A20" s="120">
        <v>9</v>
      </c>
      <c r="B20" s="120" t="s">
        <v>249</v>
      </c>
      <c r="C20" s="121" t="s">
        <v>232</v>
      </c>
      <c r="D20" s="121" t="s">
        <v>250</v>
      </c>
      <c r="E20" s="120">
        <v>299000</v>
      </c>
    </row>
    <row r="21" spans="1:5" ht="18" customHeight="1">
      <c r="A21" s="120">
        <v>10</v>
      </c>
      <c r="B21" s="120" t="s">
        <v>251</v>
      </c>
      <c r="C21" s="121"/>
      <c r="D21" s="121"/>
      <c r="E21" s="120">
        <v>2288750</v>
      </c>
    </row>
    <row r="22" spans="1:5" ht="17.25" customHeight="1">
      <c r="A22" s="120">
        <v>11</v>
      </c>
      <c r="B22" s="120" t="s">
        <v>251</v>
      </c>
      <c r="C22" s="121"/>
      <c r="D22" s="121"/>
      <c r="E22" s="120">
        <v>4046880</v>
      </c>
    </row>
    <row r="23" spans="1:5" ht="25.5" customHeight="1">
      <c r="A23" s="124"/>
      <c r="B23" s="110" t="s">
        <v>217</v>
      </c>
      <c r="C23" s="125"/>
      <c r="D23" s="125"/>
      <c r="E23" s="126">
        <f>SUM(E12:E22)</f>
        <v>28843417</v>
      </c>
    </row>
    <row r="27" spans="1:5">
      <c r="D27" s="42" t="s">
        <v>252</v>
      </c>
    </row>
    <row r="29" spans="1:5">
      <c r="D29" s="42" t="s">
        <v>253</v>
      </c>
    </row>
    <row r="33" spans="4:4" ht="15">
      <c r="D33" s="111"/>
    </row>
  </sheetData>
  <phoneticPr fontId="4" type="noConversion"/>
  <pageMargins left="0.25" right="0.2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O66"/>
  <sheetViews>
    <sheetView topLeftCell="H1" workbookViewId="0">
      <selection activeCell="J72" sqref="J72"/>
    </sheetView>
  </sheetViews>
  <sheetFormatPr defaultRowHeight="12.75"/>
  <cols>
    <col min="1" max="1" width="0" hidden="1" customWidth="1"/>
    <col min="2" max="2" width="32.5703125" hidden="1" customWidth="1"/>
    <col min="3" max="3" width="17" hidden="1" customWidth="1"/>
    <col min="4" max="7" width="0" hidden="1" customWidth="1"/>
    <col min="8" max="8" width="3.7109375" customWidth="1"/>
    <col min="9" max="9" width="10.85546875" customWidth="1"/>
    <col min="10" max="10" width="33.85546875" customWidth="1"/>
    <col min="11" max="11" width="23.85546875" customWidth="1"/>
  </cols>
  <sheetData>
    <row r="1" spans="1:11">
      <c r="A1" s="42" t="s">
        <v>254</v>
      </c>
      <c r="B1" s="42" t="s">
        <v>255</v>
      </c>
      <c r="C1" s="42" t="s">
        <v>256</v>
      </c>
      <c r="I1" s="127" t="s">
        <v>257</v>
      </c>
      <c r="J1" t="s">
        <v>258</v>
      </c>
    </row>
    <row r="2" spans="1:11">
      <c r="B2" s="42" t="s">
        <v>259</v>
      </c>
      <c r="C2" s="42" t="s">
        <v>259</v>
      </c>
      <c r="I2" s="127" t="s">
        <v>260</v>
      </c>
    </row>
    <row r="3" spans="1:11">
      <c r="B3" s="42"/>
      <c r="C3" s="42"/>
      <c r="I3" s="127"/>
      <c r="K3" s="42" t="s">
        <v>261</v>
      </c>
    </row>
    <row r="4" spans="1:11">
      <c r="B4" s="42"/>
      <c r="C4" s="42"/>
    </row>
    <row r="5" spans="1:11">
      <c r="B5" s="118" t="s">
        <v>262</v>
      </c>
      <c r="C5" s="118" t="s">
        <v>262</v>
      </c>
      <c r="H5" s="47"/>
      <c r="I5" s="47"/>
      <c r="J5" s="53" t="s">
        <v>263</v>
      </c>
      <c r="K5" s="53" t="s">
        <v>264</v>
      </c>
    </row>
    <row r="6" spans="1:11">
      <c r="B6" s="118" t="s">
        <v>265</v>
      </c>
      <c r="C6" s="118" t="s">
        <v>265</v>
      </c>
      <c r="H6" s="47">
        <v>1</v>
      </c>
      <c r="I6" s="53" t="s">
        <v>259</v>
      </c>
      <c r="J6" s="36" t="s">
        <v>262</v>
      </c>
      <c r="K6" s="36"/>
    </row>
    <row r="7" spans="1:11">
      <c r="B7" s="118" t="s">
        <v>266</v>
      </c>
      <c r="C7" s="118" t="s">
        <v>266</v>
      </c>
      <c r="H7" s="47">
        <v>2</v>
      </c>
      <c r="I7" s="53" t="s">
        <v>259</v>
      </c>
      <c r="J7" s="36" t="s">
        <v>267</v>
      </c>
      <c r="K7" s="47"/>
    </row>
    <row r="8" spans="1:11">
      <c r="B8" s="118" t="s">
        <v>268</v>
      </c>
      <c r="C8" s="118" t="s">
        <v>268</v>
      </c>
      <c r="H8" s="47">
        <v>3</v>
      </c>
      <c r="I8" s="53" t="s">
        <v>259</v>
      </c>
      <c r="J8" s="36" t="s">
        <v>269</v>
      </c>
      <c r="K8" s="47"/>
    </row>
    <row r="9" spans="1:11">
      <c r="B9" s="118" t="s">
        <v>270</v>
      </c>
      <c r="C9" s="118" t="s">
        <v>270</v>
      </c>
      <c r="H9" s="47">
        <v>4</v>
      </c>
      <c r="I9" s="53" t="s">
        <v>259</v>
      </c>
      <c r="J9" s="36" t="s">
        <v>268</v>
      </c>
      <c r="K9" s="47"/>
    </row>
    <row r="10" spans="1:11">
      <c r="B10" s="118" t="s">
        <v>271</v>
      </c>
      <c r="C10" s="118" t="s">
        <v>271</v>
      </c>
      <c r="H10" s="47">
        <v>5</v>
      </c>
      <c r="I10" s="53" t="s">
        <v>259</v>
      </c>
      <c r="J10" s="36" t="s">
        <v>270</v>
      </c>
      <c r="K10" s="47"/>
    </row>
    <row r="11" spans="1:11">
      <c r="B11" s="118" t="s">
        <v>272</v>
      </c>
      <c r="C11" s="118" t="s">
        <v>272</v>
      </c>
      <c r="H11" s="47">
        <v>6</v>
      </c>
      <c r="I11" s="53" t="s">
        <v>259</v>
      </c>
      <c r="J11" s="36" t="s">
        <v>271</v>
      </c>
      <c r="K11" s="47"/>
    </row>
    <row r="12" spans="1:11">
      <c r="B12" s="118" t="s">
        <v>273</v>
      </c>
      <c r="C12" s="118" t="s">
        <v>273</v>
      </c>
      <c r="H12" s="47">
        <v>7</v>
      </c>
      <c r="I12" s="53" t="s">
        <v>259</v>
      </c>
      <c r="J12" s="36" t="s">
        <v>274</v>
      </c>
      <c r="K12" s="47"/>
    </row>
    <row r="13" spans="1:11">
      <c r="B13" s="42" t="s">
        <v>275</v>
      </c>
      <c r="C13" s="42" t="s">
        <v>275</v>
      </c>
      <c r="H13" s="47">
        <v>8</v>
      </c>
      <c r="I13" s="53" t="s">
        <v>259</v>
      </c>
      <c r="J13" s="36" t="s">
        <v>273</v>
      </c>
      <c r="K13" s="47"/>
    </row>
    <row r="14" spans="1:11">
      <c r="B14" s="42"/>
      <c r="C14" s="42"/>
      <c r="H14" s="53" t="s">
        <v>24</v>
      </c>
      <c r="I14" s="53"/>
      <c r="J14" s="53" t="s">
        <v>276</v>
      </c>
      <c r="K14" s="53"/>
    </row>
    <row r="15" spans="1:11">
      <c r="B15" s="118" t="s">
        <v>277</v>
      </c>
      <c r="C15" s="118" t="s">
        <v>277</v>
      </c>
      <c r="H15" s="47">
        <v>9</v>
      </c>
      <c r="I15" s="53" t="s">
        <v>275</v>
      </c>
      <c r="J15" s="36" t="s">
        <v>278</v>
      </c>
      <c r="K15" s="47"/>
    </row>
    <row r="16" spans="1:11">
      <c r="B16" s="118" t="s">
        <v>279</v>
      </c>
      <c r="C16" s="118" t="s">
        <v>279</v>
      </c>
      <c r="H16" s="47">
        <v>10</v>
      </c>
      <c r="I16" s="53" t="s">
        <v>275</v>
      </c>
      <c r="J16" s="36" t="s">
        <v>279</v>
      </c>
      <c r="K16" s="36"/>
    </row>
    <row r="17" spans="2:11">
      <c r="B17" s="118" t="s">
        <v>280</v>
      </c>
      <c r="C17" s="118" t="s">
        <v>280</v>
      </c>
      <c r="H17" s="47">
        <v>11</v>
      </c>
      <c r="I17" s="53" t="s">
        <v>275</v>
      </c>
      <c r="J17" s="36" t="s">
        <v>280</v>
      </c>
      <c r="K17" s="47"/>
    </row>
    <row r="18" spans="2:11">
      <c r="B18" s="118"/>
      <c r="C18" s="118"/>
      <c r="H18" s="53" t="s">
        <v>46</v>
      </c>
      <c r="I18" s="53"/>
      <c r="J18" s="53" t="s">
        <v>281</v>
      </c>
      <c r="K18" s="53"/>
    </row>
    <row r="19" spans="2:11">
      <c r="B19" s="42" t="s">
        <v>282</v>
      </c>
      <c r="C19" s="42" t="s">
        <v>282</v>
      </c>
      <c r="H19" s="47">
        <v>12</v>
      </c>
      <c r="I19" s="53" t="s">
        <v>282</v>
      </c>
      <c r="J19" s="36" t="s">
        <v>283</v>
      </c>
      <c r="K19" s="47"/>
    </row>
    <row r="20" spans="2:11">
      <c r="B20" s="118" t="s">
        <v>272</v>
      </c>
      <c r="C20" s="118" t="s">
        <v>272</v>
      </c>
      <c r="H20" s="47">
        <v>13</v>
      </c>
      <c r="I20" s="53" t="s">
        <v>282</v>
      </c>
      <c r="J20" s="53" t="s">
        <v>284</v>
      </c>
      <c r="K20" s="47"/>
    </row>
    <row r="21" spans="2:11">
      <c r="B21" s="118" t="s">
        <v>285</v>
      </c>
      <c r="C21" s="118" t="s">
        <v>285</v>
      </c>
      <c r="H21" s="47">
        <v>14</v>
      </c>
      <c r="I21" s="53" t="s">
        <v>282</v>
      </c>
      <c r="J21" s="36" t="s">
        <v>286</v>
      </c>
      <c r="K21" s="47"/>
    </row>
    <row r="22" spans="2:11">
      <c r="B22" s="118" t="s">
        <v>286</v>
      </c>
      <c r="C22" s="118" t="s">
        <v>286</v>
      </c>
      <c r="H22" s="47">
        <v>15</v>
      </c>
      <c r="I22" s="53" t="s">
        <v>282</v>
      </c>
      <c r="J22" s="36" t="s">
        <v>287</v>
      </c>
      <c r="K22" s="47"/>
    </row>
    <row r="23" spans="2:11">
      <c r="B23" s="118" t="s">
        <v>287</v>
      </c>
      <c r="C23" s="118" t="s">
        <v>287</v>
      </c>
      <c r="H23" s="47">
        <v>16</v>
      </c>
      <c r="I23" s="53" t="s">
        <v>282</v>
      </c>
      <c r="J23" s="36" t="s">
        <v>288</v>
      </c>
      <c r="K23" s="47"/>
    </row>
    <row r="24" spans="2:11">
      <c r="B24" s="118" t="s">
        <v>289</v>
      </c>
      <c r="C24" s="118" t="s">
        <v>289</v>
      </c>
      <c r="H24" s="47">
        <v>17</v>
      </c>
      <c r="I24" s="53" t="s">
        <v>282</v>
      </c>
      <c r="J24" s="36" t="s">
        <v>290</v>
      </c>
      <c r="K24" s="47"/>
    </row>
    <row r="25" spans="2:11">
      <c r="B25" s="118" t="s">
        <v>290</v>
      </c>
      <c r="C25" s="118" t="s">
        <v>290</v>
      </c>
      <c r="H25" s="47">
        <v>18</v>
      </c>
      <c r="I25" s="53" t="s">
        <v>282</v>
      </c>
      <c r="J25" s="36" t="s">
        <v>291</v>
      </c>
      <c r="K25" s="47"/>
    </row>
    <row r="26" spans="2:11">
      <c r="B26" s="118" t="s">
        <v>292</v>
      </c>
      <c r="C26" s="118" t="s">
        <v>292</v>
      </c>
      <c r="H26" s="47">
        <v>19</v>
      </c>
      <c r="I26" s="53" t="s">
        <v>282</v>
      </c>
      <c r="J26" s="36" t="s">
        <v>293</v>
      </c>
      <c r="K26" s="47">
        <v>213912517</v>
      </c>
    </row>
    <row r="27" spans="2:11">
      <c r="B27" s="118"/>
      <c r="C27" s="118"/>
      <c r="H27" s="53" t="s">
        <v>84</v>
      </c>
      <c r="I27" s="53"/>
      <c r="J27" s="53" t="s">
        <v>294</v>
      </c>
      <c r="K27" s="47"/>
    </row>
    <row r="28" spans="2:11">
      <c r="B28" s="118" t="s">
        <v>295</v>
      </c>
      <c r="C28" s="118" t="s">
        <v>295</v>
      </c>
      <c r="H28" s="47">
        <v>20</v>
      </c>
      <c r="I28" s="53" t="s">
        <v>296</v>
      </c>
      <c r="J28" s="36" t="s">
        <v>297</v>
      </c>
      <c r="K28" s="47"/>
    </row>
    <row r="29" spans="2:11">
      <c r="B29" s="42" t="s">
        <v>296</v>
      </c>
      <c r="C29" s="42" t="s">
        <v>296</v>
      </c>
      <c r="H29" s="47">
        <v>21</v>
      </c>
      <c r="I29" s="53" t="s">
        <v>296</v>
      </c>
      <c r="J29" s="36" t="s">
        <v>298</v>
      </c>
      <c r="K29" s="36"/>
    </row>
    <row r="30" spans="2:11">
      <c r="B30" s="118" t="s">
        <v>299</v>
      </c>
      <c r="C30" s="118" t="s">
        <v>299</v>
      </c>
      <c r="H30" s="47">
        <v>22</v>
      </c>
      <c r="I30" s="53" t="s">
        <v>296</v>
      </c>
      <c r="J30" s="36" t="s">
        <v>300</v>
      </c>
      <c r="K30" s="36"/>
    </row>
    <row r="31" spans="2:11">
      <c r="B31" s="118" t="s">
        <v>298</v>
      </c>
      <c r="C31" s="118" t="s">
        <v>298</v>
      </c>
      <c r="H31" s="47">
        <v>23</v>
      </c>
      <c r="I31" s="53" t="s">
        <v>296</v>
      </c>
      <c r="J31" s="36" t="s">
        <v>301</v>
      </c>
      <c r="K31" s="47"/>
    </row>
    <row r="32" spans="2:11">
      <c r="B32" s="118"/>
      <c r="C32" s="118"/>
      <c r="H32" s="53" t="s">
        <v>302</v>
      </c>
      <c r="I32" s="53"/>
      <c r="J32" s="53" t="s">
        <v>303</v>
      </c>
      <c r="K32" s="47"/>
    </row>
    <row r="33" spans="2:11">
      <c r="B33" s="118" t="s">
        <v>300</v>
      </c>
      <c r="C33" s="118" t="s">
        <v>300</v>
      </c>
      <c r="H33" s="47">
        <v>24</v>
      </c>
      <c r="I33" s="53" t="s">
        <v>304</v>
      </c>
      <c r="J33" s="36" t="s">
        <v>305</v>
      </c>
      <c r="K33" s="47"/>
    </row>
    <row r="34" spans="2:11">
      <c r="B34" s="118" t="s">
        <v>301</v>
      </c>
      <c r="C34" s="118" t="s">
        <v>301</v>
      </c>
      <c r="H34" s="47">
        <v>25</v>
      </c>
      <c r="I34" s="53" t="s">
        <v>304</v>
      </c>
      <c r="J34" s="36" t="s">
        <v>306</v>
      </c>
      <c r="K34" s="47"/>
    </row>
    <row r="35" spans="2:11">
      <c r="H35" s="47">
        <v>26</v>
      </c>
      <c r="I35" s="53" t="s">
        <v>304</v>
      </c>
      <c r="J35" s="36" t="s">
        <v>307</v>
      </c>
      <c r="K35" s="47"/>
    </row>
    <row r="36" spans="2:11">
      <c r="B36" s="42" t="s">
        <v>304</v>
      </c>
      <c r="C36" s="42" t="s">
        <v>304</v>
      </c>
      <c r="H36" s="47">
        <v>27</v>
      </c>
      <c r="I36" s="53" t="s">
        <v>304</v>
      </c>
      <c r="J36" s="36" t="s">
        <v>308</v>
      </c>
      <c r="K36" s="47"/>
    </row>
    <row r="37" spans="2:11">
      <c r="B37" s="118" t="s">
        <v>305</v>
      </c>
      <c r="C37" s="118" t="s">
        <v>305</v>
      </c>
      <c r="H37" s="47">
        <v>28</v>
      </c>
      <c r="I37" s="53" t="s">
        <v>304</v>
      </c>
      <c r="J37" s="36" t="s">
        <v>309</v>
      </c>
      <c r="K37" s="36"/>
    </row>
    <row r="38" spans="2:11">
      <c r="B38" s="118" t="s">
        <v>306</v>
      </c>
      <c r="C38" s="118" t="s">
        <v>306</v>
      </c>
      <c r="H38" s="47">
        <v>29</v>
      </c>
      <c r="I38" s="53" t="s">
        <v>304</v>
      </c>
      <c r="J38" s="115" t="s">
        <v>310</v>
      </c>
      <c r="K38" s="47"/>
    </row>
    <row r="39" spans="2:11">
      <c r="B39" s="118" t="s">
        <v>307</v>
      </c>
      <c r="C39" s="118" t="s">
        <v>307</v>
      </c>
      <c r="H39" s="47">
        <v>30</v>
      </c>
      <c r="I39" s="53" t="s">
        <v>304</v>
      </c>
      <c r="J39" s="36" t="s">
        <v>311</v>
      </c>
      <c r="K39" s="47"/>
    </row>
    <row r="40" spans="2:11">
      <c r="B40" s="118" t="s">
        <v>308</v>
      </c>
      <c r="C40" s="118" t="s">
        <v>308</v>
      </c>
      <c r="H40" s="47">
        <v>31</v>
      </c>
      <c r="I40" s="53" t="s">
        <v>304</v>
      </c>
      <c r="J40" s="36" t="s">
        <v>312</v>
      </c>
      <c r="K40" s="47"/>
    </row>
    <row r="41" spans="2:11">
      <c r="B41" s="118"/>
      <c r="C41" s="118"/>
      <c r="H41" s="47">
        <v>32</v>
      </c>
      <c r="I41" s="53" t="s">
        <v>304</v>
      </c>
      <c r="J41" s="36" t="s">
        <v>313</v>
      </c>
      <c r="K41" s="47"/>
    </row>
    <row r="42" spans="2:11">
      <c r="B42" s="118" t="s">
        <v>309</v>
      </c>
      <c r="C42" s="118" t="s">
        <v>309</v>
      </c>
      <c r="H42" s="47">
        <v>33</v>
      </c>
      <c r="I42" s="53" t="s">
        <v>304</v>
      </c>
      <c r="J42" s="36" t="s">
        <v>314</v>
      </c>
      <c r="K42" s="47"/>
    </row>
    <row r="43" spans="2:11">
      <c r="B43" s="118" t="s">
        <v>310</v>
      </c>
      <c r="C43" s="118" t="s">
        <v>310</v>
      </c>
      <c r="H43" s="128">
        <v>34</v>
      </c>
      <c r="I43" s="53" t="s">
        <v>304</v>
      </c>
      <c r="J43" s="36" t="s">
        <v>315</v>
      </c>
      <c r="K43" s="47"/>
    </row>
    <row r="44" spans="2:11">
      <c r="B44" s="118" t="s">
        <v>311</v>
      </c>
      <c r="C44" s="118" t="s">
        <v>311</v>
      </c>
      <c r="H44" s="53" t="s">
        <v>316</v>
      </c>
      <c r="I44" s="47"/>
      <c r="J44" s="53" t="s">
        <v>317</v>
      </c>
      <c r="K44" s="53"/>
    </row>
    <row r="45" spans="2:11">
      <c r="B45" s="118" t="s">
        <v>312</v>
      </c>
      <c r="C45" s="118" t="s">
        <v>312</v>
      </c>
      <c r="H45" s="47"/>
      <c r="I45" s="47"/>
      <c r="J45" s="53" t="s">
        <v>318</v>
      </c>
      <c r="K45" s="129"/>
    </row>
    <row r="46" spans="2:11">
      <c r="B46" s="118" t="s">
        <v>315</v>
      </c>
      <c r="C46" s="118" t="s">
        <v>315</v>
      </c>
    </row>
    <row r="48" spans="2:11">
      <c r="I48" s="130" t="s">
        <v>319</v>
      </c>
      <c r="J48" s="116"/>
      <c r="K48" s="53" t="s">
        <v>320</v>
      </c>
    </row>
    <row r="49" spans="8:15">
      <c r="I49" s="124"/>
      <c r="J49" s="131"/>
      <c r="K49" s="131">
        <v>182</v>
      </c>
    </row>
    <row r="50" spans="8:15">
      <c r="I50" s="114" t="s">
        <v>321</v>
      </c>
      <c r="J50" s="114"/>
      <c r="K50" s="47"/>
    </row>
    <row r="51" spans="8:15">
      <c r="I51" s="47" t="s">
        <v>322</v>
      </c>
      <c r="J51" s="47"/>
      <c r="K51" s="47">
        <v>153</v>
      </c>
    </row>
    <row r="52" spans="8:15">
      <c r="I52" s="47" t="s">
        <v>323</v>
      </c>
      <c r="J52" s="47"/>
      <c r="K52" s="47">
        <v>27</v>
      </c>
    </row>
    <row r="53" spans="8:15">
      <c r="I53" s="47" t="s">
        <v>324</v>
      </c>
      <c r="J53" s="47"/>
      <c r="K53" s="47">
        <v>2</v>
      </c>
    </row>
    <row r="54" spans="8:15">
      <c r="I54" s="117" t="s">
        <v>325</v>
      </c>
      <c r="J54" s="116"/>
      <c r="K54" s="47"/>
    </row>
    <row r="55" spans="8:15">
      <c r="I55" s="132"/>
      <c r="J55" s="126" t="s">
        <v>326</v>
      </c>
      <c r="K55" s="126"/>
    </row>
    <row r="57" spans="8:15">
      <c r="K57" s="42" t="s">
        <v>219</v>
      </c>
    </row>
    <row r="58" spans="8:15">
      <c r="K58" t="s">
        <v>253</v>
      </c>
    </row>
    <row r="59" spans="8:15">
      <c r="I59" s="42" t="s">
        <v>327</v>
      </c>
    </row>
    <row r="61" spans="8:15">
      <c r="I61" s="42"/>
    </row>
    <row r="62" spans="8:15">
      <c r="H62" s="42"/>
      <c r="I62" s="42"/>
      <c r="J62" s="42"/>
      <c r="K62" s="42"/>
      <c r="L62" s="42"/>
      <c r="M62" s="42"/>
      <c r="N62" s="42"/>
      <c r="O62" s="42"/>
    </row>
    <row r="63" spans="8:15">
      <c r="H63" s="42"/>
      <c r="I63" s="42"/>
      <c r="J63" s="42"/>
      <c r="K63" s="42"/>
      <c r="L63" s="42"/>
      <c r="M63" s="42"/>
      <c r="N63" s="42"/>
      <c r="O63" s="42"/>
    </row>
    <row r="64" spans="8:15">
      <c r="I64" s="42"/>
      <c r="J64" s="42"/>
      <c r="K64" s="42"/>
      <c r="L64" s="42"/>
      <c r="M64" s="42"/>
      <c r="N64" s="42"/>
      <c r="O64" s="42"/>
    </row>
    <row r="65" spans="8:15">
      <c r="I65" s="42"/>
      <c r="J65" s="42"/>
      <c r="K65" s="42"/>
      <c r="L65" s="42"/>
      <c r="M65" s="42"/>
      <c r="N65" s="42"/>
      <c r="O65" s="42"/>
    </row>
    <row r="66" spans="8:15">
      <c r="H66" s="42"/>
      <c r="I66" s="42"/>
    </row>
  </sheetData>
  <phoneticPr fontId="4" type="noConversion"/>
  <pageMargins left="0.75" right="0.75" top="0.25" bottom="0.53" header="0.17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Kopertina </vt:lpstr>
      <vt:lpstr>AKTIVI </vt:lpstr>
      <vt:lpstr>PASIVI </vt:lpstr>
      <vt:lpstr>Ardh e shp - natyres</vt:lpstr>
      <vt:lpstr> Fluksit mon - direkte</vt:lpstr>
      <vt:lpstr>Pas e ndrysh ne kapit</vt:lpstr>
      <vt:lpstr>Aktive Afatgjat</vt:lpstr>
      <vt:lpstr>Invent automjeteve</vt:lpstr>
      <vt:lpstr>aktivitet per BM</vt:lpstr>
      <vt:lpstr>AAM</vt:lpstr>
      <vt:lpstr>levizje bank 10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2011-07-25T09:46:56Z</cp:lastPrinted>
  <dcterms:created xsi:type="dcterms:W3CDTF">2008-12-07T08:59:09Z</dcterms:created>
  <dcterms:modified xsi:type="dcterms:W3CDTF">2019-01-02T10:10:44Z</dcterms:modified>
</cp:coreProperties>
</file>