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55" windowHeight="8700" activeTab="2"/>
  </bookViews>
  <sheets>
    <sheet name="F. E PARE" sheetId="4" r:id="rId1"/>
    <sheet name="PF" sheetId="1" r:id="rId2"/>
    <sheet name="ARDH-SHP" sheetId="6" r:id="rId3"/>
    <sheet name="F.MONETAR" sheetId="7" r:id="rId4"/>
    <sheet name="L.KAPITALI" sheetId="8" r:id="rId5"/>
    <sheet name="Sheet2" sheetId="17" r:id="rId6"/>
    <sheet name="Sheet1" sheetId="16" r:id="rId7"/>
  </sheets>
  <calcPr calcId="124519"/>
</workbook>
</file>

<file path=xl/calcChain.xml><?xml version="1.0" encoding="utf-8"?>
<calcChain xmlns="http://schemas.openxmlformats.org/spreadsheetml/2006/main">
  <c r="H6" i="6"/>
  <c r="G6"/>
  <c r="F13" i="7"/>
  <c r="F11"/>
  <c r="G7"/>
  <c r="F7"/>
  <c r="E19" i="6"/>
  <c r="E10"/>
  <c r="E78" i="1"/>
  <c r="E36"/>
  <c r="E33"/>
  <c r="D28" i="7"/>
  <c r="D22"/>
  <c r="D15"/>
  <c r="D30"/>
  <c r="D32"/>
  <c r="C31"/>
  <c r="F81" i="1"/>
  <c r="F75"/>
  <c r="F68"/>
  <c r="F67"/>
  <c r="F53"/>
  <c r="F50"/>
  <c r="F48"/>
  <c r="F74"/>
  <c r="F87"/>
  <c r="F32"/>
  <c r="F30"/>
  <c r="F17"/>
  <c r="F9"/>
  <c r="F5"/>
  <c r="F4"/>
  <c r="F41"/>
  <c r="E24" i="6"/>
  <c r="E15"/>
  <c r="E26"/>
  <c r="C28" i="7"/>
  <c r="D19" i="6"/>
  <c r="D24"/>
  <c r="G23" i="8"/>
  <c r="G14"/>
  <c r="G8"/>
  <c r="D10" i="6"/>
  <c r="D15"/>
  <c r="E8" i="8"/>
  <c r="E18" s="1"/>
  <c r="E20" s="1"/>
  <c r="E27" s="1"/>
  <c r="B8"/>
  <c r="B18"/>
  <c r="B20" s="1"/>
  <c r="B27" s="1"/>
  <c r="G18"/>
  <c r="G20" s="1"/>
  <c r="G27" s="1"/>
  <c r="C18"/>
  <c r="D18"/>
  <c r="F18"/>
  <c r="I18"/>
  <c r="J14"/>
  <c r="J19"/>
  <c r="H20"/>
  <c r="C20"/>
  <c r="C27"/>
  <c r="D20"/>
  <c r="D27"/>
  <c r="F20"/>
  <c r="F27"/>
  <c r="I20"/>
  <c r="I27"/>
  <c r="J9"/>
  <c r="J10"/>
  <c r="J11"/>
  <c r="J12"/>
  <c r="J13"/>
  <c r="J15"/>
  <c r="J16"/>
  <c r="J17"/>
  <c r="J22"/>
  <c r="J23"/>
  <c r="J24"/>
  <c r="J25"/>
  <c r="J26"/>
  <c r="J8"/>
  <c r="E53" i="1"/>
  <c r="E81"/>
  <c r="E75"/>
  <c r="C15" i="7"/>
  <c r="C22"/>
  <c r="C30"/>
  <c r="E50" i="1"/>
  <c r="E48"/>
  <c r="E68"/>
  <c r="E67"/>
  <c r="E32"/>
  <c r="E17"/>
  <c r="E9"/>
  <c r="E5"/>
  <c r="E30"/>
  <c r="E4"/>
  <c r="E41"/>
  <c r="E74"/>
  <c r="E87"/>
  <c r="C32" i="7"/>
  <c r="E89" i="1"/>
  <c r="D16" i="6"/>
  <c r="D27"/>
  <c r="J18" i="8" l="1"/>
  <c r="J20" s="1"/>
  <c r="J27" s="1"/>
</calcChain>
</file>

<file path=xl/sharedStrings.xml><?xml version="1.0" encoding="utf-8"?>
<sst xmlns="http://schemas.openxmlformats.org/spreadsheetml/2006/main" count="300" uniqueCount="250">
  <si>
    <t>I</t>
  </si>
  <si>
    <t xml:space="preserve">Aktive monetare </t>
  </si>
  <si>
    <t>i</t>
  </si>
  <si>
    <t>ii</t>
  </si>
  <si>
    <t xml:space="preserve">Aktive të tjera financiare afatshkurtra </t>
  </si>
  <si>
    <t>iii</t>
  </si>
  <si>
    <t>iv</t>
  </si>
  <si>
    <t xml:space="preserve"> Inventari </t>
  </si>
  <si>
    <t xml:space="preserve"> Lëndët e para </t>
  </si>
  <si>
    <t xml:space="preserve">Prodhim në proçes </t>
  </si>
  <si>
    <t>Produkte të gatshme</t>
  </si>
  <si>
    <t>v</t>
  </si>
  <si>
    <t xml:space="preserve">Aktive biologjike afatshkurtra </t>
  </si>
  <si>
    <t xml:space="preserve">Parapagimet dhe shpenzimet e shtyra </t>
  </si>
  <si>
    <t>II</t>
  </si>
  <si>
    <t xml:space="preserve">Investimet financiare afatgjata </t>
  </si>
  <si>
    <t>Aktive afatgjata materiale</t>
  </si>
  <si>
    <t xml:space="preserve">Toka </t>
  </si>
  <si>
    <t xml:space="preserve">Ndërtesa </t>
  </si>
  <si>
    <t xml:space="preserve">Makineri dhe pajisje </t>
  </si>
  <si>
    <t xml:space="preserve">Aktive të tjera afatgjata materiale (me vl.kontab.) </t>
  </si>
  <si>
    <t>Aktivet Biologjike afatgjata</t>
  </si>
  <si>
    <t>Aktivet afatgjata jomateriale</t>
  </si>
  <si>
    <t xml:space="preserve"> Kapital aksionar i papaguar</t>
  </si>
  <si>
    <t>Aktive të tjera afatgjata</t>
  </si>
  <si>
    <t>III</t>
  </si>
  <si>
    <t xml:space="preserve">Grantet dhe të ardhurat e shtyra </t>
  </si>
  <si>
    <t xml:space="preserve">Provizionet afatshkurtra </t>
  </si>
  <si>
    <t xml:space="preserve">Derivativët </t>
  </si>
  <si>
    <t>Huamarrjet</t>
  </si>
  <si>
    <t xml:space="preserve">Huatë dhe parapagimet </t>
  </si>
  <si>
    <t xml:space="preserve"> Huatë afatgjata</t>
  </si>
  <si>
    <t xml:space="preserve">Huamarrje të tjera afatgjata </t>
  </si>
  <si>
    <t xml:space="preserve">Provizione afatgjata </t>
  </si>
  <si>
    <t>Grantet dhe të ardhurat e shtyra</t>
  </si>
  <si>
    <t xml:space="preserve">Kapitali aksionar </t>
  </si>
  <si>
    <t>Primi i aksionit</t>
  </si>
  <si>
    <t xml:space="preserve">Njësitë ose aksionet e thesarit (negative) </t>
  </si>
  <si>
    <t xml:space="preserve">Rezerva ligjore </t>
  </si>
  <si>
    <t>Rezerva të tjera</t>
  </si>
  <si>
    <t xml:space="preserve">Fitimet e pashpërndara </t>
  </si>
  <si>
    <t xml:space="preserve">Fitimi (Humbja) e vitit financiar </t>
  </si>
  <si>
    <t xml:space="preserve">Të pagueshme ndaj furnitorëve </t>
  </si>
  <si>
    <t xml:space="preserve">Të pagueshme ndaj punonjësve </t>
  </si>
  <si>
    <t xml:space="preserve">Hua, bono dhe detyrime nga qeraja financiare </t>
  </si>
  <si>
    <t xml:space="preserve">Bonot e konvertueshme </t>
  </si>
  <si>
    <t xml:space="preserve">BANKA </t>
  </si>
  <si>
    <t xml:space="preserve">ARKA  </t>
  </si>
  <si>
    <t xml:space="preserve"> Derivative dhe aktive të mbajtura për tregtim </t>
  </si>
  <si>
    <t>Kliente per mallra produkte e sherbime</t>
  </si>
  <si>
    <t>Debitor,Kreditor te tjere</t>
  </si>
  <si>
    <t>Tatim mbi fitimin</t>
  </si>
  <si>
    <t>Tvsh</t>
  </si>
  <si>
    <t>Te drejta e detyrime mbi ortakeve</t>
  </si>
  <si>
    <t>vi</t>
  </si>
  <si>
    <t>vii</t>
  </si>
  <si>
    <t>Inventar i imet</t>
  </si>
  <si>
    <t>Parapagesa për furnizime</t>
  </si>
  <si>
    <t xml:space="preserve">Aktive afatshkurtra të mbajtura për rishitje </t>
  </si>
  <si>
    <t>Shpenzime te periudhave te ardhshme</t>
  </si>
  <si>
    <t>A  K  T  I  V  E    A  F  A  T  SH  K  U  R  T  E  R  A</t>
  </si>
  <si>
    <t>A  K  T  I  V  E    A  F  A  T  GJ  A  T  A</t>
  </si>
  <si>
    <t>TOTALI I AKTIVIT   ( I+II )</t>
  </si>
  <si>
    <t>Nr</t>
  </si>
  <si>
    <t xml:space="preserve">A  K  T  I  V  E  T  </t>
  </si>
  <si>
    <t xml:space="preserve">Periudha Raportues   </t>
  </si>
  <si>
    <t>Periudha Paraardhes</t>
  </si>
  <si>
    <t xml:space="preserve">P A S I V E T   D H E   K A P I T A L I </t>
  </si>
  <si>
    <t>P A S I V E T   A F A T S H K U R T ER A</t>
  </si>
  <si>
    <t>Overdraftet</t>
  </si>
  <si>
    <t>Huamarrje afat shkurtera</t>
  </si>
  <si>
    <t>Detyrime per Sigurimet Shoq. Shend.</t>
  </si>
  <si>
    <t>Detyrime Tatimore per TAP-in</t>
  </si>
  <si>
    <t>Detyrime Tatimore per Tatim Fitimin</t>
  </si>
  <si>
    <t>Detyrime Tatimore per Tvsh-ne</t>
  </si>
  <si>
    <t>Detyrime Tatimore per Tatimin ne Burim</t>
  </si>
  <si>
    <t>Te drejtat e detyrimet ndaj ortakeve</t>
  </si>
  <si>
    <t>Dividenti per tu paguar</t>
  </si>
  <si>
    <t>Debitor dhe Kreditor te tjere</t>
  </si>
  <si>
    <t>viii</t>
  </si>
  <si>
    <t>ix</t>
  </si>
  <si>
    <t>x</t>
  </si>
  <si>
    <t>xi</t>
  </si>
  <si>
    <t>P A S I V E T   A F A T GJ A T A</t>
  </si>
  <si>
    <t>T O T A L I    P A S I V E V E</t>
  </si>
  <si>
    <t>K A P I T A L I</t>
  </si>
  <si>
    <t>Aksionet e pakicës (PF te konsolidura)</t>
  </si>
  <si>
    <t>Kapitali  aksionarëve të shoqërisë mëmë (PF kons.)</t>
  </si>
  <si>
    <t>TOTALI I PASIVIT DHE KAPITALIT  ( I+II+III)</t>
  </si>
  <si>
    <t>(Bazuar ne klasifikimin e Shpenzimeve sipas natyres)</t>
  </si>
  <si>
    <t>Pershkrimi i elmenteve</t>
  </si>
  <si>
    <t>Shitje neto</t>
  </si>
  <si>
    <t>Te ardhura te tjera nga veprimtaria e shfrytezimit</t>
  </si>
  <si>
    <t>Ndrysh. Ne invent.prod.gatshem e prodhimit ne proces</t>
  </si>
  <si>
    <t>Materialet e konsumuara</t>
  </si>
  <si>
    <t>Kosto e punes</t>
  </si>
  <si>
    <t xml:space="preserve">          Pagat e personelit</t>
  </si>
  <si>
    <t>Amortizimet dhe zhvleresimet</t>
  </si>
  <si>
    <t>Shpenzime te tjera</t>
  </si>
  <si>
    <t>Totali i shpenzimeve (shumat 4-7)</t>
  </si>
  <si>
    <t>Fitimi ( humbja) nga veprimtarite kryesore (1+2+/-3-8)</t>
  </si>
  <si>
    <t>Te dhena indentifikuese</t>
  </si>
  <si>
    <t>Te dhena te reja</t>
  </si>
  <si>
    <t>Emri</t>
  </si>
  <si>
    <t>NIPT</t>
  </si>
  <si>
    <t>Adresa</t>
  </si>
  <si>
    <t>Data e krijimit</t>
  </si>
  <si>
    <t>Nr.Rergj.Tregt.</t>
  </si>
  <si>
    <t>Fusha e veprimtarise</t>
  </si>
  <si>
    <t>Pasyra financiare</t>
  </si>
  <si>
    <t>Monedha</t>
  </si>
  <si>
    <t>Rrumbullakimi</t>
  </si>
  <si>
    <t>Periudha Kontabel</t>
  </si>
  <si>
    <t>Data e plotesimit te PF</t>
  </si>
  <si>
    <t xml:space="preserve"> Individuale</t>
  </si>
  <si>
    <t xml:space="preserve"> Te konsoliduara</t>
  </si>
  <si>
    <t>PASQYRAT  FINANCIARE</t>
  </si>
  <si>
    <t xml:space="preserve">        ( Mbeshtetur ne Ligjin nr.9228, date 29.04.2004 "Per Kontabilitetin dhe Pasqyrat </t>
  </si>
  <si>
    <t xml:space="preserve">         Financiare",te ndryshuara dhe ne Standartet Kombetare te Kontabilitetit - SKK 2)</t>
  </si>
  <si>
    <t xml:space="preserve">          Sigurime shoqerore dhe shendetesore</t>
  </si>
  <si>
    <t>Te ardhurat dhe shpenzimet financiare nga njesite e kontrollit</t>
  </si>
  <si>
    <t>Te ardhurat dhe shpenzimet financiare nga pjesmarrjet</t>
  </si>
  <si>
    <t>Investime te tjera afatgjata</t>
  </si>
  <si>
    <t>Interesa</t>
  </si>
  <si>
    <t>Fitime /Humbje nga kursi i kembimit</t>
  </si>
  <si>
    <t>Te ardhurat dhe shpenzimet financiare  nga :</t>
  </si>
  <si>
    <t>Totali i te ardhurave dhe shpenzimeve financiare</t>
  </si>
  <si>
    <t>Te ardhura dhe shpenzime te pacaktuara</t>
  </si>
  <si>
    <t>Fitime / Humbje para tatimit</t>
  </si>
  <si>
    <t>Shpenzimet e tatimit mbi fitimin</t>
  </si>
  <si>
    <t>Fitime / Humbje neto e vitit kalendarik</t>
  </si>
  <si>
    <t>Elemetet e pasqyrave te konsoloduara</t>
  </si>
  <si>
    <t>Fluksi monetar nga veprimtarite e shfrytezimit</t>
  </si>
  <si>
    <t>Mjete mometare (MM) te arketuara nga kliente</t>
  </si>
  <si>
    <t>MM te paguar ndaj furnitoreve dhe punonjesve</t>
  </si>
  <si>
    <t>MM te ardhura nga veprimtarite</t>
  </si>
  <si>
    <t>Inters i paguar</t>
  </si>
  <si>
    <t>Fluksi monetar nga veprimtarite investuese</t>
  </si>
  <si>
    <t>Blerja e njesise se kontrolluar minus parate e arketuara</t>
  </si>
  <si>
    <t>Blerja e aktiveve afatgjata materiale</t>
  </si>
  <si>
    <t>Te ardhura nga shitja e paisjeve</t>
  </si>
  <si>
    <t>Inters i arketuar</t>
  </si>
  <si>
    <t>Dividentet e arketuar</t>
  </si>
  <si>
    <t>MM neto te perdorura ne veprimtarite  investuese</t>
  </si>
  <si>
    <t>Fluksi monetar nga aktivitetet financiare</t>
  </si>
  <si>
    <t>Te ardhura nga emetimi i kapitalit aksionar</t>
  </si>
  <si>
    <t>Te ardhura nga huamarrjet afatgjata</t>
  </si>
  <si>
    <t>Pagesa e detyrimit te qirase financiare</t>
  </si>
  <si>
    <t>Dividente te paguar</t>
  </si>
  <si>
    <t>MM neto te perdorura ne veprimtarite  financiare</t>
  </si>
  <si>
    <t>Rritja/renia neto e mjeteve monetare</t>
  </si>
  <si>
    <t>Mjetet monetare ne fillim te periudhes kontabel</t>
  </si>
  <si>
    <t>Mjetet monetare ne fund te periudhes kontabel</t>
  </si>
  <si>
    <t>Efekti i ndryshimit ne politikat kontabele</t>
  </si>
  <si>
    <t>Pozicioni i rregulluar</t>
  </si>
  <si>
    <t>Efekti i ndryshimit te kurseve te kembimit gjate konsolidimit</t>
  </si>
  <si>
    <t>Totali i te ardhura apo shpenzimeve,qe nuk jane njohur ne pasqyren e te ardhurave dhe shpenzimeve</t>
  </si>
  <si>
    <t>Fitimi neto i vitit financiar</t>
  </si>
  <si>
    <t>Dividentet e paguar</t>
  </si>
  <si>
    <t>Transferime ne rezerven e detyrueshme statuore</t>
  </si>
  <si>
    <t>Emetimi i kapitalit aksionar</t>
  </si>
  <si>
    <t>Fitimi neto per periudhen</t>
  </si>
  <si>
    <t>Aksione te thesarit te riblera</t>
  </si>
  <si>
    <t>Kapitali aksionar</t>
  </si>
  <si>
    <t>Aksionet e thesarit</t>
  </si>
  <si>
    <t>Rezerva statuore dhe ligjore</t>
  </si>
  <si>
    <t>Rezerva te konvertimit te monedhave te huaja</t>
  </si>
  <si>
    <t>Fitimi i pa shperndare</t>
  </si>
  <si>
    <t>Totali</t>
  </si>
  <si>
    <t>Kapitali aksionar qe i perket aksinereve te shoqerise meme</t>
  </si>
  <si>
    <t>LEKE</t>
  </si>
  <si>
    <t>Mjete monetare (MM) neto nga veprimtarite e shfrytezimit</t>
  </si>
  <si>
    <t>Rimbursim tatimesh nga shteti</t>
  </si>
  <si>
    <t>Taksa e tarifa Vendore</t>
  </si>
  <si>
    <t>Pagesa per shpenzime te tjera</t>
  </si>
  <si>
    <t>Pagesat per tatime,taksa e derdhje te gjashme</t>
  </si>
  <si>
    <t>Arketime te tjera</t>
  </si>
  <si>
    <t>Humbje e viteve</t>
  </si>
  <si>
    <t>Rezerva statutore</t>
  </si>
  <si>
    <t xml:space="preserve">Rezerva </t>
  </si>
  <si>
    <t>PASQYRA E NDRYSHIMEVE NE KAPITAL</t>
  </si>
  <si>
    <t>xii</t>
  </si>
  <si>
    <t>Ortak divident</t>
  </si>
  <si>
    <t>Ortake divident</t>
  </si>
  <si>
    <t>Caktimi i fitimit</t>
  </si>
  <si>
    <t>TAP-in</t>
  </si>
  <si>
    <t>Te tjera financiare</t>
  </si>
  <si>
    <t xml:space="preserve"> Mallra </t>
  </si>
  <si>
    <t>Pozicioni me 31.12.2009</t>
  </si>
  <si>
    <t xml:space="preserve">        Nga 01.01.2010 deri 31.12.2010</t>
  </si>
  <si>
    <t>PASQYRAT FINANCIARE TE VITIT 2010</t>
  </si>
  <si>
    <t>PASQYRAT  E TE ARDHURAVE DHE SHPENZIMEVE  2010</t>
  </si>
  <si>
    <t>PASQYRAT  E FLUKSIT MONETAR - METODA DIREKTE  2010</t>
  </si>
  <si>
    <t>Pozicioni me 01.01.2010</t>
  </si>
  <si>
    <t>Pozicioni 31.07.2010</t>
  </si>
  <si>
    <t>Pozicioni me 31.12.2010</t>
  </si>
  <si>
    <t>Ref.</t>
  </si>
  <si>
    <t>S H E N I M E T          S P J E G U E S E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</si>
  <si>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</si>
  <si>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</si>
  <si>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</si>
  <si>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</si>
  <si>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</si>
  <si>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</si>
  <si>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 xml:space="preserve">Hartuesi </t>
  </si>
  <si>
    <t>Per Drejtimin  e Njesise  Ekonomike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</si>
  <si>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</si>
  <si>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</si>
  <si>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</si>
  <si>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</si>
  <si>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</si>
  <si>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</si>
  <si>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</si>
  <si>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</si>
  <si>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</si>
  <si>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</si>
  <si>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</si>
  <si>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</si>
  <si>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</si>
  <si>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</si>
  <si>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</si>
  <si>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</si>
  <si>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</si>
  <si>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</si>
  <si>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</si>
  <si>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</si>
  <si>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</si>
  <si>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</si>
  <si>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</si>
  <si>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</si>
  <si>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</si>
  <si>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</si>
  <si>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</si>
  <si>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</si>
  <si>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</si>
  <si>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</si>
  <si>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</si>
  <si>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</si>
  <si>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</si>
  <si>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</si>
  <si>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</si>
  <si>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</si>
  <si>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</si>
  <si>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</si>
  <si>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>Debitore persona</t>
  </si>
  <si>
    <t>SH.a Ujsjelles</t>
  </si>
  <si>
    <t>K49225204A</t>
  </si>
  <si>
    <t>KELCYRE</t>
  </si>
  <si>
    <t>Prodhim shitje uji</t>
  </si>
  <si>
    <t>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</si>
</sst>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9">
    <font>
      <sz val="10"/>
      <name val="Arial"/>
    </font>
    <font>
      <sz val="10"/>
      <name val="Arial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23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2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2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5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Fill="1" applyBorder="1"/>
    <xf numFmtId="0" fontId="17" fillId="0" borderId="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8" fillId="0" borderId="9" xfId="0" applyFont="1" applyBorder="1" applyAlignment="1"/>
    <xf numFmtId="0" fontId="9" fillId="0" borderId="14" xfId="0" applyFont="1" applyFill="1" applyBorder="1"/>
    <xf numFmtId="0" fontId="1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0" fillId="0" borderId="15" xfId="0" applyBorder="1"/>
    <xf numFmtId="0" fontId="0" fillId="0" borderId="9" xfId="0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10" fillId="0" borderId="1" xfId="1" applyFont="1" applyBorder="1"/>
    <xf numFmtId="43" fontId="14" fillId="0" borderId="1" xfId="1" applyFont="1" applyBorder="1"/>
    <xf numFmtId="43" fontId="11" fillId="0" borderId="1" xfId="1" applyFont="1" applyBorder="1"/>
    <xf numFmtId="43" fontId="0" fillId="0" borderId="0" xfId="1" applyFont="1"/>
    <xf numFmtId="43" fontId="16" fillId="0" borderId="1" xfId="1" applyFont="1" applyBorder="1"/>
    <xf numFmtId="0" fontId="15" fillId="0" borderId="1" xfId="0" applyFont="1" applyBorder="1"/>
    <xf numFmtId="0" fontId="15" fillId="0" borderId="0" xfId="0" applyFont="1" applyBorder="1"/>
    <xf numFmtId="0" fontId="8" fillId="0" borderId="1" xfId="0" applyFont="1" applyBorder="1"/>
    <xf numFmtId="0" fontId="9" fillId="0" borderId="1" xfId="0" applyFont="1" applyFill="1" applyBorder="1"/>
    <xf numFmtId="2" fontId="22" fillId="0" borderId="1" xfId="0" applyNumberFormat="1" applyFont="1" applyBorder="1"/>
    <xf numFmtId="43" fontId="1" fillId="0" borderId="0" xfId="1" applyFont="1"/>
    <xf numFmtId="43" fontId="1" fillId="0" borderId="1" xfId="1" applyFont="1" applyBorder="1" applyAlignment="1">
      <alignment horizontal="center" vertical="center" wrapText="1"/>
    </xf>
    <xf numFmtId="43" fontId="22" fillId="0" borderId="1" xfId="1" applyFont="1" applyBorder="1"/>
    <xf numFmtId="43" fontId="22" fillId="0" borderId="0" xfId="1" applyFont="1"/>
    <xf numFmtId="2" fontId="8" fillId="0" borderId="1" xfId="0" applyNumberFormat="1" applyFont="1" applyBorder="1"/>
    <xf numFmtId="43" fontId="8" fillId="0" borderId="1" xfId="1" applyFont="1" applyBorder="1"/>
    <xf numFmtId="43" fontId="1" fillId="0" borderId="1" xfId="1" applyFon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0" xfId="0" applyFont="1" applyBorder="1" applyAlignment="1">
      <alignment vertical="center"/>
    </xf>
    <xf numFmtId="0" fontId="22" fillId="0" borderId="0" xfId="0" applyFont="1" applyFill="1" applyBorder="1"/>
    <xf numFmtId="0" fontId="22" fillId="0" borderId="0" xfId="0" applyFont="1" applyBorder="1"/>
    <xf numFmtId="0" fontId="0" fillId="0" borderId="11" xfId="0" applyBorder="1" applyAlignment="1">
      <alignment horizontal="center"/>
    </xf>
    <xf numFmtId="0" fontId="23" fillId="0" borderId="8" xfId="0" applyFont="1" applyBorder="1"/>
    <xf numFmtId="0" fontId="28" fillId="0" borderId="16" xfId="0" applyFont="1" applyBorder="1" applyAlignment="1">
      <alignment horizontal="center"/>
    </xf>
    <xf numFmtId="0" fontId="23" fillId="0" borderId="17" xfId="0" applyFont="1" applyBorder="1"/>
    <xf numFmtId="0" fontId="23" fillId="0" borderId="9" xfId="0" applyFont="1" applyBorder="1"/>
    <xf numFmtId="0" fontId="23" fillId="0" borderId="0" xfId="0" applyFont="1"/>
    <xf numFmtId="0" fontId="23" fillId="0" borderId="18" xfId="0" applyFont="1" applyBorder="1"/>
    <xf numFmtId="0" fontId="23" fillId="0" borderId="19" xfId="0" applyFont="1" applyBorder="1"/>
    <xf numFmtId="0" fontId="23" fillId="0" borderId="19" xfId="0" applyFont="1" applyBorder="1" applyAlignment="1"/>
    <xf numFmtId="0" fontId="23" fillId="0" borderId="18" xfId="0" applyFont="1" applyFill="1" applyBorder="1"/>
    <xf numFmtId="0" fontId="23" fillId="0" borderId="20" xfId="0" applyFont="1" applyBorder="1"/>
    <xf numFmtId="0" fontId="23" fillId="0" borderId="21" xfId="0" applyFont="1" applyBorder="1"/>
    <xf numFmtId="0" fontId="26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/>
    </xf>
    <xf numFmtId="0" fontId="22" fillId="0" borderId="8" xfId="0" applyFont="1" applyBorder="1"/>
    <xf numFmtId="0" fontId="22" fillId="0" borderId="9" xfId="0" applyFont="1" applyBorder="1"/>
    <xf numFmtId="0" fontId="15" fillId="0" borderId="8" xfId="0" applyFont="1" applyBorder="1"/>
    <xf numFmtId="0" fontId="15" fillId="0" borderId="9" xfId="0" applyFont="1" applyBorder="1"/>
    <xf numFmtId="43" fontId="0" fillId="0" borderId="0" xfId="0" applyNumberFormat="1"/>
    <xf numFmtId="14" fontId="0" fillId="0" borderId="9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47"/>
  <sheetViews>
    <sheetView topLeftCell="A20" workbookViewId="0">
      <selection activeCell="I42" sqref="I42"/>
    </sheetView>
  </sheetViews>
  <sheetFormatPr defaultRowHeight="12.75"/>
  <cols>
    <col min="1" max="1" width="6.7109375" customWidth="1"/>
    <col min="2" max="2" width="18" customWidth="1"/>
    <col min="3" max="3" width="18.5703125" customWidth="1"/>
    <col min="4" max="4" width="2.5703125" customWidth="1"/>
    <col min="5" max="5" width="19.140625" customWidth="1"/>
    <col min="6" max="6" width="2.28515625" customWidth="1"/>
    <col min="7" max="7" width="17.85546875" customWidth="1"/>
    <col min="8" max="8" width="6.7109375" customWidth="1"/>
  </cols>
  <sheetData>
    <row r="4" spans="1:8">
      <c r="A4" s="19"/>
      <c r="B4" s="20"/>
      <c r="C4" s="20"/>
      <c r="D4" s="20"/>
      <c r="E4" s="20"/>
      <c r="F4" s="20"/>
      <c r="G4" s="20"/>
      <c r="H4" s="21"/>
    </row>
    <row r="5" spans="1:8">
      <c r="A5" s="22"/>
      <c r="B5" s="23"/>
      <c r="C5" s="23"/>
      <c r="D5" s="23"/>
      <c r="E5" s="23"/>
      <c r="F5" s="23"/>
      <c r="G5" s="23"/>
      <c r="H5" s="24"/>
    </row>
    <row r="6" spans="1:8">
      <c r="A6" s="22"/>
      <c r="B6" s="23"/>
      <c r="C6" s="23"/>
      <c r="D6" s="23"/>
      <c r="E6" s="23"/>
      <c r="F6" s="23"/>
      <c r="G6" s="23"/>
      <c r="H6" s="24"/>
    </row>
    <row r="7" spans="1:8">
      <c r="A7" s="22"/>
      <c r="B7" s="23"/>
      <c r="C7" s="23"/>
      <c r="D7" s="23"/>
      <c r="E7" s="23"/>
      <c r="F7" s="23"/>
      <c r="G7" s="23"/>
      <c r="H7" s="24"/>
    </row>
    <row r="8" spans="1:8">
      <c r="A8" s="22"/>
      <c r="B8" s="23"/>
      <c r="C8" s="23"/>
      <c r="D8" s="23"/>
      <c r="E8" s="23"/>
      <c r="F8" s="23"/>
      <c r="G8" s="23"/>
      <c r="H8" s="24"/>
    </row>
    <row r="9" spans="1:8">
      <c r="A9" s="22"/>
      <c r="B9" s="23"/>
      <c r="C9" s="23"/>
      <c r="D9" s="23"/>
      <c r="E9" s="23"/>
      <c r="F9" s="23"/>
      <c r="G9" s="23"/>
      <c r="H9" s="24"/>
    </row>
    <row r="10" spans="1:8">
      <c r="A10" s="22"/>
      <c r="B10" s="23"/>
      <c r="C10" s="23"/>
      <c r="D10" s="23"/>
      <c r="E10" s="23"/>
      <c r="F10" s="23"/>
      <c r="G10" s="23"/>
      <c r="H10" s="24"/>
    </row>
    <row r="11" spans="1:8" ht="34.5">
      <c r="A11" s="97" t="s">
        <v>116</v>
      </c>
      <c r="B11" s="98"/>
      <c r="C11" s="98"/>
      <c r="D11" s="98"/>
      <c r="E11" s="98"/>
      <c r="F11" s="98"/>
      <c r="G11" s="98"/>
      <c r="H11" s="99"/>
    </row>
    <row r="12" spans="1:8" ht="11.25" customHeight="1">
      <c r="A12" s="30"/>
      <c r="B12" s="31"/>
      <c r="C12" s="31"/>
      <c r="D12" s="31"/>
      <c r="E12" s="31"/>
      <c r="F12" s="31"/>
      <c r="G12" s="31"/>
      <c r="H12" s="32"/>
    </row>
    <row r="13" spans="1:8" ht="15">
      <c r="A13" s="100" t="s">
        <v>117</v>
      </c>
      <c r="B13" s="101"/>
      <c r="C13" s="101"/>
      <c r="D13" s="101"/>
      <c r="E13" s="101"/>
      <c r="F13" s="101"/>
      <c r="G13" s="101"/>
      <c r="H13" s="33"/>
    </row>
    <row r="14" spans="1:8" ht="15">
      <c r="A14" s="100" t="s">
        <v>118</v>
      </c>
      <c r="B14" s="101"/>
      <c r="C14" s="101"/>
      <c r="D14" s="101"/>
      <c r="E14" s="101"/>
      <c r="F14" s="101"/>
      <c r="G14" s="101"/>
      <c r="H14" s="33"/>
    </row>
    <row r="15" spans="1:8">
      <c r="A15" s="22"/>
      <c r="B15" s="23"/>
      <c r="C15" s="23"/>
      <c r="D15" s="23"/>
      <c r="E15" s="23"/>
      <c r="F15" s="23"/>
      <c r="G15" s="23"/>
      <c r="H15" s="24"/>
    </row>
    <row r="16" spans="1:8">
      <c r="A16" s="22"/>
      <c r="B16" s="23"/>
      <c r="C16" s="23"/>
      <c r="D16" s="23"/>
      <c r="E16" s="23"/>
      <c r="F16" s="23"/>
      <c r="G16" s="23"/>
      <c r="H16" s="24"/>
    </row>
    <row r="17" spans="1:8">
      <c r="A17" s="22"/>
      <c r="B17" s="23"/>
      <c r="C17" s="23"/>
      <c r="D17" s="23"/>
      <c r="E17" s="23"/>
      <c r="F17" s="23"/>
      <c r="G17" s="23"/>
      <c r="H17" s="24"/>
    </row>
    <row r="18" spans="1:8">
      <c r="A18" s="22"/>
      <c r="B18" s="23"/>
      <c r="C18" s="23"/>
      <c r="D18" s="23"/>
      <c r="E18" s="23"/>
      <c r="F18" s="23"/>
      <c r="G18" s="23"/>
      <c r="H18" s="24"/>
    </row>
    <row r="19" spans="1:8">
      <c r="A19" s="22"/>
      <c r="B19" s="23"/>
      <c r="C19" s="23"/>
      <c r="D19" s="23"/>
      <c r="E19" s="23"/>
      <c r="F19" s="23"/>
      <c r="G19" s="23"/>
      <c r="H19" s="24"/>
    </row>
    <row r="20" spans="1:8">
      <c r="A20" s="22"/>
      <c r="B20" s="23"/>
      <c r="C20" s="23"/>
      <c r="D20" s="23"/>
      <c r="E20" s="23"/>
      <c r="F20" s="23"/>
      <c r="G20" s="23"/>
      <c r="H20" s="24"/>
    </row>
    <row r="21" spans="1:8">
      <c r="A21" s="22"/>
      <c r="B21" s="23"/>
      <c r="C21" s="23"/>
      <c r="D21" s="23"/>
      <c r="E21" s="23"/>
      <c r="F21" s="23"/>
      <c r="G21" s="23"/>
      <c r="H21" s="24"/>
    </row>
    <row r="22" spans="1:8">
      <c r="A22" s="22"/>
      <c r="B22" s="23"/>
      <c r="C22" s="23"/>
      <c r="D22" s="23"/>
      <c r="E22" s="23"/>
      <c r="F22" s="23"/>
      <c r="G22" s="23"/>
      <c r="H22" s="24"/>
    </row>
    <row r="23" spans="1:8">
      <c r="A23" s="22"/>
      <c r="B23" s="23"/>
      <c r="C23" s="23"/>
      <c r="D23" s="23"/>
      <c r="E23" s="23"/>
      <c r="F23" s="23"/>
      <c r="G23" s="23"/>
      <c r="H23" s="24"/>
    </row>
    <row r="24" spans="1:8">
      <c r="A24" s="22"/>
      <c r="B24" s="23"/>
      <c r="C24" s="23"/>
      <c r="D24" s="23"/>
      <c r="E24" s="23"/>
      <c r="F24" s="23"/>
      <c r="G24" s="23"/>
      <c r="H24" s="24"/>
    </row>
    <row r="25" spans="1:8">
      <c r="A25" s="22"/>
      <c r="B25" s="23"/>
      <c r="C25" s="23"/>
      <c r="D25" s="23"/>
      <c r="E25" s="23"/>
      <c r="F25" s="23"/>
      <c r="G25" s="23"/>
      <c r="H25" s="24"/>
    </row>
    <row r="26" spans="1:8">
      <c r="A26" s="22"/>
      <c r="B26" s="23"/>
      <c r="C26" s="23"/>
      <c r="D26" s="23"/>
      <c r="E26" s="23"/>
      <c r="F26" s="23"/>
      <c r="G26" s="23"/>
      <c r="H26" s="24"/>
    </row>
    <row r="27" spans="1:8">
      <c r="A27" s="22"/>
      <c r="B27" s="23"/>
      <c r="C27" s="23"/>
      <c r="D27" s="23"/>
      <c r="E27" s="23"/>
      <c r="F27" s="23"/>
      <c r="G27" s="23"/>
      <c r="H27" s="24"/>
    </row>
    <row r="28" spans="1:8">
      <c r="A28" s="22"/>
      <c r="B28" s="23"/>
      <c r="C28" s="23"/>
      <c r="D28" s="23"/>
      <c r="E28" s="23"/>
      <c r="F28" s="23"/>
      <c r="G28" s="23"/>
      <c r="H28" s="24"/>
    </row>
    <row r="29" spans="1:8">
      <c r="A29" s="22"/>
      <c r="B29" s="23"/>
      <c r="C29" s="23"/>
      <c r="D29" s="23"/>
      <c r="E29" s="23"/>
      <c r="F29" s="23"/>
      <c r="G29" s="23"/>
      <c r="H29" s="24"/>
    </row>
    <row r="30" spans="1:8">
      <c r="A30" s="22"/>
      <c r="B30" s="23"/>
      <c r="C30" s="23"/>
      <c r="D30" s="23"/>
      <c r="E30" s="23"/>
      <c r="F30" s="23"/>
      <c r="G30" s="23"/>
      <c r="H30" s="24"/>
    </row>
    <row r="31" spans="1:8">
      <c r="A31" s="22"/>
      <c r="B31" s="95" t="s">
        <v>101</v>
      </c>
      <c r="C31" s="96"/>
      <c r="D31" s="23"/>
      <c r="E31" s="95" t="s">
        <v>102</v>
      </c>
      <c r="F31" s="102"/>
      <c r="G31" s="96"/>
      <c r="H31" s="24"/>
    </row>
    <row r="32" spans="1:8">
      <c r="A32" s="22"/>
      <c r="B32" s="22"/>
      <c r="C32" s="45"/>
      <c r="D32" s="23"/>
      <c r="E32" s="22"/>
      <c r="F32" s="28"/>
      <c r="G32" s="24" t="s">
        <v>114</v>
      </c>
      <c r="H32" s="24"/>
    </row>
    <row r="33" spans="1:8">
      <c r="A33" s="22"/>
      <c r="B33" s="22" t="s">
        <v>103</v>
      </c>
      <c r="C33" s="45" t="s">
        <v>245</v>
      </c>
      <c r="D33" s="23"/>
      <c r="E33" s="22" t="s">
        <v>109</v>
      </c>
      <c r="F33" s="23"/>
      <c r="G33" s="24"/>
      <c r="H33" s="24"/>
    </row>
    <row r="34" spans="1:8">
      <c r="A34" s="22"/>
      <c r="B34" s="22"/>
      <c r="C34" s="45"/>
      <c r="D34" s="23"/>
      <c r="E34" s="22"/>
      <c r="F34" s="44"/>
      <c r="G34" s="24" t="s">
        <v>115</v>
      </c>
      <c r="H34" s="24"/>
    </row>
    <row r="35" spans="1:8">
      <c r="A35" s="22"/>
      <c r="B35" s="22" t="s">
        <v>104</v>
      </c>
      <c r="C35" s="45" t="s">
        <v>246</v>
      </c>
      <c r="D35" s="23"/>
      <c r="E35" s="22"/>
      <c r="F35" s="23"/>
      <c r="G35" s="24"/>
      <c r="H35" s="24"/>
    </row>
    <row r="36" spans="1:8">
      <c r="A36" s="22"/>
      <c r="B36" s="22"/>
      <c r="C36" s="45"/>
      <c r="D36" s="23"/>
      <c r="E36" s="22" t="s">
        <v>110</v>
      </c>
      <c r="F36" s="23"/>
      <c r="G36" s="45" t="s">
        <v>170</v>
      </c>
      <c r="H36" s="24"/>
    </row>
    <row r="37" spans="1:8">
      <c r="A37" s="22"/>
      <c r="B37" s="22" t="s">
        <v>105</v>
      </c>
      <c r="C37" s="45" t="s">
        <v>247</v>
      </c>
      <c r="D37" s="23"/>
      <c r="E37" s="22"/>
      <c r="F37" s="23"/>
      <c r="G37" s="45"/>
      <c r="H37" s="24"/>
    </row>
    <row r="38" spans="1:8">
      <c r="A38" s="22"/>
      <c r="B38" s="22"/>
      <c r="C38" s="45"/>
      <c r="D38" s="23"/>
      <c r="E38" s="22" t="s">
        <v>111</v>
      </c>
      <c r="F38" s="23"/>
      <c r="G38" s="45" t="s">
        <v>170</v>
      </c>
      <c r="H38" s="24"/>
    </row>
    <row r="39" spans="1:8">
      <c r="A39" s="22"/>
      <c r="B39" s="22" t="s">
        <v>106</v>
      </c>
      <c r="C39" s="94">
        <v>33512</v>
      </c>
      <c r="D39" s="23"/>
      <c r="E39" s="22"/>
      <c r="F39" s="23"/>
      <c r="G39" s="45"/>
      <c r="H39" s="24"/>
    </row>
    <row r="40" spans="1:8">
      <c r="A40" s="22"/>
      <c r="B40" s="22"/>
      <c r="C40" s="45"/>
      <c r="D40" s="23"/>
      <c r="E40" s="22" t="s">
        <v>112</v>
      </c>
      <c r="F40" s="23"/>
      <c r="G40" s="45"/>
      <c r="H40" s="24"/>
    </row>
    <row r="41" spans="1:8">
      <c r="A41" s="22"/>
      <c r="B41" s="22" t="s">
        <v>107</v>
      </c>
      <c r="C41" s="45"/>
      <c r="D41" s="23"/>
      <c r="E41" s="29" t="s">
        <v>189</v>
      </c>
      <c r="F41" s="23"/>
      <c r="G41" s="45"/>
      <c r="H41" s="24"/>
    </row>
    <row r="42" spans="1:8">
      <c r="A42" s="22"/>
      <c r="B42" s="22"/>
      <c r="C42" s="45"/>
      <c r="D42" s="23"/>
      <c r="E42" s="22"/>
      <c r="F42" s="23"/>
      <c r="G42" s="45"/>
      <c r="H42" s="24"/>
    </row>
    <row r="43" spans="1:8">
      <c r="A43" s="22"/>
      <c r="B43" s="22" t="s">
        <v>108</v>
      </c>
      <c r="C43" s="45" t="s">
        <v>248</v>
      </c>
      <c r="D43" s="23"/>
      <c r="E43" s="22" t="s">
        <v>113</v>
      </c>
      <c r="F43" s="23"/>
      <c r="G43" s="94">
        <v>40622</v>
      </c>
      <c r="H43" s="24"/>
    </row>
    <row r="44" spans="1:8">
      <c r="A44" s="22"/>
      <c r="B44" s="25"/>
      <c r="C44" s="27"/>
      <c r="D44" s="23"/>
      <c r="E44" s="25"/>
      <c r="F44" s="26"/>
      <c r="G44" s="27"/>
      <c r="H44" s="24"/>
    </row>
    <row r="45" spans="1:8">
      <c r="A45" s="22"/>
      <c r="B45" s="23"/>
      <c r="C45" s="23"/>
      <c r="D45" s="23"/>
      <c r="E45" s="23"/>
      <c r="F45" s="23"/>
      <c r="G45" s="23"/>
      <c r="H45" s="24"/>
    </row>
    <row r="46" spans="1:8">
      <c r="A46" s="22"/>
      <c r="B46" s="23"/>
      <c r="C46" s="23"/>
      <c r="D46" s="23"/>
      <c r="E46" s="23"/>
      <c r="F46" s="23"/>
      <c r="G46" s="23"/>
      <c r="H46" s="24"/>
    </row>
    <row r="47" spans="1:8">
      <c r="A47" s="25"/>
      <c r="B47" s="26"/>
      <c r="C47" s="26"/>
      <c r="D47" s="26"/>
      <c r="E47" s="26"/>
      <c r="F47" s="26"/>
      <c r="G47" s="26"/>
      <c r="H47" s="27"/>
    </row>
  </sheetData>
  <mergeCells count="5">
    <mergeCell ref="B31:C31"/>
    <mergeCell ref="A11:H11"/>
    <mergeCell ref="A13:G13"/>
    <mergeCell ref="A14:G14"/>
    <mergeCell ref="E31:G31"/>
  </mergeCells>
  <phoneticPr fontId="7" type="noConversion"/>
  <pageMargins left="0.7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9"/>
  <sheetViews>
    <sheetView workbookViewId="0">
      <selection activeCell="E94" sqref="E94"/>
    </sheetView>
  </sheetViews>
  <sheetFormatPr defaultRowHeight="17.100000000000001" customHeight="1"/>
  <cols>
    <col min="1" max="3" width="3.7109375" customWidth="1"/>
    <col min="4" max="4" width="46" customWidth="1"/>
    <col min="5" max="6" width="16.7109375" style="50" customWidth="1"/>
    <col min="8" max="8" width="12.85546875" bestFit="1" customWidth="1"/>
  </cols>
  <sheetData>
    <row r="1" spans="1:11" ht="17.100000000000001" customHeight="1">
      <c r="A1" s="103" t="s">
        <v>190</v>
      </c>
      <c r="B1" s="103"/>
      <c r="C1" s="103"/>
      <c r="D1" s="103"/>
      <c r="E1" s="103"/>
      <c r="F1" s="103"/>
    </row>
    <row r="3" spans="1:11" ht="17.100000000000001" customHeight="1">
      <c r="A3" s="15" t="s">
        <v>63</v>
      </c>
      <c r="B3" s="16"/>
      <c r="C3" s="16"/>
      <c r="D3" s="17" t="s">
        <v>64</v>
      </c>
      <c r="E3" s="46" t="s">
        <v>65</v>
      </c>
      <c r="F3" s="46" t="s">
        <v>66</v>
      </c>
    </row>
    <row r="4" spans="1:11" ht="17.100000000000001" customHeight="1">
      <c r="A4" s="9" t="s">
        <v>0</v>
      </c>
      <c r="B4" s="9"/>
      <c r="C4" s="10"/>
      <c r="D4" s="8" t="s">
        <v>60</v>
      </c>
      <c r="E4" s="47">
        <f>E5+E8+E9+E17+E25+E26+E27</f>
        <v>18217846</v>
      </c>
      <c r="F4" s="47">
        <f>F5+F8+F9+F17+F25+F26+F27</f>
        <v>17283762</v>
      </c>
      <c r="J4" s="2"/>
    </row>
    <row r="5" spans="1:11" ht="17.100000000000001" customHeight="1">
      <c r="A5" s="9"/>
      <c r="B5" s="9">
        <v>1</v>
      </c>
      <c r="C5" s="10"/>
      <c r="D5" s="8" t="s">
        <v>1</v>
      </c>
      <c r="E5" s="47">
        <f>E6+E7</f>
        <v>76010</v>
      </c>
      <c r="F5" s="47">
        <f>F6+F7</f>
        <v>52513</v>
      </c>
      <c r="K5" s="2"/>
    </row>
    <row r="6" spans="1:11" ht="17.100000000000001" customHeight="1">
      <c r="A6" s="9"/>
      <c r="B6" s="9"/>
      <c r="C6" s="10"/>
      <c r="D6" s="13" t="s">
        <v>46</v>
      </c>
      <c r="E6" s="49">
        <v>70630</v>
      </c>
      <c r="F6" s="49">
        <v>27313</v>
      </c>
      <c r="I6" s="3"/>
    </row>
    <row r="7" spans="1:11" ht="17.100000000000001" customHeight="1">
      <c r="A7" s="9"/>
      <c r="B7" s="9"/>
      <c r="C7" s="10"/>
      <c r="D7" s="13" t="s">
        <v>47</v>
      </c>
      <c r="E7" s="49">
        <v>5380</v>
      </c>
      <c r="F7" s="49">
        <v>25200</v>
      </c>
      <c r="J7" s="3"/>
    </row>
    <row r="8" spans="1:11" ht="17.100000000000001" customHeight="1">
      <c r="A8" s="9"/>
      <c r="B8" s="9">
        <v>2</v>
      </c>
      <c r="C8" s="10"/>
      <c r="D8" s="8" t="s">
        <v>48</v>
      </c>
      <c r="E8" s="47"/>
      <c r="F8" s="47"/>
      <c r="H8" s="1"/>
    </row>
    <row r="9" spans="1:11" ht="17.100000000000001" customHeight="1">
      <c r="A9" s="9"/>
      <c r="B9" s="9">
        <v>3</v>
      </c>
      <c r="C9" s="10"/>
      <c r="D9" s="8" t="s">
        <v>4</v>
      </c>
      <c r="E9" s="47">
        <f>SUM(E10:E16)</f>
        <v>17957086</v>
      </c>
      <c r="F9" s="47">
        <f>SUM(F10:F16)</f>
        <v>17197887</v>
      </c>
      <c r="H9" s="2"/>
    </row>
    <row r="10" spans="1:11" ht="17.100000000000001" customHeight="1">
      <c r="A10" s="9"/>
      <c r="B10" s="9"/>
      <c r="C10" s="10" t="s">
        <v>2</v>
      </c>
      <c r="D10" s="12" t="s">
        <v>49</v>
      </c>
      <c r="E10" s="49">
        <v>1712495</v>
      </c>
      <c r="F10" s="49">
        <v>1703547</v>
      </c>
      <c r="I10" s="5"/>
    </row>
    <row r="11" spans="1:11" ht="17.100000000000001" customHeight="1">
      <c r="A11" s="9"/>
      <c r="B11" s="9"/>
      <c r="C11" s="10" t="s">
        <v>3</v>
      </c>
      <c r="D11" s="12" t="s">
        <v>50</v>
      </c>
      <c r="E11" s="49"/>
      <c r="F11" s="49"/>
      <c r="H11" s="4"/>
    </row>
    <row r="12" spans="1:11" ht="17.100000000000001" customHeight="1">
      <c r="A12" s="9"/>
      <c r="B12" s="9"/>
      <c r="C12" s="10" t="s">
        <v>5</v>
      </c>
      <c r="D12" s="12" t="s">
        <v>51</v>
      </c>
      <c r="E12" s="49"/>
      <c r="F12" s="49"/>
      <c r="J12" s="4"/>
    </row>
    <row r="13" spans="1:11" ht="17.100000000000001" customHeight="1">
      <c r="A13" s="9"/>
      <c r="B13" s="9"/>
      <c r="C13" s="10" t="s">
        <v>6</v>
      </c>
      <c r="D13" s="12" t="s">
        <v>52</v>
      </c>
      <c r="E13" s="49">
        <v>582281</v>
      </c>
      <c r="F13" s="49">
        <v>444439</v>
      </c>
      <c r="I13" s="4"/>
    </row>
    <row r="14" spans="1:11" ht="17.100000000000001" customHeight="1">
      <c r="A14" s="9"/>
      <c r="B14" s="9"/>
      <c r="C14" s="10" t="s">
        <v>11</v>
      </c>
      <c r="D14" s="12" t="s">
        <v>53</v>
      </c>
      <c r="E14" s="49"/>
      <c r="F14" s="49"/>
      <c r="I14" s="4"/>
    </row>
    <row r="15" spans="1:11" ht="17.100000000000001" customHeight="1">
      <c r="A15" s="9"/>
      <c r="B15" s="9"/>
      <c r="C15" s="10" t="s">
        <v>54</v>
      </c>
      <c r="D15" s="12" t="s">
        <v>185</v>
      </c>
      <c r="E15" s="49"/>
      <c r="F15" s="49"/>
      <c r="I15" s="4"/>
    </row>
    <row r="16" spans="1:11" ht="17.100000000000001" customHeight="1">
      <c r="A16" s="9"/>
      <c r="B16" s="9"/>
      <c r="C16" s="10" t="s">
        <v>55</v>
      </c>
      <c r="D16" s="12" t="s">
        <v>244</v>
      </c>
      <c r="E16" s="49">
        <v>15662310</v>
      </c>
      <c r="F16" s="49">
        <v>15049901</v>
      </c>
      <c r="I16" s="4"/>
    </row>
    <row r="17" spans="1:11" ht="17.100000000000001" customHeight="1">
      <c r="A17" s="9"/>
      <c r="B17" s="9">
        <v>4</v>
      </c>
      <c r="C17" s="10"/>
      <c r="D17" s="8" t="s">
        <v>7</v>
      </c>
      <c r="E17" s="47">
        <f>SUM(E18:E24)</f>
        <v>184750</v>
      </c>
      <c r="F17" s="47">
        <f>SUM(F18:F24)</f>
        <v>33362</v>
      </c>
      <c r="K17" s="2"/>
    </row>
    <row r="18" spans="1:11" ht="17.100000000000001" customHeight="1">
      <c r="A18" s="9"/>
      <c r="B18" s="9"/>
      <c r="C18" s="10" t="s">
        <v>2</v>
      </c>
      <c r="D18" s="12" t="s">
        <v>8</v>
      </c>
      <c r="E18" s="49">
        <v>165500</v>
      </c>
      <c r="F18" s="49">
        <v>12500</v>
      </c>
      <c r="K18" s="5"/>
    </row>
    <row r="19" spans="1:11" ht="17.100000000000001" customHeight="1">
      <c r="A19" s="9"/>
      <c r="B19" s="9"/>
      <c r="C19" s="10" t="s">
        <v>3</v>
      </c>
      <c r="D19" s="12" t="s">
        <v>56</v>
      </c>
      <c r="E19" s="49">
        <v>19250</v>
      </c>
      <c r="F19" s="49">
        <v>20862</v>
      </c>
      <c r="J19" s="3"/>
    </row>
    <row r="20" spans="1:11" ht="17.100000000000001" customHeight="1">
      <c r="A20" s="9"/>
      <c r="B20" s="9"/>
      <c r="C20" s="10" t="s">
        <v>5</v>
      </c>
      <c r="D20" s="12" t="s">
        <v>9</v>
      </c>
      <c r="E20" s="49"/>
      <c r="F20" s="49"/>
      <c r="J20" s="4"/>
    </row>
    <row r="21" spans="1:11" ht="17.100000000000001" customHeight="1">
      <c r="A21" s="9"/>
      <c r="B21" s="9"/>
      <c r="C21" s="10" t="s">
        <v>6</v>
      </c>
      <c r="D21" s="12" t="s">
        <v>10</v>
      </c>
      <c r="E21" s="49"/>
      <c r="F21" s="49"/>
      <c r="J21" s="4"/>
    </row>
    <row r="22" spans="1:11" ht="17.100000000000001" customHeight="1">
      <c r="A22" s="9"/>
      <c r="B22" s="9"/>
      <c r="C22" s="10" t="s">
        <v>11</v>
      </c>
      <c r="D22" s="12" t="s">
        <v>187</v>
      </c>
      <c r="E22" s="49"/>
      <c r="F22" s="49"/>
      <c r="K22" s="5"/>
    </row>
    <row r="23" spans="1:11" ht="17.100000000000001" customHeight="1">
      <c r="A23" s="9"/>
      <c r="B23" s="9"/>
      <c r="C23" s="10" t="s">
        <v>54</v>
      </c>
      <c r="D23" s="12" t="s">
        <v>57</v>
      </c>
      <c r="E23" s="49"/>
      <c r="F23" s="49"/>
      <c r="K23" s="3"/>
    </row>
    <row r="24" spans="1:11" ht="17.100000000000001" customHeight="1">
      <c r="A24" s="9"/>
      <c r="B24" s="9"/>
      <c r="C24" s="10" t="s">
        <v>55</v>
      </c>
      <c r="E24" s="49"/>
      <c r="F24" s="49"/>
      <c r="J24" s="4"/>
    </row>
    <row r="25" spans="1:11" ht="17.100000000000001" customHeight="1">
      <c r="A25" s="9"/>
      <c r="B25" s="9">
        <v>5</v>
      </c>
      <c r="C25" s="10"/>
      <c r="D25" s="8" t="s">
        <v>12</v>
      </c>
      <c r="E25" s="47"/>
      <c r="F25" s="47"/>
      <c r="I25" s="1"/>
    </row>
    <row r="26" spans="1:11" ht="17.100000000000001" customHeight="1">
      <c r="A26" s="9"/>
      <c r="B26" s="9">
        <v>6</v>
      </c>
      <c r="C26" s="10"/>
      <c r="D26" s="8" t="s">
        <v>58</v>
      </c>
      <c r="E26" s="47"/>
      <c r="F26" s="47"/>
      <c r="H26" s="1"/>
    </row>
    <row r="27" spans="1:11" ht="17.100000000000001" customHeight="1">
      <c r="A27" s="9"/>
      <c r="B27" s="9">
        <v>7</v>
      </c>
      <c r="C27" s="10"/>
      <c r="D27" s="8" t="s">
        <v>13</v>
      </c>
      <c r="E27" s="47"/>
      <c r="F27" s="47"/>
      <c r="H27" s="1"/>
    </row>
    <row r="28" spans="1:11" ht="17.100000000000001" customHeight="1">
      <c r="A28" s="9"/>
      <c r="B28" s="9"/>
      <c r="C28" s="10" t="s">
        <v>2</v>
      </c>
      <c r="D28" s="12" t="s">
        <v>59</v>
      </c>
      <c r="E28" s="47"/>
      <c r="F28" s="47"/>
      <c r="H28" s="1"/>
    </row>
    <row r="29" spans="1:11" ht="17.100000000000001" customHeight="1">
      <c r="A29" s="9"/>
      <c r="B29" s="9"/>
      <c r="C29" s="10" t="s">
        <v>3</v>
      </c>
      <c r="D29" s="8"/>
      <c r="E29" s="47"/>
      <c r="F29" s="47"/>
      <c r="H29" s="1"/>
    </row>
    <row r="30" spans="1:11" ht="17.100000000000001" customHeight="1">
      <c r="A30" s="9" t="s">
        <v>14</v>
      </c>
      <c r="B30" s="9"/>
      <c r="C30" s="10"/>
      <c r="D30" s="8" t="s">
        <v>61</v>
      </c>
      <c r="E30" s="47">
        <f>E31+E32+E37+E38+E39+E40</f>
        <v>15099843</v>
      </c>
      <c r="F30" s="47">
        <f>F31+F32+F37+F38+F39+F40</f>
        <v>16300363</v>
      </c>
      <c r="K30" s="2"/>
    </row>
    <row r="31" spans="1:11" ht="17.100000000000001" customHeight="1">
      <c r="A31" s="9"/>
      <c r="B31" s="9">
        <v>1</v>
      </c>
      <c r="C31" s="10"/>
      <c r="D31" s="8" t="s">
        <v>15</v>
      </c>
      <c r="E31" s="47"/>
      <c r="F31" s="47"/>
      <c r="I31" s="1"/>
    </row>
    <row r="32" spans="1:11" ht="17.100000000000001" customHeight="1">
      <c r="A32" s="9"/>
      <c r="B32" s="9">
        <v>2</v>
      </c>
      <c r="C32" s="10"/>
      <c r="D32" s="8" t="s">
        <v>16</v>
      </c>
      <c r="E32" s="47">
        <f>SUM(E33:E36)</f>
        <v>15099843</v>
      </c>
      <c r="F32" s="47">
        <f>SUM(F33:F36)</f>
        <v>16300363</v>
      </c>
      <c r="J32" s="2"/>
    </row>
    <row r="33" spans="1:12" ht="17.100000000000001" customHeight="1">
      <c r="A33" s="9"/>
      <c r="B33" s="9"/>
      <c r="C33" s="10" t="s">
        <v>2</v>
      </c>
      <c r="D33" s="12" t="s">
        <v>17</v>
      </c>
      <c r="E33" s="49">
        <f>F33</f>
        <v>1342500</v>
      </c>
      <c r="F33" s="49">
        <v>1342500</v>
      </c>
      <c r="L33" s="4"/>
    </row>
    <row r="34" spans="1:12" ht="17.100000000000001" customHeight="1">
      <c r="A34" s="9"/>
      <c r="B34" s="9"/>
      <c r="C34" s="10" t="s">
        <v>3</v>
      </c>
      <c r="D34" s="12" t="s">
        <v>18</v>
      </c>
      <c r="E34" s="49">
        <v>7613712</v>
      </c>
      <c r="F34" s="49">
        <v>8213712</v>
      </c>
      <c r="H34" s="93"/>
      <c r="K34" s="4"/>
    </row>
    <row r="35" spans="1:12" ht="17.100000000000001" customHeight="1">
      <c r="A35" s="9"/>
      <c r="B35" s="9"/>
      <c r="C35" s="10" t="s">
        <v>3</v>
      </c>
      <c r="D35" s="12" t="s">
        <v>19</v>
      </c>
      <c r="E35" s="49">
        <v>6140331</v>
      </c>
      <c r="F35" s="49">
        <v>6740851</v>
      </c>
      <c r="H35" s="93"/>
      <c r="J35" s="5"/>
    </row>
    <row r="36" spans="1:12" ht="17.100000000000001" customHeight="1">
      <c r="A36" s="9"/>
      <c r="B36" s="9"/>
      <c r="C36" s="10" t="s">
        <v>6</v>
      </c>
      <c r="D36" s="12" t="s">
        <v>20</v>
      </c>
      <c r="E36" s="49">
        <f>F36</f>
        <v>3300</v>
      </c>
      <c r="F36" s="49">
        <v>3300</v>
      </c>
      <c r="G36" s="4"/>
      <c r="H36" s="93"/>
    </row>
    <row r="37" spans="1:12" ht="17.100000000000001" customHeight="1">
      <c r="A37" s="9"/>
      <c r="B37" s="9">
        <v>3</v>
      </c>
      <c r="C37" s="10"/>
      <c r="D37" s="8" t="s">
        <v>21</v>
      </c>
      <c r="E37" s="47"/>
      <c r="F37" s="47"/>
      <c r="H37" s="93"/>
      <c r="I37" s="1"/>
    </row>
    <row r="38" spans="1:12" ht="17.100000000000001" customHeight="1">
      <c r="A38" s="9"/>
      <c r="B38" s="9">
        <v>4</v>
      </c>
      <c r="C38" s="10"/>
      <c r="D38" s="8" t="s">
        <v>22</v>
      </c>
      <c r="E38" s="47"/>
      <c r="F38" s="47"/>
      <c r="I38" s="1"/>
    </row>
    <row r="39" spans="1:12" ht="17.100000000000001" customHeight="1">
      <c r="A39" s="9"/>
      <c r="B39" s="9">
        <v>5</v>
      </c>
      <c r="C39" s="10"/>
      <c r="D39" s="8" t="s">
        <v>23</v>
      </c>
      <c r="E39" s="47"/>
      <c r="F39" s="47"/>
      <c r="I39" s="1"/>
    </row>
    <row r="40" spans="1:12" ht="17.100000000000001" customHeight="1">
      <c r="A40" s="9"/>
      <c r="B40" s="9">
        <v>6</v>
      </c>
      <c r="C40" s="10"/>
      <c r="D40" s="8" t="s">
        <v>24</v>
      </c>
      <c r="E40" s="47"/>
      <c r="F40" s="47"/>
      <c r="J40" s="1"/>
    </row>
    <row r="41" spans="1:12" ht="17.100000000000001" customHeight="1">
      <c r="A41" s="10"/>
      <c r="B41" s="10"/>
      <c r="C41" s="10"/>
      <c r="D41" s="8" t="s">
        <v>62</v>
      </c>
      <c r="E41" s="47">
        <f>E30+E4</f>
        <v>33317689</v>
      </c>
      <c r="F41" s="47">
        <f>F30+F4</f>
        <v>33584125</v>
      </c>
      <c r="J41" s="7"/>
    </row>
    <row r="47" spans="1:12" ht="17.100000000000001" customHeight="1">
      <c r="A47" s="15" t="s">
        <v>63</v>
      </c>
      <c r="B47" s="16"/>
      <c r="C47" s="16"/>
      <c r="D47" s="17" t="s">
        <v>67</v>
      </c>
      <c r="E47" s="46" t="s">
        <v>65</v>
      </c>
      <c r="F47" s="46" t="s">
        <v>66</v>
      </c>
    </row>
    <row r="48" spans="1:12" ht="17.100000000000001" customHeight="1">
      <c r="A48" s="9" t="s">
        <v>0</v>
      </c>
      <c r="B48" s="9"/>
      <c r="C48" s="10"/>
      <c r="D48" s="8" t="s">
        <v>68</v>
      </c>
      <c r="E48" s="47">
        <f>E49+E50+E53+E65+E66</f>
        <v>6874548</v>
      </c>
      <c r="F48" s="47">
        <f>F49+F50+F53+F65+F66</f>
        <v>9075694</v>
      </c>
      <c r="I48" s="2"/>
    </row>
    <row r="49" spans="1:11" ht="17.100000000000001" customHeight="1">
      <c r="A49" s="9"/>
      <c r="B49" s="9">
        <v>1</v>
      </c>
      <c r="C49" s="10"/>
      <c r="D49" s="8" t="s">
        <v>28</v>
      </c>
      <c r="E49" s="49"/>
      <c r="F49" s="49"/>
      <c r="K49" s="1"/>
    </row>
    <row r="50" spans="1:11" ht="17.100000000000001" customHeight="1">
      <c r="A50" s="9"/>
      <c r="B50" s="9">
        <v>2</v>
      </c>
      <c r="C50" s="10"/>
      <c r="D50" s="8" t="s">
        <v>29</v>
      </c>
      <c r="E50" s="47">
        <f>E51+E52</f>
        <v>0</v>
      </c>
      <c r="F50" s="47">
        <f>F51+F52</f>
        <v>0</v>
      </c>
      <c r="K50" s="1"/>
    </row>
    <row r="51" spans="1:11" ht="17.100000000000001" customHeight="1">
      <c r="A51" s="9"/>
      <c r="B51" s="9"/>
      <c r="C51" s="10" t="s">
        <v>2</v>
      </c>
      <c r="D51" s="12" t="s">
        <v>69</v>
      </c>
      <c r="E51" s="49"/>
      <c r="F51" s="49"/>
      <c r="I51" s="4"/>
    </row>
    <row r="52" spans="1:11" ht="17.100000000000001" customHeight="1">
      <c r="A52" s="9"/>
      <c r="B52" s="9"/>
      <c r="C52" s="10" t="s">
        <v>3</v>
      </c>
      <c r="D52" s="12" t="s">
        <v>70</v>
      </c>
      <c r="E52" s="49"/>
      <c r="F52" s="49"/>
      <c r="I52" s="4"/>
    </row>
    <row r="53" spans="1:11" ht="17.100000000000001" customHeight="1">
      <c r="A53" s="9"/>
      <c r="B53" s="9">
        <v>3</v>
      </c>
      <c r="C53" s="10"/>
      <c r="D53" s="8" t="s">
        <v>30</v>
      </c>
      <c r="E53" s="47">
        <f>SUM(E54:E64)</f>
        <v>6874548</v>
      </c>
      <c r="F53" s="47">
        <f>SUM(F54:F64)</f>
        <v>9075694</v>
      </c>
      <c r="I53" s="2"/>
    </row>
    <row r="54" spans="1:11" ht="17.100000000000001" customHeight="1">
      <c r="A54" s="9"/>
      <c r="B54" s="9"/>
      <c r="C54" s="10" t="s">
        <v>2</v>
      </c>
      <c r="D54" s="12" t="s">
        <v>42</v>
      </c>
      <c r="E54" s="49">
        <v>2402250</v>
      </c>
      <c r="F54" s="49">
        <v>5112869</v>
      </c>
      <c r="H54" s="5"/>
    </row>
    <row r="55" spans="1:11" ht="17.100000000000001" customHeight="1">
      <c r="A55" s="9"/>
      <c r="B55" s="9"/>
      <c r="C55" s="10" t="s">
        <v>3</v>
      </c>
      <c r="D55" s="12" t="s">
        <v>43</v>
      </c>
      <c r="E55" s="49">
        <v>2415215</v>
      </c>
      <c r="F55" s="49">
        <v>2292766</v>
      </c>
      <c r="H55" s="5"/>
    </row>
    <row r="56" spans="1:11" ht="17.100000000000001" customHeight="1">
      <c r="A56" s="9"/>
      <c r="B56" s="9"/>
      <c r="C56" s="10" t="s">
        <v>5</v>
      </c>
      <c r="D56" s="12" t="s">
        <v>71</v>
      </c>
      <c r="E56" s="49">
        <v>1950080</v>
      </c>
      <c r="F56" s="49">
        <v>1579386</v>
      </c>
      <c r="I56" s="5"/>
    </row>
    <row r="57" spans="1:11" ht="17.100000000000001" customHeight="1">
      <c r="A57" s="9"/>
      <c r="B57" s="9"/>
      <c r="C57" s="10" t="s">
        <v>6</v>
      </c>
      <c r="D57" s="12" t="s">
        <v>72</v>
      </c>
      <c r="E57" s="49">
        <v>107003</v>
      </c>
      <c r="F57" s="49">
        <v>90673</v>
      </c>
      <c r="G57" s="3"/>
    </row>
    <row r="58" spans="1:11" ht="17.100000000000001" customHeight="1">
      <c r="A58" s="9"/>
      <c r="B58" s="9"/>
      <c r="C58" s="10" t="s">
        <v>11</v>
      </c>
      <c r="D58" s="12" t="s">
        <v>73</v>
      </c>
      <c r="E58" s="49"/>
      <c r="F58" s="49"/>
      <c r="I58" s="3"/>
    </row>
    <row r="59" spans="1:11" ht="17.100000000000001" customHeight="1">
      <c r="A59" s="9"/>
      <c r="B59" s="9"/>
      <c r="C59" s="10" t="s">
        <v>55</v>
      </c>
      <c r="D59" s="12" t="s">
        <v>74</v>
      </c>
      <c r="E59" s="49"/>
      <c r="F59" s="49"/>
      <c r="I59" s="3"/>
    </row>
    <row r="60" spans="1:11" ht="17.100000000000001" customHeight="1">
      <c r="A60" s="9"/>
      <c r="B60" s="9"/>
      <c r="C60" s="10" t="s">
        <v>79</v>
      </c>
      <c r="D60" s="12" t="s">
        <v>75</v>
      </c>
      <c r="E60" s="49"/>
      <c r="F60" s="49"/>
      <c r="H60" s="3"/>
    </row>
    <row r="61" spans="1:11" ht="17.100000000000001" customHeight="1">
      <c r="A61" s="9"/>
      <c r="B61" s="9"/>
      <c r="C61" s="10" t="s">
        <v>80</v>
      </c>
      <c r="D61" s="12" t="s">
        <v>76</v>
      </c>
      <c r="E61" s="49"/>
      <c r="F61" s="49"/>
      <c r="H61" s="3"/>
    </row>
    <row r="62" spans="1:11" ht="17.100000000000001" customHeight="1">
      <c r="A62" s="9"/>
      <c r="B62" s="9"/>
      <c r="C62" s="10" t="s">
        <v>81</v>
      </c>
      <c r="D62" s="12" t="s">
        <v>77</v>
      </c>
      <c r="E62" s="49"/>
      <c r="F62" s="49"/>
      <c r="H62" s="3"/>
    </row>
    <row r="63" spans="1:11" ht="17.100000000000001" customHeight="1">
      <c r="A63" s="9"/>
      <c r="B63" s="9"/>
      <c r="C63" s="10" t="s">
        <v>82</v>
      </c>
      <c r="D63" s="12" t="s">
        <v>78</v>
      </c>
      <c r="E63" s="49"/>
      <c r="F63" s="49"/>
    </row>
    <row r="64" spans="1:11" ht="17.100000000000001" customHeight="1">
      <c r="A64" s="9"/>
      <c r="B64" s="9"/>
      <c r="C64" s="10" t="s">
        <v>181</v>
      </c>
      <c r="D64" s="12" t="s">
        <v>182</v>
      </c>
      <c r="E64" s="49"/>
      <c r="F64" s="49"/>
    </row>
    <row r="65" spans="1:10" ht="17.100000000000001" customHeight="1">
      <c r="A65" s="9"/>
      <c r="B65" s="9">
        <v>4</v>
      </c>
      <c r="C65" s="10"/>
      <c r="D65" s="8" t="s">
        <v>26</v>
      </c>
      <c r="E65" s="47"/>
      <c r="F65" s="47"/>
      <c r="H65" s="1"/>
    </row>
    <row r="66" spans="1:10" ht="17.100000000000001" customHeight="1">
      <c r="A66" s="9"/>
      <c r="B66" s="9">
        <v>5</v>
      </c>
      <c r="C66" s="10"/>
      <c r="D66" s="8" t="s">
        <v>27</v>
      </c>
      <c r="E66" s="47"/>
      <c r="F66" s="47"/>
      <c r="I66" s="1"/>
    </row>
    <row r="67" spans="1:10" ht="17.100000000000001" customHeight="1">
      <c r="A67" s="9" t="s">
        <v>14</v>
      </c>
      <c r="B67" s="9"/>
      <c r="C67" s="10"/>
      <c r="D67" s="8" t="s">
        <v>83</v>
      </c>
      <c r="E67" s="47">
        <f>E68+E71+E73+E72</f>
        <v>0</v>
      </c>
      <c r="F67" s="47">
        <f>F68+F71+F73+F72</f>
        <v>0</v>
      </c>
      <c r="I67" s="1"/>
    </row>
    <row r="68" spans="1:10" ht="17.100000000000001" customHeight="1">
      <c r="A68" s="9"/>
      <c r="B68" s="9">
        <v>1</v>
      </c>
      <c r="C68" s="10"/>
      <c r="D68" s="8" t="s">
        <v>31</v>
      </c>
      <c r="E68" s="47">
        <f>E69+E70</f>
        <v>0</v>
      </c>
      <c r="F68" s="47">
        <f>F69+F70</f>
        <v>0</v>
      </c>
      <c r="J68" s="1"/>
    </row>
    <row r="69" spans="1:10" ht="17.100000000000001" customHeight="1">
      <c r="A69" s="9"/>
      <c r="B69" s="9"/>
      <c r="C69" s="10" t="s">
        <v>2</v>
      </c>
      <c r="D69" s="12" t="s">
        <v>44</v>
      </c>
      <c r="E69" s="49"/>
      <c r="F69" s="49"/>
      <c r="G69" s="4"/>
    </row>
    <row r="70" spans="1:10" ht="17.100000000000001" customHeight="1">
      <c r="A70" s="9"/>
      <c r="B70" s="9"/>
      <c r="C70" s="10" t="s">
        <v>3</v>
      </c>
      <c r="D70" s="12" t="s">
        <v>45</v>
      </c>
      <c r="E70" s="49"/>
      <c r="F70" s="49"/>
      <c r="I70" s="4"/>
    </row>
    <row r="71" spans="1:10" ht="17.100000000000001" customHeight="1">
      <c r="A71" s="9"/>
      <c r="B71" s="9">
        <v>2</v>
      </c>
      <c r="C71" s="10"/>
      <c r="D71" s="8" t="s">
        <v>32</v>
      </c>
      <c r="E71" s="49"/>
      <c r="F71" s="49"/>
      <c r="H71" s="1"/>
    </row>
    <row r="72" spans="1:10" ht="17.100000000000001" customHeight="1">
      <c r="A72" s="9"/>
      <c r="B72" s="9">
        <v>3</v>
      </c>
      <c r="C72" s="10"/>
      <c r="D72" s="8" t="s">
        <v>34</v>
      </c>
      <c r="E72" s="49"/>
      <c r="F72" s="49"/>
      <c r="H72" s="1"/>
    </row>
    <row r="73" spans="1:10" ht="17.100000000000001" customHeight="1">
      <c r="A73" s="9"/>
      <c r="B73" s="9">
        <v>4</v>
      </c>
      <c r="C73" s="10"/>
      <c r="D73" s="8" t="s">
        <v>33</v>
      </c>
      <c r="E73" s="49"/>
      <c r="F73" s="49"/>
      <c r="I73" s="1"/>
    </row>
    <row r="74" spans="1:10" ht="17.100000000000001" customHeight="1">
      <c r="A74" s="9"/>
      <c r="B74" s="9"/>
      <c r="C74" s="10"/>
      <c r="D74" s="8" t="s">
        <v>84</v>
      </c>
      <c r="E74" s="47">
        <f>E48+E67</f>
        <v>6874548</v>
      </c>
      <c r="F74" s="47">
        <f>F48+F67</f>
        <v>9075694</v>
      </c>
      <c r="I74" s="1"/>
    </row>
    <row r="75" spans="1:10" ht="17.100000000000001" customHeight="1">
      <c r="A75" s="9" t="s">
        <v>25</v>
      </c>
      <c r="B75" s="9"/>
      <c r="C75" s="10"/>
      <c r="D75" s="8" t="s">
        <v>85</v>
      </c>
      <c r="E75" s="47">
        <f>E76+E77+E78+E79+E80+E81+E85+E86</f>
        <v>26443141</v>
      </c>
      <c r="F75" s="47">
        <f>F76+F77+F78+F79+F80+F81+F85+F86</f>
        <v>24508431</v>
      </c>
      <c r="J75" s="2"/>
    </row>
    <row r="76" spans="1:10" ht="17.100000000000001" customHeight="1">
      <c r="A76" s="9"/>
      <c r="B76" s="9">
        <v>1</v>
      </c>
      <c r="C76" s="10"/>
      <c r="D76" s="8" t="s">
        <v>86</v>
      </c>
      <c r="E76" s="49"/>
      <c r="F76" s="49"/>
      <c r="I76" s="1"/>
    </row>
    <row r="77" spans="1:10" ht="17.100000000000001" customHeight="1">
      <c r="A77" s="9"/>
      <c r="B77" s="9">
        <v>2</v>
      </c>
      <c r="C77" s="10"/>
      <c r="D77" s="8" t="s">
        <v>87</v>
      </c>
      <c r="E77" s="49"/>
      <c r="F77" s="49"/>
    </row>
    <row r="78" spans="1:10" ht="17.100000000000001" customHeight="1">
      <c r="A78" s="9"/>
      <c r="B78" s="9">
        <v>3</v>
      </c>
      <c r="C78" s="10"/>
      <c r="D78" s="8" t="s">
        <v>35</v>
      </c>
      <c r="E78" s="49">
        <f>F78</f>
        <v>32953574</v>
      </c>
      <c r="F78" s="49">
        <v>32953574</v>
      </c>
      <c r="I78" s="2"/>
    </row>
    <row r="79" spans="1:10" ht="17.100000000000001" customHeight="1">
      <c r="A79" s="9"/>
      <c r="B79" s="9">
        <v>4</v>
      </c>
      <c r="C79" s="10"/>
      <c r="D79" s="8" t="s">
        <v>36</v>
      </c>
      <c r="E79" s="49"/>
      <c r="F79" s="49"/>
      <c r="J79" s="1"/>
    </row>
    <row r="80" spans="1:10" ht="17.100000000000001" customHeight="1">
      <c r="A80" s="9"/>
      <c r="B80" s="9">
        <v>5</v>
      </c>
      <c r="C80" s="10"/>
      <c r="D80" s="8" t="s">
        <v>37</v>
      </c>
      <c r="E80" s="49"/>
      <c r="F80" s="49"/>
      <c r="G80" s="1"/>
    </row>
    <row r="81" spans="1:10" ht="17.100000000000001" customHeight="1">
      <c r="A81" s="9"/>
      <c r="B81" s="9">
        <v>6</v>
      </c>
      <c r="C81" s="10"/>
      <c r="D81" s="8" t="s">
        <v>179</v>
      </c>
      <c r="E81" s="47">
        <f>E82+E83+E84</f>
        <v>0</v>
      </c>
      <c r="F81" s="47">
        <f>F82+F83+F84</f>
        <v>0</v>
      </c>
      <c r="G81" s="1"/>
    </row>
    <row r="82" spans="1:10" ht="17.100000000000001" customHeight="1">
      <c r="A82" s="9"/>
      <c r="B82" s="9"/>
      <c r="C82" s="10" t="s">
        <v>2</v>
      </c>
      <c r="D82" s="12" t="s">
        <v>178</v>
      </c>
      <c r="E82" s="49"/>
      <c r="F82" s="49"/>
      <c r="I82" s="1"/>
    </row>
    <row r="83" spans="1:10" ht="17.100000000000001" customHeight="1">
      <c r="A83" s="9"/>
      <c r="B83" s="9"/>
      <c r="C83" s="10" t="s">
        <v>3</v>
      </c>
      <c r="D83" s="12" t="s">
        <v>38</v>
      </c>
      <c r="E83" s="49"/>
      <c r="F83" s="49"/>
      <c r="J83" s="1"/>
    </row>
    <row r="84" spans="1:10" ht="17.100000000000001" customHeight="1">
      <c r="A84" s="9"/>
      <c r="B84" s="9"/>
      <c r="C84" s="10" t="s">
        <v>5</v>
      </c>
      <c r="D84" s="12" t="s">
        <v>39</v>
      </c>
      <c r="E84" s="49"/>
      <c r="F84" s="49"/>
      <c r="J84" s="1"/>
    </row>
    <row r="85" spans="1:10" ht="17.100000000000001" customHeight="1">
      <c r="A85" s="9"/>
      <c r="B85" s="9">
        <v>9</v>
      </c>
      <c r="C85" s="10"/>
      <c r="D85" s="8" t="s">
        <v>40</v>
      </c>
      <c r="E85" s="49">
        <v>-8445143</v>
      </c>
      <c r="F85" s="49">
        <v>-1180568</v>
      </c>
      <c r="I85" s="1"/>
    </row>
    <row r="86" spans="1:10" ht="17.100000000000001" customHeight="1">
      <c r="A86" s="9"/>
      <c r="B86" s="9">
        <v>10</v>
      </c>
      <c r="C86" s="10"/>
      <c r="D86" s="8" t="s">
        <v>41</v>
      </c>
      <c r="E86" s="49">
        <v>1934710</v>
      </c>
      <c r="F86" s="49">
        <v>-7264575</v>
      </c>
      <c r="H86" s="2"/>
    </row>
    <row r="87" spans="1:10" ht="17.100000000000001" customHeight="1">
      <c r="A87" s="11"/>
      <c r="B87" s="11"/>
      <c r="C87" s="11"/>
      <c r="D87" s="8" t="s">
        <v>88</v>
      </c>
      <c r="E87" s="47">
        <f>E74+E75</f>
        <v>33317689</v>
      </c>
      <c r="F87" s="47">
        <f>F74+F75</f>
        <v>33584125</v>
      </c>
      <c r="I87" s="7"/>
    </row>
    <row r="88" spans="1:10" ht="17.100000000000001" customHeight="1">
      <c r="D88" s="6"/>
    </row>
    <row r="89" spans="1:10" ht="17.100000000000001" customHeight="1">
      <c r="E89" s="50">
        <f>E87-E41</f>
        <v>0</v>
      </c>
    </row>
  </sheetData>
  <mergeCells count="1">
    <mergeCell ref="A1:F1"/>
  </mergeCells>
  <phoneticPr fontId="7" type="noConversion"/>
  <pageMargins left="1" right="0" top="0.25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8" workbookViewId="0">
      <selection activeCell="D16" sqref="D16:E16"/>
    </sheetView>
  </sheetViews>
  <sheetFormatPr defaultRowHeight="17.100000000000001" customHeight="1"/>
  <cols>
    <col min="1" max="2" width="3.7109375" style="18" customWidth="1"/>
    <col min="3" max="3" width="51.140625" customWidth="1"/>
    <col min="4" max="4" width="16" style="50" bestFit="1" customWidth="1"/>
    <col min="5" max="5" width="15.5703125" style="50" bestFit="1" customWidth="1"/>
    <col min="7" max="7" width="14" bestFit="1" customWidth="1"/>
    <col min="8" max="8" width="12.85546875" bestFit="1" customWidth="1"/>
  </cols>
  <sheetData>
    <row r="1" spans="1:10" ht="17.100000000000001" customHeight="1">
      <c r="A1" s="104" t="s">
        <v>191</v>
      </c>
      <c r="B1" s="104"/>
      <c r="C1" s="104"/>
      <c r="D1" s="104"/>
      <c r="E1" s="104"/>
    </row>
    <row r="2" spans="1:10" ht="17.100000000000001" customHeight="1">
      <c r="A2"/>
      <c r="B2"/>
      <c r="D2"/>
      <c r="E2"/>
    </row>
    <row r="3" spans="1:10" ht="17.100000000000001" customHeight="1">
      <c r="A3" s="105" t="s">
        <v>89</v>
      </c>
      <c r="B3" s="105"/>
      <c r="C3" s="105"/>
      <c r="D3" s="105"/>
      <c r="E3" s="105"/>
    </row>
    <row r="4" spans="1:10" ht="17.100000000000001" customHeight="1">
      <c r="A4"/>
      <c r="B4"/>
      <c r="D4"/>
      <c r="E4"/>
    </row>
    <row r="5" spans="1:10" ht="17.100000000000001" customHeight="1">
      <c r="A5" s="15" t="s">
        <v>63</v>
      </c>
      <c r="B5" s="16"/>
      <c r="C5" s="17" t="s">
        <v>90</v>
      </c>
      <c r="D5" s="46" t="s">
        <v>65</v>
      </c>
      <c r="E5" s="46" t="s">
        <v>66</v>
      </c>
    </row>
    <row r="6" spans="1:10" ht="17.100000000000001" customHeight="1">
      <c r="A6" s="10">
        <v>1</v>
      </c>
      <c r="B6" s="10"/>
      <c r="C6" s="12" t="s">
        <v>91</v>
      </c>
      <c r="D6" s="49">
        <v>3203247</v>
      </c>
      <c r="E6" s="49">
        <v>4012380</v>
      </c>
      <c r="G6" s="93">
        <f>D6+D7</f>
        <v>11503247</v>
      </c>
      <c r="H6" s="93">
        <f>E6+E7</f>
        <v>4012380</v>
      </c>
      <c r="I6" s="2"/>
    </row>
    <row r="7" spans="1:10" ht="17.100000000000001" customHeight="1">
      <c r="A7" s="10">
        <v>2</v>
      </c>
      <c r="B7" s="10"/>
      <c r="C7" s="12" t="s">
        <v>92</v>
      </c>
      <c r="D7" s="49">
        <v>8300000</v>
      </c>
      <c r="E7" s="49"/>
      <c r="J7" s="2"/>
    </row>
    <row r="8" spans="1:10" ht="17.100000000000001" customHeight="1">
      <c r="A8" s="10">
        <v>3</v>
      </c>
      <c r="B8" s="10"/>
      <c r="C8" s="12" t="s">
        <v>93</v>
      </c>
      <c r="D8" s="49"/>
      <c r="E8" s="49"/>
      <c r="G8" s="1"/>
    </row>
    <row r="9" spans="1:10" ht="17.100000000000001" customHeight="1">
      <c r="A9" s="10">
        <v>4</v>
      </c>
      <c r="B9" s="10"/>
      <c r="C9" s="12" t="s">
        <v>94</v>
      </c>
      <c r="D9" s="49">
        <v>-4152178</v>
      </c>
      <c r="E9" s="49">
        <v>-4151439</v>
      </c>
      <c r="G9" s="2"/>
    </row>
    <row r="10" spans="1:10" ht="17.100000000000001" customHeight="1">
      <c r="A10" s="9">
        <v>5</v>
      </c>
      <c r="B10" s="10"/>
      <c r="C10" s="8" t="s">
        <v>95</v>
      </c>
      <c r="D10" s="47">
        <f>D11+D12</f>
        <v>-4152365</v>
      </c>
      <c r="E10" s="47">
        <f>E11+E12</f>
        <v>-4448262</v>
      </c>
      <c r="H10" s="5"/>
    </row>
    <row r="11" spans="1:10" ht="17.100000000000001" customHeight="1">
      <c r="A11" s="10"/>
      <c r="B11" s="10"/>
      <c r="C11" s="12" t="s">
        <v>96</v>
      </c>
      <c r="D11" s="49">
        <v>-3114222</v>
      </c>
      <c r="E11" s="49">
        <v>-3779715</v>
      </c>
      <c r="G11" s="4"/>
    </row>
    <row r="12" spans="1:10" ht="17.100000000000001" customHeight="1">
      <c r="A12" s="10"/>
      <c r="B12" s="10"/>
      <c r="C12" s="12" t="s">
        <v>119</v>
      </c>
      <c r="D12" s="49">
        <v>-1038143</v>
      </c>
      <c r="E12" s="49">
        <v>-668547</v>
      </c>
      <c r="I12" s="4"/>
    </row>
    <row r="13" spans="1:10" ht="17.100000000000001" customHeight="1">
      <c r="A13" s="10">
        <v>6</v>
      </c>
      <c r="B13" s="10"/>
      <c r="C13" s="12" t="s">
        <v>97</v>
      </c>
      <c r="D13" s="49">
        <v>-1200520</v>
      </c>
      <c r="E13" s="49">
        <v>-1254904</v>
      </c>
      <c r="H13" s="4"/>
    </row>
    <row r="14" spans="1:10" ht="17.100000000000001" customHeight="1">
      <c r="A14" s="10">
        <v>7</v>
      </c>
      <c r="B14" s="10"/>
      <c r="C14" s="12" t="s">
        <v>98</v>
      </c>
      <c r="D14" s="49">
        <v>-63474</v>
      </c>
      <c r="E14" s="49">
        <v>-1422350</v>
      </c>
      <c r="H14" s="4"/>
    </row>
    <row r="15" spans="1:10" ht="17.100000000000001" customHeight="1">
      <c r="A15" s="9">
        <v>8</v>
      </c>
      <c r="B15" s="10"/>
      <c r="C15" s="8" t="s">
        <v>99</v>
      </c>
      <c r="D15" s="47">
        <f>D9+D10+D13+D14</f>
        <v>-9568537</v>
      </c>
      <c r="E15" s="47">
        <f>E9+E10+E13+E14</f>
        <v>-11276955</v>
      </c>
      <c r="H15" s="4"/>
    </row>
    <row r="16" spans="1:10" ht="17.100000000000001" customHeight="1">
      <c r="A16" s="10">
        <v>9</v>
      </c>
      <c r="B16" s="10"/>
      <c r="C16" s="12" t="s">
        <v>100</v>
      </c>
      <c r="D16" s="49">
        <f>(D6+D7+D8)+D15</f>
        <v>1934710</v>
      </c>
      <c r="E16" s="49">
        <v>-7264575</v>
      </c>
      <c r="H16" s="4"/>
    </row>
    <row r="17" spans="1:10" ht="17.100000000000001" customHeight="1">
      <c r="A17" s="10" t="s">
        <v>249</v>
      </c>
      <c r="B17" s="10"/>
      <c r="C17" s="12" t="s">
        <v>120</v>
      </c>
      <c r="D17" s="49"/>
      <c r="E17" s="49"/>
      <c r="J17" s="2"/>
    </row>
    <row r="18" spans="1:10" ht="17.100000000000001" customHeight="1">
      <c r="A18" s="10">
        <v>11</v>
      </c>
      <c r="B18" s="10"/>
      <c r="C18" s="12" t="s">
        <v>121</v>
      </c>
      <c r="D18" s="48"/>
      <c r="E18" s="48"/>
      <c r="J18" s="5"/>
    </row>
    <row r="19" spans="1:10" ht="17.100000000000001" customHeight="1">
      <c r="A19" s="9">
        <v>12</v>
      </c>
      <c r="B19" s="9"/>
      <c r="C19" s="8" t="s">
        <v>125</v>
      </c>
      <c r="D19" s="47">
        <f>D20+D21+D22+D23</f>
        <v>0</v>
      </c>
      <c r="E19" s="47">
        <f>E20+E21+E22+E23</f>
        <v>0</v>
      </c>
      <c r="I19" s="3"/>
    </row>
    <row r="20" spans="1:10" ht="17.100000000000001" customHeight="1">
      <c r="A20" s="10"/>
      <c r="B20" s="10" t="s">
        <v>2</v>
      </c>
      <c r="C20" s="12" t="s">
        <v>122</v>
      </c>
      <c r="D20" s="49"/>
      <c r="E20" s="49"/>
      <c r="I20" s="4"/>
    </row>
    <row r="21" spans="1:10" ht="17.100000000000001" customHeight="1">
      <c r="A21" s="10"/>
      <c r="B21" s="10" t="s">
        <v>3</v>
      </c>
      <c r="C21" s="12" t="s">
        <v>123</v>
      </c>
      <c r="D21" s="49"/>
      <c r="E21" s="49"/>
      <c r="I21" s="4"/>
    </row>
    <row r="22" spans="1:10" ht="17.100000000000001" customHeight="1">
      <c r="A22" s="10"/>
      <c r="B22" s="10" t="s">
        <v>5</v>
      </c>
      <c r="C22" s="12" t="s">
        <v>124</v>
      </c>
      <c r="D22" s="48"/>
      <c r="E22" s="48"/>
      <c r="J22" s="5"/>
    </row>
    <row r="23" spans="1:10" ht="17.100000000000001" customHeight="1">
      <c r="A23" s="10"/>
      <c r="B23" s="10" t="s">
        <v>6</v>
      </c>
      <c r="C23" s="12" t="s">
        <v>186</v>
      </c>
      <c r="D23" s="49"/>
      <c r="E23" s="49"/>
      <c r="J23" s="3"/>
    </row>
    <row r="24" spans="1:10" ht="17.100000000000001" customHeight="1">
      <c r="A24" s="9">
        <v>13</v>
      </c>
      <c r="B24" s="35"/>
      <c r="C24" s="34" t="s">
        <v>126</v>
      </c>
      <c r="D24" s="47">
        <f>D19</f>
        <v>0</v>
      </c>
      <c r="E24" s="47">
        <f>E19</f>
        <v>0</v>
      </c>
      <c r="I24" s="4"/>
    </row>
    <row r="25" spans="1:10" ht="17.100000000000001" customHeight="1">
      <c r="A25" s="10">
        <v>14</v>
      </c>
      <c r="B25" s="10"/>
      <c r="C25" s="12" t="s">
        <v>127</v>
      </c>
      <c r="D25" s="47"/>
      <c r="E25" s="47"/>
      <c r="H25" s="1"/>
    </row>
    <row r="26" spans="1:10" ht="17.100000000000001" customHeight="1">
      <c r="A26" s="10">
        <v>15</v>
      </c>
      <c r="B26" s="10"/>
      <c r="C26" s="12" t="s">
        <v>128</v>
      </c>
      <c r="D26" s="47"/>
      <c r="E26" s="47">
        <f>E16+E24+E25</f>
        <v>-7264575</v>
      </c>
      <c r="G26" s="1"/>
    </row>
    <row r="27" spans="1:10" ht="17.100000000000001" customHeight="1">
      <c r="A27" s="10">
        <v>16</v>
      </c>
      <c r="B27" s="10"/>
      <c r="C27" s="12" t="s">
        <v>129</v>
      </c>
      <c r="D27" s="47">
        <f>D26*10/100</f>
        <v>0</v>
      </c>
      <c r="E27" s="47"/>
      <c r="G27" s="1"/>
    </row>
    <row r="28" spans="1:10" ht="17.100000000000001" customHeight="1">
      <c r="A28" s="10">
        <v>17</v>
      </c>
      <c r="B28" s="10"/>
      <c r="C28" s="12" t="s">
        <v>130</v>
      </c>
      <c r="D28" s="47">
        <v>1934710</v>
      </c>
      <c r="E28" s="47"/>
      <c r="G28" s="1"/>
    </row>
    <row r="29" spans="1:10" ht="17.100000000000001" customHeight="1">
      <c r="A29" s="10">
        <v>18</v>
      </c>
      <c r="B29" s="10"/>
      <c r="C29" s="12" t="s">
        <v>131</v>
      </c>
      <c r="D29" s="47"/>
      <c r="E29" s="47"/>
      <c r="G29" s="1"/>
    </row>
  </sheetData>
  <mergeCells count="2">
    <mergeCell ref="A1:E1"/>
    <mergeCell ref="A3:E3"/>
  </mergeCells>
  <phoneticPr fontId="7" type="noConversion"/>
  <pageMargins left="1" right="0.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2"/>
  <sheetViews>
    <sheetView topLeftCell="A17" workbookViewId="0">
      <selection activeCell="D20" sqref="D20"/>
    </sheetView>
  </sheetViews>
  <sheetFormatPr defaultRowHeight="17.100000000000001" customHeight="1"/>
  <cols>
    <col min="1" max="1" width="3.7109375" style="18" customWidth="1"/>
    <col min="2" max="2" width="51.140625" customWidth="1"/>
    <col min="3" max="3" width="16" style="50" bestFit="1" customWidth="1"/>
    <col min="4" max="4" width="15.5703125" style="50" bestFit="1" customWidth="1"/>
    <col min="6" max="6" width="12" bestFit="1" customWidth="1"/>
    <col min="7" max="7" width="11.28515625" customWidth="1"/>
    <col min="8" max="8" width="11.42578125" customWidth="1"/>
  </cols>
  <sheetData>
    <row r="1" spans="1:9" ht="17.100000000000001" customHeight="1">
      <c r="A1" s="104" t="s">
        <v>192</v>
      </c>
      <c r="B1" s="104"/>
      <c r="C1" s="104"/>
      <c r="D1" s="104"/>
    </row>
    <row r="2" spans="1:9" ht="17.100000000000001" customHeight="1">
      <c r="A2" s="106"/>
      <c r="B2" s="106"/>
      <c r="C2" s="106"/>
      <c r="D2" s="106"/>
    </row>
    <row r="3" spans="1:9" ht="17.100000000000001" customHeight="1">
      <c r="A3" s="43"/>
      <c r="B3" s="14"/>
      <c r="C3" s="46" t="s">
        <v>65</v>
      </c>
      <c r="D3" s="46" t="s">
        <v>66</v>
      </c>
    </row>
    <row r="4" spans="1:9" ht="17.100000000000001" customHeight="1">
      <c r="A4" s="54" t="s">
        <v>0</v>
      </c>
      <c r="B4" s="8" t="s">
        <v>132</v>
      </c>
      <c r="C4" s="47"/>
      <c r="D4" s="47"/>
      <c r="H4" s="2"/>
    </row>
    <row r="5" spans="1:9" ht="17.100000000000001" customHeight="1">
      <c r="A5" s="10">
        <v>1</v>
      </c>
      <c r="B5" s="12" t="s">
        <v>133</v>
      </c>
      <c r="C5" s="49">
        <v>6047702</v>
      </c>
      <c r="D5" s="49">
        <v>4012380</v>
      </c>
      <c r="F5">
        <v>2879879</v>
      </c>
      <c r="G5">
        <v>2874499</v>
      </c>
    </row>
    <row r="6" spans="1:9" ht="17.100000000000001" customHeight="1">
      <c r="A6" s="10">
        <v>2</v>
      </c>
      <c r="B6" s="12" t="s">
        <v>176</v>
      </c>
      <c r="C6" s="49"/>
      <c r="D6" s="49"/>
      <c r="F6">
        <v>3220336</v>
      </c>
      <c r="G6">
        <v>3149706</v>
      </c>
    </row>
    <row r="7" spans="1:9" ht="17.100000000000001" customHeight="1">
      <c r="A7" s="10">
        <v>3</v>
      </c>
      <c r="B7" s="12" t="s">
        <v>134</v>
      </c>
      <c r="C7" s="49">
        <v>-6024205</v>
      </c>
      <c r="D7" s="49">
        <v>-3842669</v>
      </c>
      <c r="F7">
        <f>F5+F6</f>
        <v>6100215</v>
      </c>
      <c r="G7">
        <f>SUM(G5:G6)</f>
        <v>6024205</v>
      </c>
      <c r="I7" s="2"/>
    </row>
    <row r="8" spans="1:9" ht="17.100000000000001" customHeight="1">
      <c r="A8" s="10">
        <v>4</v>
      </c>
      <c r="B8" s="12" t="s">
        <v>135</v>
      </c>
      <c r="C8" s="49"/>
      <c r="D8" s="49"/>
      <c r="I8" s="2"/>
    </row>
    <row r="9" spans="1:9" ht="17.100000000000001" customHeight="1">
      <c r="A9" s="10">
        <v>5</v>
      </c>
      <c r="B9" s="12" t="s">
        <v>172</v>
      </c>
      <c r="C9" s="49"/>
      <c r="D9" s="49"/>
      <c r="F9" s="1">
        <v>25200</v>
      </c>
    </row>
    <row r="10" spans="1:9" ht="17.100000000000001" customHeight="1">
      <c r="A10" s="10">
        <v>6</v>
      </c>
      <c r="B10" s="12" t="s">
        <v>136</v>
      </c>
      <c r="C10" s="49"/>
      <c r="D10" s="49"/>
      <c r="F10" s="2">
        <v>27313</v>
      </c>
    </row>
    <row r="11" spans="1:9" ht="17.100000000000001" customHeight="1">
      <c r="A11" s="10">
        <v>7</v>
      </c>
      <c r="B11" s="12" t="s">
        <v>175</v>
      </c>
      <c r="C11" s="49"/>
      <c r="D11" s="49"/>
      <c r="F11" s="2">
        <f>F9+F10</f>
        <v>52513</v>
      </c>
    </row>
    <row r="12" spans="1:9" ht="17.100000000000001" customHeight="1">
      <c r="A12" s="10">
        <v>8</v>
      </c>
      <c r="B12" s="12" t="s">
        <v>173</v>
      </c>
      <c r="C12" s="49"/>
      <c r="D12" s="49"/>
      <c r="F12" s="2"/>
    </row>
    <row r="13" spans="1:9" ht="17.100000000000001" customHeight="1">
      <c r="A13" s="10"/>
      <c r="B13" s="12"/>
      <c r="C13" s="49"/>
      <c r="D13" s="49"/>
      <c r="F13" s="2">
        <f>F7-F11</f>
        <v>6047702</v>
      </c>
    </row>
    <row r="14" spans="1:9" ht="17.100000000000001" customHeight="1">
      <c r="A14" s="10">
        <v>9</v>
      </c>
      <c r="B14" s="12" t="s">
        <v>174</v>
      </c>
      <c r="C14" s="49"/>
      <c r="D14" s="49">
        <v>-126200</v>
      </c>
      <c r="F14" s="2"/>
    </row>
    <row r="15" spans="1:9" ht="17.100000000000001" customHeight="1">
      <c r="A15" s="10"/>
      <c r="B15" s="8" t="s">
        <v>171</v>
      </c>
      <c r="C15" s="47">
        <f>SUM(C5:C14)</f>
        <v>23497</v>
      </c>
      <c r="D15" s="47">
        <f>SUM(D5:D14)</f>
        <v>43511</v>
      </c>
      <c r="F15" s="2"/>
    </row>
    <row r="16" spans="1:9" ht="17.100000000000001" customHeight="1">
      <c r="A16" s="9" t="s">
        <v>14</v>
      </c>
      <c r="B16" s="8" t="s">
        <v>137</v>
      </c>
      <c r="C16" s="51"/>
      <c r="D16" s="51"/>
      <c r="G16" s="5"/>
    </row>
    <row r="17" spans="1:9" ht="17.100000000000001" customHeight="1">
      <c r="A17" s="10">
        <v>1</v>
      </c>
      <c r="B17" s="12" t="s">
        <v>138</v>
      </c>
      <c r="C17" s="47"/>
      <c r="D17" s="47"/>
      <c r="F17" s="4"/>
    </row>
    <row r="18" spans="1:9" ht="17.100000000000001" customHeight="1">
      <c r="A18" s="10">
        <v>2</v>
      </c>
      <c r="B18" s="12" t="s">
        <v>139</v>
      </c>
      <c r="C18" s="47"/>
      <c r="D18" s="47"/>
      <c r="H18" s="4"/>
    </row>
    <row r="19" spans="1:9" ht="17.100000000000001" customHeight="1">
      <c r="A19" s="10">
        <v>3</v>
      </c>
      <c r="B19" s="12" t="s">
        <v>140</v>
      </c>
      <c r="C19" s="47"/>
      <c r="D19" s="47"/>
      <c r="G19" s="4"/>
    </row>
    <row r="20" spans="1:9" ht="17.100000000000001" customHeight="1">
      <c r="A20" s="10">
        <v>4</v>
      </c>
      <c r="B20" s="12" t="s">
        <v>141</v>
      </c>
      <c r="C20" s="49"/>
      <c r="D20" s="49"/>
      <c r="G20" s="4"/>
    </row>
    <row r="21" spans="1:9" ht="17.100000000000001" customHeight="1">
      <c r="A21" s="10">
        <v>5</v>
      </c>
      <c r="B21" s="12" t="s">
        <v>142</v>
      </c>
      <c r="C21" s="47"/>
      <c r="D21" s="47"/>
      <c r="G21" s="4"/>
    </row>
    <row r="22" spans="1:9" ht="17.100000000000001" customHeight="1">
      <c r="A22" s="10"/>
      <c r="B22" s="8" t="s">
        <v>143</v>
      </c>
      <c r="C22" s="47">
        <f>C17+C18+C19+C20+C21</f>
        <v>0</v>
      </c>
      <c r="D22" s="47">
        <f>D17+D18+D19+D20+D21</f>
        <v>0</v>
      </c>
      <c r="G22" s="4"/>
    </row>
    <row r="23" spans="1:9" ht="17.100000000000001" customHeight="1">
      <c r="A23" s="9" t="s">
        <v>25</v>
      </c>
      <c r="B23" s="8" t="s">
        <v>144</v>
      </c>
      <c r="C23" s="47"/>
      <c r="D23" s="47"/>
      <c r="G23" s="4"/>
    </row>
    <row r="24" spans="1:9" ht="17.100000000000001" customHeight="1">
      <c r="A24" s="10">
        <v>1</v>
      </c>
      <c r="B24" s="12" t="s">
        <v>145</v>
      </c>
      <c r="C24" s="47"/>
      <c r="D24" s="47"/>
      <c r="I24" s="2"/>
    </row>
    <row r="25" spans="1:9" ht="17.100000000000001" customHeight="1">
      <c r="A25" s="10">
        <v>2</v>
      </c>
      <c r="B25" s="12" t="s">
        <v>146</v>
      </c>
      <c r="C25" s="51"/>
      <c r="D25" s="51"/>
      <c r="I25" s="5"/>
    </row>
    <row r="26" spans="1:9" ht="17.100000000000001" customHeight="1">
      <c r="A26" s="10">
        <v>3</v>
      </c>
      <c r="B26" s="12" t="s">
        <v>147</v>
      </c>
      <c r="C26" s="47"/>
      <c r="D26" s="47"/>
      <c r="H26" s="3"/>
    </row>
    <row r="27" spans="1:9" ht="17.100000000000001" customHeight="1">
      <c r="A27" s="10">
        <v>4</v>
      </c>
      <c r="B27" s="12" t="s">
        <v>148</v>
      </c>
      <c r="C27" s="47"/>
      <c r="D27" s="47"/>
      <c r="H27" s="4"/>
    </row>
    <row r="28" spans="1:9" ht="17.100000000000001" customHeight="1">
      <c r="A28" s="10"/>
      <c r="B28" s="8" t="s">
        <v>149</v>
      </c>
      <c r="C28" s="47">
        <f>C24+C25+C26+C27</f>
        <v>0</v>
      </c>
      <c r="D28" s="47">
        <f>D24+D25+D26+D27</f>
        <v>0</v>
      </c>
      <c r="I28" s="5"/>
    </row>
    <row r="29" spans="1:9" ht="17.100000000000001" customHeight="1">
      <c r="A29" s="10"/>
      <c r="B29" s="12"/>
      <c r="C29" s="47"/>
      <c r="D29" s="47"/>
      <c r="I29" s="3"/>
    </row>
    <row r="30" spans="1:9" ht="17.100000000000001" customHeight="1">
      <c r="A30" s="9"/>
      <c r="B30" s="55" t="s">
        <v>150</v>
      </c>
      <c r="C30" s="47">
        <f>C15+C22+C28</f>
        <v>23497</v>
      </c>
      <c r="D30" s="47">
        <f>D15+D22+D28</f>
        <v>43511</v>
      </c>
      <c r="H30" s="4"/>
    </row>
    <row r="31" spans="1:9" ht="17.100000000000001" customHeight="1">
      <c r="A31" s="10"/>
      <c r="B31" s="12" t="s">
        <v>151</v>
      </c>
      <c r="C31" s="47">
        <f>D32</f>
        <v>52513</v>
      </c>
      <c r="D31" s="47">
        <v>9002</v>
      </c>
      <c r="G31" s="1"/>
    </row>
    <row r="32" spans="1:9" ht="17.100000000000001" customHeight="1">
      <c r="A32" s="10"/>
      <c r="B32" s="12" t="s">
        <v>152</v>
      </c>
      <c r="C32" s="47">
        <f>C30+C31</f>
        <v>76010</v>
      </c>
      <c r="D32" s="47">
        <f>D30+D31</f>
        <v>52513</v>
      </c>
      <c r="F32" s="1"/>
    </row>
  </sheetData>
  <mergeCells count="2">
    <mergeCell ref="A2:D2"/>
    <mergeCell ref="A1:D1"/>
  </mergeCells>
  <phoneticPr fontId="7" type="noConversion"/>
  <pageMargins left="1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4:K27"/>
  <sheetViews>
    <sheetView topLeftCell="A16" workbookViewId="0">
      <selection activeCell="I32" sqref="I32"/>
    </sheetView>
  </sheetViews>
  <sheetFormatPr defaultRowHeight="12.75"/>
  <cols>
    <col min="1" max="1" width="34.85546875" style="38" bestFit="1" customWidth="1"/>
    <col min="2" max="2" width="14" style="60" bestFit="1" customWidth="1"/>
    <col min="3" max="3" width="6" style="38" customWidth="1"/>
    <col min="4" max="4" width="8.140625" style="38" customWidth="1"/>
    <col min="5" max="5" width="11.42578125" style="60" bestFit="1" customWidth="1"/>
    <col min="6" max="6" width="12.28515625" style="38" customWidth="1"/>
    <col min="7" max="7" width="13.140625" style="60" customWidth="1"/>
    <col min="8" max="8" width="10.42578125" style="60" customWidth="1"/>
    <col min="9" max="9" width="8.85546875" style="38" customWidth="1"/>
    <col min="10" max="10" width="14" style="60" bestFit="1" customWidth="1"/>
    <col min="11" max="16384" width="9.140625" style="38"/>
  </cols>
  <sheetData>
    <row r="4" spans="1:11">
      <c r="A4" s="108" t="s">
        <v>180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s="36" customFormat="1">
      <c r="B5" s="57"/>
      <c r="E5" s="57"/>
      <c r="G5" s="57"/>
      <c r="H5" s="57"/>
      <c r="J5" s="57"/>
    </row>
    <row r="6" spans="1:11" s="36" customFormat="1" ht="17.25" customHeight="1">
      <c r="A6" s="39"/>
      <c r="B6" s="107" t="s">
        <v>169</v>
      </c>
      <c r="C6" s="107"/>
      <c r="D6" s="107"/>
      <c r="E6" s="107"/>
      <c r="F6" s="107"/>
      <c r="G6" s="107"/>
      <c r="H6" s="107"/>
      <c r="I6" s="39"/>
      <c r="J6" s="63"/>
    </row>
    <row r="7" spans="1:11" s="36" customFormat="1" ht="57" customHeight="1">
      <c r="A7" s="39"/>
      <c r="B7" s="58" t="s">
        <v>163</v>
      </c>
      <c r="C7" s="40" t="s">
        <v>36</v>
      </c>
      <c r="D7" s="40" t="s">
        <v>164</v>
      </c>
      <c r="E7" s="58" t="s">
        <v>165</v>
      </c>
      <c r="F7" s="40" t="s">
        <v>166</v>
      </c>
      <c r="G7" s="58" t="s">
        <v>167</v>
      </c>
      <c r="H7" s="58" t="s">
        <v>183</v>
      </c>
      <c r="I7" s="40" t="s">
        <v>177</v>
      </c>
      <c r="J7" s="58" t="s">
        <v>168</v>
      </c>
      <c r="K7" s="37"/>
    </row>
    <row r="8" spans="1:11" ht="18" customHeight="1">
      <c r="A8" s="54" t="s">
        <v>188</v>
      </c>
      <c r="B8" s="62">
        <f>PF!F78</f>
        <v>32953574</v>
      </c>
      <c r="C8" s="54"/>
      <c r="D8" s="54"/>
      <c r="E8" s="62">
        <f>PF!F81</f>
        <v>0</v>
      </c>
      <c r="F8" s="54"/>
      <c r="G8" s="62">
        <f>PF!F85</f>
        <v>-1180568</v>
      </c>
      <c r="H8" s="62"/>
      <c r="I8" s="54"/>
      <c r="J8" s="62">
        <f>SUM(B8:I8)</f>
        <v>31773006</v>
      </c>
    </row>
    <row r="9" spans="1:11">
      <c r="A9" s="41"/>
      <c r="B9" s="59"/>
      <c r="C9" s="41"/>
      <c r="D9" s="41"/>
      <c r="E9" s="59"/>
      <c r="F9" s="41"/>
      <c r="G9" s="59"/>
      <c r="H9" s="59"/>
      <c r="I9" s="41"/>
      <c r="J9" s="59">
        <f t="shared" ref="J9:J26" si="0">SUM(B9:I9)</f>
        <v>0</v>
      </c>
    </row>
    <row r="10" spans="1:11" ht="18" customHeight="1">
      <c r="A10" s="41" t="s">
        <v>153</v>
      </c>
      <c r="B10" s="59"/>
      <c r="C10" s="41"/>
      <c r="D10" s="41"/>
      <c r="E10" s="59"/>
      <c r="F10" s="41"/>
      <c r="G10" s="59"/>
      <c r="H10" s="59"/>
      <c r="I10" s="41"/>
      <c r="J10" s="59">
        <f t="shared" si="0"/>
        <v>0</v>
      </c>
    </row>
    <row r="11" spans="1:11" ht="18" customHeight="1">
      <c r="A11" s="41" t="s">
        <v>154</v>
      </c>
      <c r="B11" s="59"/>
      <c r="C11" s="41"/>
      <c r="D11" s="41"/>
      <c r="E11" s="59"/>
      <c r="F11" s="41"/>
      <c r="G11" s="59"/>
      <c r="H11" s="59"/>
      <c r="I11" s="41"/>
      <c r="J11" s="59">
        <f t="shared" si="0"/>
        <v>0</v>
      </c>
    </row>
    <row r="12" spans="1:11" ht="25.5">
      <c r="A12" s="42" t="s">
        <v>155</v>
      </c>
      <c r="B12" s="59"/>
      <c r="C12" s="41"/>
      <c r="D12" s="41"/>
      <c r="E12" s="59"/>
      <c r="F12" s="41"/>
      <c r="G12" s="59"/>
      <c r="H12" s="59"/>
      <c r="I12" s="41"/>
      <c r="J12" s="59">
        <f t="shared" si="0"/>
        <v>0</v>
      </c>
    </row>
    <row r="13" spans="1:11" ht="38.25">
      <c r="A13" s="42" t="s">
        <v>156</v>
      </c>
      <c r="B13" s="59"/>
      <c r="C13" s="41"/>
      <c r="D13" s="41"/>
      <c r="E13" s="59"/>
      <c r="F13" s="41"/>
      <c r="G13" s="59"/>
      <c r="H13" s="59"/>
      <c r="I13" s="41"/>
      <c r="J13" s="59">
        <f t="shared" si="0"/>
        <v>0</v>
      </c>
    </row>
    <row r="14" spans="1:11" ht="18" customHeight="1">
      <c r="A14" s="42" t="s">
        <v>157</v>
      </c>
      <c r="B14" s="59"/>
      <c r="C14" s="41"/>
      <c r="D14" s="41"/>
      <c r="E14" s="59"/>
      <c r="F14" s="41"/>
      <c r="G14" s="59">
        <f>PF!F86</f>
        <v>-7264575</v>
      </c>
      <c r="H14" s="59"/>
      <c r="I14" s="41"/>
      <c r="J14" s="59">
        <f t="shared" si="0"/>
        <v>-7264575</v>
      </c>
    </row>
    <row r="15" spans="1:11" ht="18" customHeight="1">
      <c r="A15" s="41" t="s">
        <v>158</v>
      </c>
      <c r="B15" s="59"/>
      <c r="C15" s="41"/>
      <c r="D15" s="41"/>
      <c r="E15" s="59"/>
      <c r="F15" s="41"/>
      <c r="G15" s="59"/>
      <c r="H15" s="59"/>
      <c r="I15" s="41"/>
      <c r="J15" s="59">
        <f t="shared" si="0"/>
        <v>0</v>
      </c>
    </row>
    <row r="16" spans="1:11" ht="25.5">
      <c r="A16" s="42" t="s">
        <v>159</v>
      </c>
      <c r="B16" s="59"/>
      <c r="C16" s="41"/>
      <c r="D16" s="41"/>
      <c r="E16" s="59"/>
      <c r="F16" s="41"/>
      <c r="G16" s="59"/>
      <c r="H16" s="59"/>
      <c r="I16" s="41"/>
      <c r="J16" s="59">
        <f t="shared" si="0"/>
        <v>0</v>
      </c>
    </row>
    <row r="17" spans="1:10" ht="18" customHeight="1">
      <c r="A17" s="41" t="s">
        <v>160</v>
      </c>
      <c r="B17" s="59"/>
      <c r="C17" s="41"/>
      <c r="D17" s="41"/>
      <c r="E17" s="59"/>
      <c r="F17" s="41"/>
      <c r="G17" s="59"/>
      <c r="H17" s="59"/>
      <c r="I17" s="41"/>
      <c r="J17" s="59">
        <f t="shared" si="0"/>
        <v>0</v>
      </c>
    </row>
    <row r="18" spans="1:10" ht="18" customHeight="1">
      <c r="A18" s="54" t="s">
        <v>193</v>
      </c>
      <c r="B18" s="62">
        <f>SUM(B8:B17)</f>
        <v>32953574</v>
      </c>
      <c r="C18" s="61">
        <f t="shared" ref="C18:I18" si="1">SUM(C8:C17)</f>
        <v>0</v>
      </c>
      <c r="D18" s="61">
        <f t="shared" si="1"/>
        <v>0</v>
      </c>
      <c r="E18" s="62">
        <f t="shared" si="1"/>
        <v>0</v>
      </c>
      <c r="F18" s="61">
        <f t="shared" si="1"/>
        <v>0</v>
      </c>
      <c r="G18" s="62">
        <f t="shared" si="1"/>
        <v>-8445143</v>
      </c>
      <c r="H18" s="62"/>
      <c r="I18" s="61">
        <f t="shared" si="1"/>
        <v>0</v>
      </c>
      <c r="J18" s="62">
        <f t="shared" si="0"/>
        <v>24508431</v>
      </c>
    </row>
    <row r="19" spans="1:10" ht="18" customHeight="1">
      <c r="A19" s="52" t="s">
        <v>184</v>
      </c>
      <c r="B19" s="59"/>
      <c r="C19" s="56"/>
      <c r="D19" s="56"/>
      <c r="E19" s="59"/>
      <c r="F19" s="56"/>
      <c r="G19" s="59"/>
      <c r="H19" s="59"/>
      <c r="I19" s="56"/>
      <c r="J19" s="59">
        <f t="shared" si="0"/>
        <v>0</v>
      </c>
    </row>
    <row r="20" spans="1:10" ht="18" customHeight="1">
      <c r="A20" s="54" t="s">
        <v>194</v>
      </c>
      <c r="B20" s="62">
        <f>SUM(B18:B19)</f>
        <v>32953574</v>
      </c>
      <c r="C20" s="61">
        <f>SUM(C18:C19)</f>
        <v>0</v>
      </c>
      <c r="D20" s="61">
        <f>SUM(D18:D19)</f>
        <v>0</v>
      </c>
      <c r="E20" s="62">
        <f>SUM(E18:E19)</f>
        <v>0</v>
      </c>
      <c r="F20" s="61">
        <f>SUM(F18:F19)</f>
        <v>0</v>
      </c>
      <c r="G20" s="62">
        <f>G18-G14+G19</f>
        <v>-1180568</v>
      </c>
      <c r="H20" s="62">
        <f>SUM(H18:H19)</f>
        <v>0</v>
      </c>
      <c r="I20" s="61">
        <f>SUM(I18:I19)</f>
        <v>0</v>
      </c>
      <c r="J20" s="62">
        <f>J18</f>
        <v>24508431</v>
      </c>
    </row>
    <row r="21" spans="1:10" ht="25.5">
      <c r="A21" s="42" t="s">
        <v>155</v>
      </c>
      <c r="B21" s="59"/>
      <c r="C21" s="41"/>
      <c r="D21" s="41"/>
      <c r="E21" s="59"/>
      <c r="F21" s="41"/>
      <c r="G21" s="59"/>
      <c r="H21" s="59"/>
      <c r="I21" s="41"/>
      <c r="J21" s="59"/>
    </row>
    <row r="22" spans="1:10" ht="38.25">
      <c r="A22" s="42" t="s">
        <v>156</v>
      </c>
      <c r="B22" s="59"/>
      <c r="C22" s="41"/>
      <c r="D22" s="41"/>
      <c r="E22" s="59"/>
      <c r="F22" s="41"/>
      <c r="G22" s="59"/>
      <c r="H22" s="59"/>
      <c r="I22" s="41"/>
      <c r="J22" s="59">
        <f t="shared" si="0"/>
        <v>0</v>
      </c>
    </row>
    <row r="23" spans="1:10" ht="18" customHeight="1">
      <c r="A23" s="42" t="s">
        <v>161</v>
      </c>
      <c r="B23" s="59"/>
      <c r="C23" s="41"/>
      <c r="D23" s="41"/>
      <c r="E23" s="59"/>
      <c r="F23" s="41"/>
      <c r="G23" s="59">
        <f>PF!E86</f>
        <v>1934710</v>
      </c>
      <c r="H23" s="59"/>
      <c r="I23" s="41"/>
      <c r="J23" s="59">
        <f t="shared" si="0"/>
        <v>1934710</v>
      </c>
    </row>
    <row r="24" spans="1:10" ht="18" customHeight="1">
      <c r="A24" s="41" t="s">
        <v>158</v>
      </c>
      <c r="B24" s="59"/>
      <c r="C24" s="41"/>
      <c r="D24" s="41"/>
      <c r="E24" s="59"/>
      <c r="F24" s="41"/>
      <c r="G24" s="59"/>
      <c r="H24" s="59"/>
      <c r="I24" s="41"/>
      <c r="J24" s="59">
        <f t="shared" si="0"/>
        <v>0</v>
      </c>
    </row>
    <row r="25" spans="1:10" ht="18" customHeight="1">
      <c r="A25" s="41" t="s">
        <v>160</v>
      </c>
      <c r="B25" s="59"/>
      <c r="C25" s="41"/>
      <c r="D25" s="41"/>
      <c r="E25" s="59"/>
      <c r="F25" s="41"/>
      <c r="G25" s="59"/>
      <c r="H25" s="59"/>
      <c r="I25" s="41"/>
      <c r="J25" s="59">
        <f t="shared" si="0"/>
        <v>0</v>
      </c>
    </row>
    <row r="26" spans="1:10" ht="18" customHeight="1">
      <c r="A26" s="41" t="s">
        <v>162</v>
      </c>
      <c r="B26" s="59"/>
      <c r="C26" s="41"/>
      <c r="D26" s="41"/>
      <c r="E26" s="59"/>
      <c r="F26" s="41"/>
      <c r="G26" s="59"/>
      <c r="H26" s="59"/>
      <c r="I26" s="41"/>
      <c r="J26" s="59">
        <f t="shared" si="0"/>
        <v>0</v>
      </c>
    </row>
    <row r="27" spans="1:10" ht="18" customHeight="1">
      <c r="A27" s="54" t="s">
        <v>195</v>
      </c>
      <c r="B27" s="62">
        <f>SUM(B20:B26)</f>
        <v>32953574</v>
      </c>
      <c r="C27" s="62">
        <f t="shared" ref="C27:I27" si="2">SUM(C20:C26)</f>
        <v>0</v>
      </c>
      <c r="D27" s="62">
        <f t="shared" si="2"/>
        <v>0</v>
      </c>
      <c r="E27" s="62">
        <f t="shared" si="2"/>
        <v>0</v>
      </c>
      <c r="F27" s="62">
        <f t="shared" si="2"/>
        <v>0</v>
      </c>
      <c r="G27" s="62">
        <f t="shared" si="2"/>
        <v>754142</v>
      </c>
      <c r="H27" s="62"/>
      <c r="I27" s="62">
        <f t="shared" si="2"/>
        <v>0</v>
      </c>
      <c r="J27" s="62">
        <f>J20+J23</f>
        <v>26443141</v>
      </c>
    </row>
  </sheetData>
  <mergeCells count="2">
    <mergeCell ref="B6:H6"/>
    <mergeCell ref="A4:J4"/>
  </mergeCells>
  <phoneticPr fontId="7" type="noConversion"/>
  <pageMargins left="0.5" right="0" top="0.5" bottom="0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E60"/>
  <sheetViews>
    <sheetView topLeftCell="A19" workbookViewId="0">
      <selection activeCell="I45" sqref="I45"/>
    </sheetView>
  </sheetViews>
  <sheetFormatPr defaultColWidth="4.7109375" defaultRowHeight="12.75"/>
  <cols>
    <col min="1" max="1" width="3" customWidth="1"/>
    <col min="2" max="2" width="4.5703125" customWidth="1"/>
    <col min="3" max="3" width="7.42578125" customWidth="1"/>
    <col min="4" max="4" width="76.42578125" customWidth="1"/>
    <col min="5" max="5" width="2.42578125" customWidth="1"/>
    <col min="6" max="6" width="1.5703125" customWidth="1"/>
    <col min="7" max="7" width="4.7109375" customWidth="1"/>
  </cols>
  <sheetData>
    <row r="2" spans="2:5" s="70" customFormat="1" ht="33" customHeight="1">
      <c r="B2" s="109" t="s">
        <v>197</v>
      </c>
      <c r="C2" s="110"/>
      <c r="D2" s="110"/>
      <c r="E2" s="111"/>
    </row>
    <row r="3" spans="2:5" s="79" customFormat="1">
      <c r="B3" s="75"/>
      <c r="C3" s="76" t="s">
        <v>206</v>
      </c>
      <c r="D3" s="77"/>
      <c r="E3" s="78"/>
    </row>
    <row r="4" spans="2:5" s="79" customFormat="1" ht="11.25">
      <c r="B4" s="75"/>
      <c r="C4" s="80"/>
      <c r="D4" s="81" t="s">
        <v>207</v>
      </c>
      <c r="E4" s="78"/>
    </row>
    <row r="5" spans="2:5" s="79" customFormat="1" ht="11.25">
      <c r="B5" s="75"/>
      <c r="C5" s="80"/>
      <c r="D5" s="81" t="s">
        <v>208</v>
      </c>
      <c r="E5" s="78"/>
    </row>
    <row r="6" spans="2:5" s="79" customFormat="1" ht="11.25">
      <c r="B6" s="75"/>
      <c r="C6" s="80" t="s">
        <v>209</v>
      </c>
      <c r="D6" s="82"/>
      <c r="E6" s="78"/>
    </row>
    <row r="7" spans="2:5" s="79" customFormat="1" ht="11.25">
      <c r="B7" s="75"/>
      <c r="C7" s="80"/>
      <c r="D7" s="81" t="s">
        <v>210</v>
      </c>
      <c r="E7" s="78"/>
    </row>
    <row r="8" spans="2:5" s="79" customFormat="1" ht="11.25">
      <c r="B8" s="75"/>
      <c r="C8" s="83"/>
      <c r="D8" s="81" t="s">
        <v>211</v>
      </c>
      <c r="E8" s="78"/>
    </row>
    <row r="9" spans="2:5" s="79" customFormat="1" ht="11.25">
      <c r="B9" s="75"/>
      <c r="C9" s="84"/>
      <c r="D9" s="85" t="s">
        <v>212</v>
      </c>
      <c r="E9" s="78"/>
    </row>
    <row r="10" spans="2:5" ht="5.25" customHeight="1">
      <c r="B10" s="22"/>
      <c r="C10" s="23"/>
      <c r="D10" s="23"/>
      <c r="E10" s="24"/>
    </row>
    <row r="11" spans="2:5" ht="15.75">
      <c r="B11" s="22"/>
      <c r="C11" s="86" t="s">
        <v>213</v>
      </c>
      <c r="D11" s="71" t="s">
        <v>214</v>
      </c>
      <c r="E11" s="24"/>
    </row>
    <row r="12" spans="2:5" ht="6" customHeight="1">
      <c r="B12" s="22"/>
      <c r="C12" s="87"/>
      <c r="E12" s="24"/>
    </row>
    <row r="13" spans="2:5">
      <c r="B13" s="22"/>
      <c r="C13" s="88">
        <v>1</v>
      </c>
      <c r="D13" s="72" t="s">
        <v>215</v>
      </c>
      <c r="E13" s="24"/>
    </row>
    <row r="14" spans="2:5">
      <c r="B14" s="22"/>
      <c r="C14" s="88">
        <v>2</v>
      </c>
      <c r="D14" s="38" t="s">
        <v>216</v>
      </c>
      <c r="E14" s="24"/>
    </row>
    <row r="15" spans="2:5">
      <c r="B15" s="22"/>
      <c r="C15" s="73">
        <v>3</v>
      </c>
      <c r="D15" s="38" t="s">
        <v>217</v>
      </c>
      <c r="E15" s="24"/>
    </row>
    <row r="16" spans="2:5" s="38" customFormat="1">
      <c r="B16" s="89"/>
      <c r="C16" s="73">
        <v>4</v>
      </c>
      <c r="D16" s="73" t="s">
        <v>218</v>
      </c>
      <c r="E16" s="90"/>
    </row>
    <row r="17" spans="2:5" s="38" customFormat="1">
      <c r="B17" s="89"/>
      <c r="C17" s="73"/>
      <c r="D17" s="72" t="s">
        <v>219</v>
      </c>
      <c r="E17" s="90"/>
    </row>
    <row r="18" spans="2:5" s="38" customFormat="1">
      <c r="B18" s="89"/>
      <c r="C18" s="73" t="s">
        <v>220</v>
      </c>
      <c r="D18" s="73"/>
      <c r="E18" s="90"/>
    </row>
    <row r="19" spans="2:5" s="38" customFormat="1">
      <c r="B19" s="89"/>
      <c r="C19" s="73"/>
      <c r="D19" s="72" t="s">
        <v>221</v>
      </c>
      <c r="E19" s="90"/>
    </row>
    <row r="20" spans="2:5" s="38" customFormat="1">
      <c r="B20" s="89"/>
      <c r="C20" s="73" t="s">
        <v>222</v>
      </c>
      <c r="D20" s="73"/>
      <c r="E20" s="90"/>
    </row>
    <row r="21" spans="2:5" s="38" customFormat="1">
      <c r="B21" s="89"/>
      <c r="C21" s="73"/>
      <c r="D21" s="72" t="s">
        <v>223</v>
      </c>
      <c r="E21" s="90"/>
    </row>
    <row r="22" spans="2:5" s="38" customFormat="1">
      <c r="B22" s="89"/>
      <c r="C22" s="73" t="s">
        <v>224</v>
      </c>
      <c r="D22" s="73"/>
      <c r="E22" s="90"/>
    </row>
    <row r="23" spans="2:5" s="38" customFormat="1">
      <c r="B23" s="89"/>
      <c r="C23" s="73"/>
      <c r="D23" s="73" t="s">
        <v>225</v>
      </c>
      <c r="E23" s="90"/>
    </row>
    <row r="24" spans="2:5" s="38" customFormat="1">
      <c r="B24" s="89"/>
      <c r="C24" s="73" t="s">
        <v>226</v>
      </c>
      <c r="D24" s="73"/>
      <c r="E24" s="90"/>
    </row>
    <row r="25" spans="2:5" s="38" customFormat="1">
      <c r="B25" s="89"/>
      <c r="C25" s="72" t="s">
        <v>227</v>
      </c>
      <c r="D25" s="73"/>
      <c r="E25" s="90"/>
    </row>
    <row r="26" spans="2:5" s="38" customFormat="1">
      <c r="B26" s="89"/>
      <c r="C26" s="73"/>
      <c r="D26" s="73" t="s">
        <v>228</v>
      </c>
      <c r="E26" s="90"/>
    </row>
    <row r="27" spans="2:5" s="38" customFormat="1">
      <c r="B27" s="89"/>
      <c r="C27" s="72" t="s">
        <v>229</v>
      </c>
      <c r="D27" s="73"/>
      <c r="E27" s="90"/>
    </row>
    <row r="28" spans="2:5" s="38" customFormat="1">
      <c r="B28" s="89"/>
      <c r="C28" s="73"/>
      <c r="D28" s="73" t="s">
        <v>230</v>
      </c>
      <c r="E28" s="90"/>
    </row>
    <row r="29" spans="2:5" s="38" customFormat="1">
      <c r="B29" s="89"/>
      <c r="C29" s="72" t="s">
        <v>231</v>
      </c>
      <c r="D29" s="73"/>
      <c r="E29" s="90"/>
    </row>
    <row r="30" spans="2:5" s="38" customFormat="1">
      <c r="B30" s="89"/>
      <c r="C30" s="73" t="s">
        <v>232</v>
      </c>
      <c r="D30" s="73" t="s">
        <v>233</v>
      </c>
      <c r="E30" s="90"/>
    </row>
    <row r="31" spans="2:5" s="38" customFormat="1">
      <c r="B31" s="89"/>
      <c r="C31" s="73"/>
      <c r="D31" s="72" t="s">
        <v>234</v>
      </c>
      <c r="E31" s="90"/>
    </row>
    <row r="32" spans="2:5" s="38" customFormat="1">
      <c r="B32" s="89"/>
      <c r="C32" s="73"/>
      <c r="D32" s="72" t="s">
        <v>235</v>
      </c>
      <c r="E32" s="90"/>
    </row>
    <row r="33" spans="2:5" s="38" customFormat="1">
      <c r="B33" s="89"/>
      <c r="C33" s="73"/>
      <c r="D33" s="72" t="s">
        <v>236</v>
      </c>
      <c r="E33" s="90"/>
    </row>
    <row r="34" spans="2:5" s="38" customFormat="1">
      <c r="B34" s="89"/>
      <c r="C34" s="73"/>
      <c r="D34" s="72" t="s">
        <v>237</v>
      </c>
      <c r="E34" s="90"/>
    </row>
    <row r="35" spans="2:5" s="38" customFormat="1">
      <c r="B35" s="89"/>
      <c r="C35" s="73"/>
      <c r="D35" s="72" t="s">
        <v>238</v>
      </c>
      <c r="E35" s="90"/>
    </row>
    <row r="36" spans="2:5" s="38" customFormat="1">
      <c r="B36" s="89"/>
      <c r="C36" s="73"/>
      <c r="D36" s="72" t="s">
        <v>239</v>
      </c>
      <c r="E36" s="90"/>
    </row>
    <row r="37" spans="2:5" s="38" customFormat="1" ht="6" customHeight="1">
      <c r="B37" s="89"/>
      <c r="C37" s="73"/>
      <c r="D37" s="73"/>
      <c r="E37" s="90"/>
    </row>
    <row r="38" spans="2:5" s="38" customFormat="1" ht="15.75">
      <c r="B38" s="89"/>
      <c r="C38" s="86" t="s">
        <v>240</v>
      </c>
      <c r="D38" s="71" t="s">
        <v>241</v>
      </c>
      <c r="E38" s="90"/>
    </row>
    <row r="39" spans="2:5" s="38" customFormat="1" ht="4.5" customHeight="1">
      <c r="B39" s="89"/>
      <c r="C39" s="73"/>
      <c r="D39" s="73"/>
      <c r="E39" s="90"/>
    </row>
    <row r="40" spans="2:5" s="38" customFormat="1">
      <c r="B40" s="89"/>
      <c r="C40" s="73"/>
      <c r="D40" s="72" t="s">
        <v>242</v>
      </c>
      <c r="E40" s="90"/>
    </row>
    <row r="41" spans="2:5" s="38" customFormat="1">
      <c r="B41" s="89"/>
      <c r="C41" s="73" t="s">
        <v>243</v>
      </c>
      <c r="D41" s="73"/>
      <c r="E41" s="90"/>
    </row>
    <row r="42" spans="2:5" s="38" customFormat="1">
      <c r="B42" s="89"/>
      <c r="C42" s="73"/>
      <c r="D42" s="73"/>
      <c r="E42" s="90"/>
    </row>
    <row r="43" spans="2:5" s="38" customFormat="1">
      <c r="B43" s="89"/>
      <c r="C43" s="73"/>
      <c r="D43" s="73"/>
      <c r="E43" s="90"/>
    </row>
    <row r="44" spans="2:5" s="38" customFormat="1">
      <c r="B44" s="89"/>
      <c r="C44" s="73"/>
      <c r="D44" s="73"/>
      <c r="E44" s="90"/>
    </row>
    <row r="45" spans="2:5" s="38" customFormat="1">
      <c r="B45" s="89"/>
      <c r="C45" s="73"/>
      <c r="D45" s="73"/>
      <c r="E45" s="90"/>
    </row>
    <row r="46" spans="2:5" s="38" customFormat="1">
      <c r="B46" s="89"/>
      <c r="C46" s="73"/>
      <c r="D46" s="73"/>
      <c r="E46" s="90"/>
    </row>
    <row r="47" spans="2:5" s="38" customFormat="1">
      <c r="B47" s="89"/>
      <c r="C47" s="73"/>
      <c r="D47" s="73"/>
      <c r="E47" s="90"/>
    </row>
    <row r="48" spans="2:5" s="38" customFormat="1">
      <c r="B48" s="89"/>
      <c r="E48" s="90"/>
    </row>
    <row r="49" spans="2:5" s="38" customFormat="1">
      <c r="B49" s="89"/>
      <c r="E49" s="90"/>
    </row>
    <row r="50" spans="2:5" s="38" customFormat="1">
      <c r="B50" s="89"/>
      <c r="E50" s="90"/>
    </row>
    <row r="51" spans="2:5" s="38" customFormat="1">
      <c r="B51" s="89"/>
      <c r="D51" s="73"/>
      <c r="E51" s="90"/>
    </row>
    <row r="52" spans="2:5" s="38" customFormat="1">
      <c r="B52" s="89"/>
      <c r="C52" s="73"/>
      <c r="E52" s="90"/>
    </row>
    <row r="53" spans="2:5" s="38" customFormat="1">
      <c r="B53" s="89"/>
      <c r="C53" s="73"/>
      <c r="D53" s="73"/>
      <c r="E53" s="90"/>
    </row>
    <row r="54" spans="2:5" s="18" customFormat="1">
      <c r="B54" s="91"/>
      <c r="C54" s="53"/>
      <c r="D54" s="53"/>
      <c r="E54" s="92"/>
    </row>
    <row r="55" spans="2:5">
      <c r="B55" s="22"/>
      <c r="C55" s="38"/>
      <c r="D55" s="38"/>
      <c r="E55" s="24"/>
    </row>
    <row r="56" spans="2:5">
      <c r="B56" s="22"/>
      <c r="C56" s="38"/>
      <c r="D56" s="38"/>
      <c r="E56" s="24"/>
    </row>
    <row r="57" spans="2:5">
      <c r="B57" s="22"/>
      <c r="C57" s="38"/>
      <c r="D57" s="38"/>
      <c r="E57" s="24"/>
    </row>
    <row r="58" spans="2:5">
      <c r="B58" s="22"/>
      <c r="C58" s="38"/>
      <c r="D58" s="38"/>
      <c r="E58" s="24"/>
    </row>
    <row r="59" spans="2:5">
      <c r="B59" s="22"/>
      <c r="C59" s="38"/>
      <c r="D59" s="38"/>
      <c r="E59" s="45">
        <v>1</v>
      </c>
    </row>
    <row r="60" spans="2:5">
      <c r="B60" s="25"/>
      <c r="C60" s="26"/>
      <c r="D60" s="26"/>
      <c r="E60" s="27"/>
    </row>
  </sheetData>
  <mergeCells count="1">
    <mergeCell ref="B2:E2"/>
  </mergeCells>
  <pageMargins left="0.7" right="0.2" top="0.25" bottom="0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N54"/>
  <sheetViews>
    <sheetView topLeftCell="A31" workbookViewId="0">
      <selection activeCell="P15" sqref="P15"/>
    </sheetView>
  </sheetViews>
  <sheetFormatPr defaultRowHeight="12.75"/>
  <cols>
    <col min="1" max="1" width="3.140625" customWidth="1"/>
    <col min="2" max="2" width="1.7109375" customWidth="1"/>
    <col min="3" max="3" width="3.42578125" style="64" customWidth="1"/>
    <col min="4" max="4" width="2" customWidth="1"/>
    <col min="5" max="5" width="2.28515625" customWidth="1"/>
    <col min="6" max="6" width="13.7109375" customWidth="1"/>
    <col min="7" max="9" width="8.7109375" customWidth="1"/>
    <col min="10" max="10" width="7.28515625" customWidth="1"/>
    <col min="11" max="11" width="7.5703125" customWidth="1"/>
    <col min="12" max="12" width="6.28515625" customWidth="1"/>
    <col min="13" max="13" width="10.42578125" customWidth="1"/>
    <col min="14" max="14" width="5.140625" customWidth="1"/>
    <col min="15" max="15" width="2.140625" customWidth="1"/>
  </cols>
  <sheetData>
    <row r="2" spans="2:14">
      <c r="B2" s="19"/>
      <c r="C2" s="65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2:14">
      <c r="B3" s="22"/>
      <c r="C3" s="66" t="s">
        <v>196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2:14" s="70" customFormat="1" ht="33" customHeight="1">
      <c r="B4" s="112" t="s">
        <v>197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</row>
    <row r="5" spans="2:14" s="70" customFormat="1" ht="12.75" customHeight="1"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</row>
    <row r="6" spans="2:14" ht="15.75">
      <c r="B6" s="22"/>
      <c r="C6" s="66"/>
      <c r="D6" s="115" t="s">
        <v>198</v>
      </c>
      <c r="E6" s="115"/>
      <c r="F6" s="71" t="s">
        <v>199</v>
      </c>
      <c r="G6" s="23"/>
      <c r="H6" s="23"/>
      <c r="I6" s="23"/>
      <c r="J6" s="23"/>
      <c r="K6" s="23"/>
      <c r="L6" s="23"/>
      <c r="M6" s="23"/>
      <c r="N6" s="24"/>
    </row>
    <row r="7" spans="2:14">
      <c r="B7" s="22"/>
      <c r="C7" s="66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2:14">
      <c r="B8" s="22"/>
      <c r="C8" s="66"/>
      <c r="D8" s="23"/>
      <c r="E8" s="72"/>
      <c r="F8" s="73" t="s">
        <v>200</v>
      </c>
      <c r="G8" s="23"/>
      <c r="H8" s="23"/>
      <c r="I8" s="23"/>
      <c r="J8" s="23"/>
      <c r="K8" s="23"/>
      <c r="L8" s="23"/>
      <c r="M8" s="23"/>
      <c r="N8" s="24"/>
    </row>
    <row r="9" spans="2:14">
      <c r="B9" s="22"/>
      <c r="C9" s="66"/>
      <c r="D9" s="23"/>
      <c r="E9" s="73" t="s">
        <v>201</v>
      </c>
      <c r="F9" s="73"/>
      <c r="G9" s="23"/>
      <c r="H9" s="23"/>
      <c r="I9" s="23"/>
      <c r="J9" s="23"/>
      <c r="K9" s="23"/>
      <c r="L9" s="23"/>
      <c r="M9" s="23"/>
      <c r="N9" s="24"/>
    </row>
    <row r="10" spans="2:14">
      <c r="B10" s="22"/>
      <c r="C10" s="66"/>
      <c r="D10" s="23"/>
      <c r="E10" s="73"/>
      <c r="F10" s="73" t="s">
        <v>202</v>
      </c>
      <c r="G10" s="23"/>
      <c r="H10" s="23"/>
      <c r="I10" s="23"/>
      <c r="J10" s="23"/>
      <c r="K10" s="23"/>
      <c r="L10" s="23"/>
      <c r="M10" s="23"/>
      <c r="N10" s="24"/>
    </row>
    <row r="11" spans="2:14">
      <c r="B11" s="22"/>
      <c r="C11" s="66"/>
      <c r="D11" s="23"/>
      <c r="E11" s="73" t="s">
        <v>203</v>
      </c>
      <c r="F11" s="73"/>
      <c r="G11" s="23"/>
      <c r="H11" s="23"/>
      <c r="I11" s="23"/>
      <c r="J11" s="23"/>
      <c r="K11" s="23"/>
      <c r="L11" s="23"/>
      <c r="M11" s="23"/>
      <c r="N11" s="24"/>
    </row>
    <row r="12" spans="2:14">
      <c r="B12" s="22"/>
      <c r="C12" s="6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2:14">
      <c r="B13" s="22"/>
      <c r="C13" s="6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</row>
    <row r="14" spans="2:14">
      <c r="B14" s="22"/>
      <c r="C14" s="6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2:14">
      <c r="B15" s="22"/>
      <c r="C15" s="66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2:14">
      <c r="B16" s="22"/>
      <c r="C16" s="66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2:14">
      <c r="B17" s="22"/>
      <c r="C17" s="66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2:14">
      <c r="B18" s="22"/>
      <c r="C18" s="66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2:14">
      <c r="B19" s="22"/>
      <c r="C19" s="66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2:14">
      <c r="B20" s="22"/>
      <c r="C20" s="66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2:14">
      <c r="B21" s="22"/>
      <c r="C21" s="66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2:14">
      <c r="B22" s="22"/>
      <c r="C22" s="66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2:14">
      <c r="B23" s="22"/>
      <c r="C23" s="66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2:14">
      <c r="B24" s="22"/>
      <c r="C24" s="66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2:14">
      <c r="B25" s="22"/>
      <c r="C25" s="6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2:14">
      <c r="B26" s="22"/>
      <c r="C26" s="66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2:14">
      <c r="B27" s="22"/>
      <c r="C27" s="66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2:14">
      <c r="B28" s="22"/>
      <c r="C28" s="66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2:14">
      <c r="B29" s="22"/>
      <c r="C29" s="66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2:14">
      <c r="B30" s="22"/>
      <c r="C30" s="6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2:14">
      <c r="B31" s="22"/>
      <c r="C31" s="66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2:14">
      <c r="B32" s="22"/>
      <c r="C32" s="6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2:14">
      <c r="B33" s="22"/>
      <c r="C33" s="6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2:14">
      <c r="B34" s="22"/>
      <c r="C34" s="6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2:14">
      <c r="B35" s="22"/>
      <c r="C35" s="6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2:14">
      <c r="B36" s="22"/>
      <c r="C36" s="6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</row>
    <row r="37" spans="2:14">
      <c r="B37" s="22"/>
      <c r="C37" s="6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2:14">
      <c r="B38" s="22"/>
      <c r="C38" s="66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2:14">
      <c r="B39" s="22"/>
      <c r="C39" s="6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2:14">
      <c r="B40" s="22"/>
      <c r="C40" s="66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2:14">
      <c r="B41" s="22"/>
      <c r="C41" s="66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</row>
    <row r="42" spans="2:14">
      <c r="B42" s="22"/>
      <c r="C42" s="6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spans="2:14">
      <c r="B43" s="22"/>
      <c r="C43" s="66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2:14">
      <c r="B44" s="22"/>
      <c r="C44" s="66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</row>
    <row r="45" spans="2:14">
      <c r="B45" s="22"/>
      <c r="C45" s="6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</row>
    <row r="46" spans="2:14">
      <c r="B46" s="22"/>
      <c r="C46" s="66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2:14">
      <c r="B47" s="22"/>
      <c r="C47" s="66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</row>
    <row r="48" spans="2:14">
      <c r="B48" s="22"/>
      <c r="C48" s="6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</row>
    <row r="49" spans="2:14" ht="15">
      <c r="B49" s="22"/>
      <c r="C49" s="66"/>
      <c r="D49" s="23"/>
      <c r="E49" s="116" t="s">
        <v>204</v>
      </c>
      <c r="F49" s="116"/>
      <c r="G49" s="116"/>
      <c r="H49" s="23"/>
      <c r="I49" s="117" t="s">
        <v>205</v>
      </c>
      <c r="J49" s="117"/>
      <c r="K49" s="117"/>
      <c r="L49" s="117"/>
      <c r="M49" s="117"/>
      <c r="N49" s="24"/>
    </row>
    <row r="50" spans="2:14" ht="15">
      <c r="B50" s="22"/>
      <c r="C50" s="66"/>
      <c r="D50" s="23"/>
      <c r="E50" s="116"/>
      <c r="F50" s="116"/>
      <c r="G50" s="116"/>
      <c r="H50" s="23"/>
      <c r="I50" s="116"/>
      <c r="J50" s="116"/>
      <c r="K50" s="116"/>
      <c r="L50" s="116"/>
      <c r="M50" s="116"/>
      <c r="N50" s="24"/>
    </row>
    <row r="51" spans="2:14">
      <c r="B51" s="22"/>
      <c r="C51" s="6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4"/>
    </row>
    <row r="52" spans="2:14">
      <c r="B52" s="22"/>
      <c r="C52" s="66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4"/>
    </row>
    <row r="53" spans="2:14">
      <c r="B53" s="22"/>
      <c r="C53" s="66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</row>
    <row r="54" spans="2:14">
      <c r="B54" s="25"/>
      <c r="C54" s="74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7"/>
    </row>
  </sheetData>
  <mergeCells count="6">
    <mergeCell ref="B4:N4"/>
    <mergeCell ref="D6:E6"/>
    <mergeCell ref="E49:G49"/>
    <mergeCell ref="I49:M49"/>
    <mergeCell ref="E50:G50"/>
    <mergeCell ref="I50:M50"/>
  </mergeCells>
  <pageMargins left="0.7" right="0.2" top="0.25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F. E PARE</vt:lpstr>
      <vt:lpstr>PF</vt:lpstr>
      <vt:lpstr>ARDH-SHP</vt:lpstr>
      <vt:lpstr>F.MONETAR</vt:lpstr>
      <vt:lpstr>L.KAPITALI</vt:lpstr>
      <vt:lpstr>Sheet2</vt:lpstr>
      <vt:lpstr>Sheet1</vt:lpstr>
    </vt:vector>
  </TitlesOfParts>
  <Company>ASC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Kompjuter7</dc:creator>
  <cp:lastModifiedBy>User</cp:lastModifiedBy>
  <cp:lastPrinted>2011-03-30T19:55:12Z</cp:lastPrinted>
  <dcterms:created xsi:type="dcterms:W3CDTF">2008-12-24T18:44:20Z</dcterms:created>
  <dcterms:modified xsi:type="dcterms:W3CDTF">2018-12-26T22:05:07Z</dcterms:modified>
</cp:coreProperties>
</file>