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2760" yWindow="32760" windowWidth="12915" windowHeight="11265"/>
  </bookViews>
  <sheets>
    <sheet name="F. E PARE" sheetId="4" r:id="rId1"/>
    <sheet name="PF" sheetId="1" r:id="rId2"/>
    <sheet name="P.PERF." sheetId="6" r:id="rId3"/>
    <sheet name="F.MONETAR" sheetId="7" r:id="rId4"/>
    <sheet name="L.KAPITALI" sheetId="8" r:id="rId5"/>
    <sheet name="PASQ 1" sheetId="12" r:id="rId6"/>
    <sheet name="2" sheetId="15" r:id="rId7"/>
    <sheet name="3" sheetId="16" r:id="rId8"/>
  </sheets>
  <externalReferences>
    <externalReference r:id="rId9"/>
  </externalReferences>
  <calcPr calcId="162913"/>
</workbook>
</file>

<file path=xl/calcChain.xml><?xml version="1.0" encoding="utf-8"?>
<calcChain xmlns="http://schemas.openxmlformats.org/spreadsheetml/2006/main">
  <c r="E4" i="7"/>
  <c r="M79" i="15"/>
  <c r="G72"/>
  <c r="I72"/>
  <c r="G73"/>
  <c r="M97"/>
  <c r="M91"/>
  <c r="M87"/>
  <c r="J81"/>
  <c r="K75"/>
  <c r="J75"/>
  <c r="H75"/>
  <c r="L74"/>
  <c r="G74"/>
  <c r="L73"/>
  <c r="I73"/>
  <c r="L72"/>
  <c r="L71"/>
  <c r="G71"/>
  <c r="L75"/>
  <c r="J35"/>
  <c r="M33"/>
  <c r="M35"/>
  <c r="M28"/>
  <c r="M20"/>
  <c r="I74"/>
  <c r="K6" i="8"/>
  <c r="J6"/>
  <c r="J25"/>
  <c r="C6"/>
  <c r="C25"/>
  <c r="L5"/>
  <c r="L7"/>
  <c r="N7"/>
  <c r="L8"/>
  <c r="L4"/>
  <c r="F6" i="6"/>
  <c r="E6"/>
  <c r="M25" i="8"/>
  <c r="I25"/>
  <c r="H25"/>
  <c r="G25"/>
  <c r="F25"/>
  <c r="E25"/>
  <c r="D25"/>
  <c r="N24"/>
  <c r="N23"/>
  <c r="N22"/>
  <c r="N21"/>
  <c r="N20"/>
  <c r="N19"/>
  <c r="N18"/>
  <c r="N17"/>
  <c r="N16"/>
  <c r="N15"/>
  <c r="N14"/>
  <c r="N13"/>
  <c r="N12"/>
  <c r="N11"/>
  <c r="N10"/>
  <c r="N9"/>
  <c r="K25"/>
  <c r="N5"/>
  <c r="N4"/>
  <c r="F32" i="7"/>
  <c r="E32"/>
  <c r="F21"/>
  <c r="E21"/>
  <c r="F20"/>
  <c r="E20"/>
  <c r="F12"/>
  <c r="E12"/>
  <c r="F8"/>
  <c r="E8"/>
  <c r="E11"/>
  <c r="E33"/>
  <c r="F4"/>
  <c r="F11"/>
  <c r="F33"/>
  <c r="F36"/>
  <c r="E34"/>
  <c r="F46" i="6"/>
  <c r="F51"/>
  <c r="F53"/>
  <c r="E46"/>
  <c r="E51"/>
  <c r="E53"/>
  <c r="H68" i="1"/>
  <c r="H71"/>
  <c r="H103"/>
  <c r="H99"/>
  <c r="G71"/>
  <c r="G68"/>
  <c r="G60"/>
  <c r="H16"/>
  <c r="H12"/>
  <c r="G16"/>
  <c r="G12"/>
  <c r="G4"/>
  <c r="H76"/>
  <c r="H5"/>
  <c r="G103"/>
  <c r="G99"/>
  <c r="G109"/>
  <c r="H93"/>
  <c r="H82"/>
  <c r="G93"/>
  <c r="G82"/>
  <c r="G97"/>
  <c r="G76"/>
  <c r="H47"/>
  <c r="H41"/>
  <c r="H21"/>
  <c r="G21"/>
  <c r="H8"/>
  <c r="G8"/>
  <c r="G5"/>
  <c r="G47"/>
  <c r="G41"/>
  <c r="H33"/>
  <c r="H32"/>
  <c r="H53"/>
  <c r="G33"/>
  <c r="G32"/>
  <c r="G53"/>
  <c r="E20" i="6"/>
  <c r="F35"/>
  <c r="F25"/>
  <c r="F20"/>
  <c r="F14"/>
  <c r="F11"/>
  <c r="F29"/>
  <c r="E35"/>
  <c r="E25"/>
  <c r="E14"/>
  <c r="E11"/>
  <c r="E29"/>
  <c r="E45"/>
  <c r="E30"/>
  <c r="F30"/>
  <c r="H4" i="1"/>
  <c r="H54"/>
  <c r="H109"/>
  <c r="N8" i="8"/>
  <c r="H60" i="1"/>
  <c r="H98"/>
  <c r="G98"/>
  <c r="G59"/>
  <c r="G110"/>
  <c r="F45" i="6"/>
  <c r="F34"/>
  <c r="H59" i="1"/>
  <c r="H110"/>
  <c r="H97"/>
  <c r="G54"/>
  <c r="G31"/>
  <c r="E36" i="7"/>
  <c r="I71" i="15"/>
  <c r="I75"/>
  <c r="G75"/>
  <c r="E34" i="6"/>
  <c r="L6" i="8"/>
  <c r="H31" i="1"/>
  <c r="N6" i="8"/>
  <c r="L25"/>
  <c r="N25"/>
</calcChain>
</file>

<file path=xl/sharedStrings.xml><?xml version="1.0" encoding="utf-8"?>
<sst xmlns="http://schemas.openxmlformats.org/spreadsheetml/2006/main" count="653" uniqueCount="404">
  <si>
    <t>I</t>
  </si>
  <si>
    <t>i</t>
  </si>
  <si>
    <t>ii</t>
  </si>
  <si>
    <t>iii</t>
  </si>
  <si>
    <t>iv</t>
  </si>
  <si>
    <t>Produkte të gatshme</t>
  </si>
  <si>
    <t>v</t>
  </si>
  <si>
    <t>II</t>
  </si>
  <si>
    <t xml:space="preserve">Aktive të tjera afatgjata materiale (me vl.kontab.) </t>
  </si>
  <si>
    <t>III</t>
  </si>
  <si>
    <t xml:space="preserve">Huatë dhe parapagimet </t>
  </si>
  <si>
    <t>Rezerva të tjera</t>
  </si>
  <si>
    <t>vi</t>
  </si>
  <si>
    <t>vii</t>
  </si>
  <si>
    <t>Nr</t>
  </si>
  <si>
    <t xml:space="preserve">A  K  T  I  V  E  T  </t>
  </si>
  <si>
    <t>Huamarrje afat shkurtera</t>
  </si>
  <si>
    <t>viii</t>
  </si>
  <si>
    <t>ix</t>
  </si>
  <si>
    <t>Pershkrimi i elmenteve</t>
  </si>
  <si>
    <t>Te dhena indentifikuese</t>
  </si>
  <si>
    <t>Te dhena te reja</t>
  </si>
  <si>
    <t>Emri</t>
  </si>
  <si>
    <t>NIPT</t>
  </si>
  <si>
    <t>Adresa</t>
  </si>
  <si>
    <t>Data e krijimit</t>
  </si>
  <si>
    <t>Nr.Rergj.Tregt.</t>
  </si>
  <si>
    <t>Fusha e veprimtarise</t>
  </si>
  <si>
    <t>Pasyra financiare</t>
  </si>
  <si>
    <t>Monedha</t>
  </si>
  <si>
    <t>Rrumbullakimi</t>
  </si>
  <si>
    <t>Periudha Kontabel</t>
  </si>
  <si>
    <t>Data e plotesimit te PF</t>
  </si>
  <si>
    <t xml:space="preserve"> Individuale</t>
  </si>
  <si>
    <t xml:space="preserve"> Te konsoliduara</t>
  </si>
  <si>
    <t>PASQYRAT  FINANCIARE</t>
  </si>
  <si>
    <t xml:space="preserve">        ( Mbeshtetur ne Ligjin nr.9228, date 29.04.2004 "Per Kontabilitetin dhe Pasqyrat </t>
  </si>
  <si>
    <t xml:space="preserve">         Financiare",te ndryshuara dhe ne Standartet Kombetare te Kontabilitetit - SKK 2)</t>
  </si>
  <si>
    <t>Totali</t>
  </si>
  <si>
    <t>LEKE</t>
  </si>
  <si>
    <t>Rezerva statutore</t>
  </si>
  <si>
    <t>Pasqyra e Performancës</t>
  </si>
  <si>
    <t>Formati 1 – Shpenzimet e shfrytëzimit të klasifikuara sipas natyrës</t>
  </si>
  <si>
    <t>(Pasqyra e të ardhurave dhe shpenzimeve)</t>
  </si>
  <si>
    <t>Ndryshimi në inventarin e produkteve të gatshme dhe prodhimit në proces</t>
  </si>
  <si>
    <t>Puna e kryer nga njësia ekonomike dhe e kapitalizuar</t>
  </si>
  <si>
    <t>Të ardhura të tjera të shfrytëzimit</t>
  </si>
  <si>
    <t>Lënda e parë dhe materiale të konsumueshme</t>
  </si>
  <si>
    <t>Shpenzime të personelit</t>
  </si>
  <si>
    <t>Të tjera shpenzime</t>
  </si>
  <si>
    <t>Paga dhe shpërblime</t>
  </si>
  <si>
    <t>Shpenzime të sigurimeve shoqërore/shëndetsore (paraqitur veçmas nga shpenzimet për pensionet)</t>
  </si>
  <si>
    <t>Zhvlerësimi i aktiveve afatgjata materiale</t>
  </si>
  <si>
    <t>Shpenzime konsumi dhe amortizimi</t>
  </si>
  <si>
    <t>Shpenzime të tjera shfrytëzimi</t>
  </si>
  <si>
    <t>IV</t>
  </si>
  <si>
    <t>V</t>
  </si>
  <si>
    <t>VI</t>
  </si>
  <si>
    <t>Të ardhura të tjera</t>
  </si>
  <si>
    <t>VII</t>
  </si>
  <si>
    <t>Të ardhura nga njësitë ekonomike ku ka interesa pjesëmarrëse (paraqitur veçmas të ardhurat nga njësitë ekonomike brenda grupit)</t>
  </si>
  <si>
    <t>Të ardhura nga investimet dhe huatë e tjera pjesë e aktiveve afatgjata (paraqitur veçmas të ardhurat nga njësitë ekonomike brenda grupit)</t>
  </si>
  <si>
    <t>Interesa të arkëtueshëm dhe të ardhura të tjera të ngjashme (paraqitur veçmas të ardhurat nga njësitë ekonomike brenda grupit)</t>
  </si>
  <si>
    <t>Zhvlerësimi i aktiveve financiare dhe investimeve financiare të mbajtura si aktive afatshkurtra</t>
  </si>
  <si>
    <t>Shpenzime financiare</t>
  </si>
  <si>
    <t>VIII</t>
  </si>
  <si>
    <t>IX</t>
  </si>
  <si>
    <t>Shpenzime interesi dhe shpenzime të ngjashme (paraqitur veçmas shpenzimet për t'u paguar tek njësitë ekonomike brenda grupit)</t>
  </si>
  <si>
    <t>Shpenzime të tjera financiare</t>
  </si>
  <si>
    <t>Pjesa e fitimit/humbjes nga pjesëmarrjet</t>
  </si>
  <si>
    <t>X</t>
  </si>
  <si>
    <t>Fitimi/Humbja para tatimit</t>
  </si>
  <si>
    <t>XI</t>
  </si>
  <si>
    <t>Shpenzimi i tatimit mbi fitimin</t>
  </si>
  <si>
    <t>XII</t>
  </si>
  <si>
    <t>Shpenzimi aktual i tatimit mbi fitimin</t>
  </si>
  <si>
    <t>Shpenzimi i tatim fitimit të shtyrë</t>
  </si>
  <si>
    <t>Pjesa e tatim fitimit të pjesëmarrjeve</t>
  </si>
  <si>
    <t>Fitimi/Humbja e vitit</t>
  </si>
  <si>
    <t>XIII</t>
  </si>
  <si>
    <t>Fitimi/Humbja për:</t>
  </si>
  <si>
    <t>XIV</t>
  </si>
  <si>
    <t>Pronarët e njësisë ekonomike mëmë</t>
  </si>
  <si>
    <t>Interesat jo-kontrolluese</t>
  </si>
  <si>
    <t>Pasqyra e Pozicionit Financiar (Bilanci)</t>
  </si>
  <si>
    <t>Aktivet afatshkurtra</t>
  </si>
  <si>
    <t>Mjetet monetare</t>
  </si>
  <si>
    <t>Investime</t>
  </si>
  <si>
    <t>Në tituj pronësie të njësive ekonomike brenda grupit</t>
  </si>
  <si>
    <t>Aksionet e veta</t>
  </si>
  <si>
    <t>Të tjera financiare</t>
  </si>
  <si>
    <t>Të drejta të arkëtueshme</t>
  </si>
  <si>
    <t>Nga aktiviteti i shfrytëzimit</t>
  </si>
  <si>
    <t>Nga njësitë ekonomike brenda grupit</t>
  </si>
  <si>
    <t>Nga njësitë ekonomike ku ka interesa pjesëmarrëse</t>
  </si>
  <si>
    <t>Të tjera</t>
  </si>
  <si>
    <t>Kapital i nënshkruar i papaguar</t>
  </si>
  <si>
    <t>Inventarët</t>
  </si>
  <si>
    <t>Lëndë e parë dhe materiale të konsumueshme</t>
  </si>
  <si>
    <t>Mallra</t>
  </si>
  <si>
    <t>Aktive Biologjike (Gjë e gjallë në rritje e majmëri)</t>
  </si>
  <si>
    <t>AAGJM të mbajtura për shitje</t>
  </si>
  <si>
    <t>Parapagime për inventar</t>
  </si>
  <si>
    <t>Shpenzime të shtyra</t>
  </si>
  <si>
    <t>Të arkëtueshme nga të ardhurat e konstatuara</t>
  </si>
  <si>
    <t>Aktive afatgjata</t>
  </si>
  <si>
    <t>Aktive financiare</t>
  </si>
  <si>
    <t>Tituj pronësie në njësitë ekonomike brenda grupit</t>
  </si>
  <si>
    <t>Tituj të huadhënies në njësitë ekonomike brenda grupit</t>
  </si>
  <si>
    <t>Tituj të tjerë të mbajtur si aktive afatgjata</t>
  </si>
  <si>
    <t>Tituj të tjerë të huadhënies</t>
  </si>
  <si>
    <t>Aktivet materiale</t>
  </si>
  <si>
    <t>Toka dhe ndërtesa</t>
  </si>
  <si>
    <t>Impiante dhe makineri</t>
  </si>
  <si>
    <t>Të tjera Instalime dhe pajisje</t>
  </si>
  <si>
    <t>Parapagime për aktive materiale dhe në proces</t>
  </si>
  <si>
    <t>Aktive Biologjike</t>
  </si>
  <si>
    <t>Aktive jo materiale</t>
  </si>
  <si>
    <t>Emri i Mirë</t>
  </si>
  <si>
    <t>Parapagime për AAJM</t>
  </si>
  <si>
    <t>Aktive tatimore të shtyra</t>
  </si>
  <si>
    <t>Kapitali i nënshkruar i papaguar</t>
  </si>
  <si>
    <t>AKTIVE TOTALE</t>
  </si>
  <si>
    <t>DETYRIME DHE KAPITALI</t>
  </si>
  <si>
    <t>Detyrime afatshkurtra</t>
  </si>
  <si>
    <t>Titujt e huamarrjes</t>
  </si>
  <si>
    <t>Detyrime ndaj institucioneve të kredisë</t>
  </si>
  <si>
    <t>Arkëtime në avancë për porosi</t>
  </si>
  <si>
    <t>Të pagueshme për aktivitetin e shfrytëzimit</t>
  </si>
  <si>
    <t>Dëftesa të pagueshme</t>
  </si>
  <si>
    <t>Të pagueshme ndaj njësive ekonomike brenda grupit</t>
  </si>
  <si>
    <t>Të pagueshme për detyrimet tatimore</t>
  </si>
  <si>
    <t>Të pagueshme për shpenzime të konstatuara</t>
  </si>
  <si>
    <t>Të ardhura të shtyra</t>
  </si>
  <si>
    <t>Provizione</t>
  </si>
  <si>
    <t>Totali i Detyrimeve afatshkurtra</t>
  </si>
  <si>
    <t>Detyrime afatgjata</t>
  </si>
  <si>
    <t>Arkëtimet në avancë për porosi</t>
  </si>
  <si>
    <t>Të tjera të pagueshme</t>
  </si>
  <si>
    <t>Provizione për pensionet</t>
  </si>
  <si>
    <t>Provizione të tjera</t>
  </si>
  <si>
    <t>Detyrime tatimore të shtyra</t>
  </si>
  <si>
    <t>Totali i Detyrimeve afatgjata</t>
  </si>
  <si>
    <t>Kapitali dhe Rezervat</t>
  </si>
  <si>
    <t>Kapitali i Nënshkruar</t>
  </si>
  <si>
    <t>Primi i lidhur me kapitalin</t>
  </si>
  <si>
    <t>Rezerva rivlerësimi</t>
  </si>
  <si>
    <t>Rezerva ligjore</t>
  </si>
  <si>
    <t>Fitimi i pashpërndarë</t>
  </si>
  <si>
    <t>Fitim / Humbja e Vitit</t>
  </si>
  <si>
    <t>Totali i Kapitalit</t>
  </si>
  <si>
    <t>TOTALI I DETYRIMEVE DHE KAPITALIT  ( I+II+III )</t>
  </si>
  <si>
    <t>Fluksi i Mjeteve Monetare nga/(përdorur në) aktivitetin e shfrytëzimit</t>
  </si>
  <si>
    <t>Të arkëtuara nga të drejtat e arkëtueshme</t>
  </si>
  <si>
    <t>Të paguara për detyrimet e pagueshme dhe detyrimet ndaj punonjësve</t>
  </si>
  <si>
    <t>Pagesa të tjera</t>
  </si>
  <si>
    <t>Mjete monetare të gjeneruara nga aktiviteti i shfrytëzimit</t>
  </si>
  <si>
    <t>Interes i paguar</t>
  </si>
  <si>
    <t>Tatim fitimi i paguar</t>
  </si>
  <si>
    <t>Mjete monetare neto nga/(përdorur në) aktivitetin e shfrytëzimit</t>
  </si>
  <si>
    <t>Fluksi i Mjeteve Monetare nga/(përdorur në) aktivitetin e investimit</t>
  </si>
  <si>
    <t>Para neto të përdorura për blerjen e filialeve</t>
  </si>
  <si>
    <t>Para neto të arkëtuara nga shitja e filialeve</t>
  </si>
  <si>
    <t>Pagesa për blerjen e aktiveve afatgjata materiale</t>
  </si>
  <si>
    <t>Arkëtime nga shitja e aktiveve afatgjata materiale</t>
  </si>
  <si>
    <t>Pagesa për blerjen e investimeve të tjera</t>
  </si>
  <si>
    <t>Arkëtime nga shitja e investimeve të tjera</t>
  </si>
  <si>
    <t>Dividentë të arkëtuar</t>
  </si>
  <si>
    <t>Mjete monetare neto nga/(përdorur në) aktivitetin e investimit</t>
  </si>
  <si>
    <t>Fluksi i Mjeteve Monetare nga/(përdorur në) aktivitetin e financimit</t>
  </si>
  <si>
    <t>Arkëtime nga emetimi i kapitalit aksionar</t>
  </si>
  <si>
    <t>Arkëtime nga emetimi i aksioneve të përdorura si kolateral</t>
  </si>
  <si>
    <t>Hua të arkëtuara</t>
  </si>
  <si>
    <t>Pagesa e kostove të transaksionit që lidhen me kreditë dhe huatë</t>
  </si>
  <si>
    <t>Riblerje e aksioneve të veta</t>
  </si>
  <si>
    <t>Pagesa e aksioneve të përdorura si kolateral</t>
  </si>
  <si>
    <t>Pagesa e huave</t>
  </si>
  <si>
    <t>Pagesë e detyrimeve të qirasë financiare</t>
  </si>
  <si>
    <t>Dividendë të paguar</t>
  </si>
  <si>
    <t>Mjete monetare neto nga/(përdorur në) aktivitetin e financimit</t>
  </si>
  <si>
    <t>Rritje/(rënie) neto në mjete monetare dhe ekuivalentë të mjeteve monetare</t>
  </si>
  <si>
    <t>Mjete monetare dhe ekuivalentë të mjeteve monetare më 1 janar</t>
  </si>
  <si>
    <t>Efekti i luhatjeve të kursit të këmbimit të mjeteve monetare</t>
  </si>
  <si>
    <t>Mjete monetare dhe ekuivalentë të mjeteve monetare më 31 dhjetor</t>
  </si>
  <si>
    <t>Pasqyra e Fluksit të Mjeteve Monetare</t>
  </si>
  <si>
    <t>(metoda direkte)</t>
  </si>
  <si>
    <t>(X)</t>
  </si>
  <si>
    <t>NR</t>
  </si>
  <si>
    <t>N/N</t>
  </si>
  <si>
    <t>PERSHKRIMI I ELEMTEVE</t>
  </si>
  <si>
    <t>Kapitali i nënshkruar</t>
  </si>
  <si>
    <t>Rezerva Rivlerësimi</t>
  </si>
  <si>
    <t>Rezerva Ligjore</t>
  </si>
  <si>
    <t>Rezerva Statutore</t>
  </si>
  <si>
    <t>Diferencat nga përkthimi i monedhës në veprimatari të</t>
  </si>
  <si>
    <t>Fitimet e Pashpërndara</t>
  </si>
  <si>
    <t>Fitim / Humbja e vitit</t>
  </si>
  <si>
    <t>Interesa Jo-Kontrollues</t>
  </si>
  <si>
    <t>Efekti i ndryshimeve në politikat kontabël</t>
  </si>
  <si>
    <t>Të ardhura totale gjithëpërfshirëse për vitin</t>
  </si>
  <si>
    <t>Fitimi / Humbja e vitit</t>
  </si>
  <si>
    <t>Të ardhura të tjera gjithëpërfshirëse:</t>
  </si>
  <si>
    <t>Totali i të ardhura gjithëpërfshirëse për vitin</t>
  </si>
  <si>
    <t>Transaksionet me pronarët e njësisë ekonomike të njohura direkt në kapital</t>
  </si>
  <si>
    <t>Emetimi i kapitalit të nënshkruar</t>
  </si>
  <si>
    <t>Totali i transaksioneve me pronarët e njësisë ekonomike</t>
  </si>
  <si>
    <t>Të ardhura të tjera gjithëpërfshirëse</t>
  </si>
  <si>
    <t>Pasqyra e Ndryshimeve në Kapitalin Neto</t>
  </si>
  <si>
    <t>(Pasqyra e konsoliduar)</t>
  </si>
  <si>
    <t>PERSHKRIMI I ELEMNTËVE</t>
  </si>
  <si>
    <t>NR.</t>
  </si>
  <si>
    <t>Pasqyra e të Ardhurave Gjithëpërfshirëse</t>
  </si>
  <si>
    <t>Të ardhura të tjera gjithëpërfshirëse për vitin</t>
  </si>
  <si>
    <t>Diferencat (+/-) nga përkthimi i monedhës në veprimtari të huaja</t>
  </si>
  <si>
    <t>Diferencat (+/-) nga rivlerësimi i aktiveve afatgjata materiale</t>
  </si>
  <si>
    <t>Diferencat (+/-) nga rivlerësimi i aktivet financiare të mbajtura për shitje</t>
  </si>
  <si>
    <t>Pjesa e të ardhurave gjithëpërfshirëse nga pjesëmarrjet</t>
  </si>
  <si>
    <t>Totali i të ardhurave të tjera gjithëpërfshirëse për vitin</t>
  </si>
  <si>
    <t>Totali i të ardhurave gjithëpërfshirëse për vitin</t>
  </si>
  <si>
    <t>Totali i të ardhurave/humbjeve gjithëpërfshirëse për</t>
  </si>
  <si>
    <t>Banka</t>
  </si>
  <si>
    <t>Arka</t>
  </si>
  <si>
    <t>211-212</t>
  </si>
  <si>
    <t>215-218</t>
  </si>
  <si>
    <t>X 72,73,75-77</t>
  </si>
  <si>
    <t>(X) 681</t>
  </si>
  <si>
    <t>(X) 61-67</t>
  </si>
  <si>
    <t>a</t>
  </si>
  <si>
    <t>b</t>
  </si>
  <si>
    <t>Tatim mbi fitimin</t>
  </si>
  <si>
    <t>Tvsh</t>
  </si>
  <si>
    <t>c</t>
  </si>
  <si>
    <t>Tituj të huadhënies në njësitë eko. ku ka interesa pjesëmarrëse</t>
  </si>
  <si>
    <t>Tituj pronësie në njësitë eko.e ku ka interesa pjesëmarrëse</t>
  </si>
  <si>
    <t>Të pagueshme ndaj njësive eko. ku ka interesa pjesëmarrëse</t>
  </si>
  <si>
    <t>Të pagueshme ndaj punonjësve dhe sig.e shoqërore/shënd.</t>
  </si>
  <si>
    <t>Të pagueshme për detyrimet tatimore për Tatim Fitimi</t>
  </si>
  <si>
    <t>Të pagueshme për detyrimet tatimore për Tatim Burim</t>
  </si>
  <si>
    <t xml:space="preserve">Të pagueshme për detyrimet tatimore për TVSH-në </t>
  </si>
  <si>
    <t>d</t>
  </si>
  <si>
    <t>Të pagueshme ndaj punonjësve për pagat</t>
  </si>
  <si>
    <t>Koncesione, patenta, liçenca, marka tregtare, të drejta dhe aktive të ngj.</t>
  </si>
  <si>
    <t>DETYRIME TOTALE ( I+II)</t>
  </si>
  <si>
    <t>AKTIVE TOTALE AFATSHKURTER</t>
  </si>
  <si>
    <t>AKTIVE TOTALE AFATGJATE</t>
  </si>
  <si>
    <t>(X)603,71</t>
  </si>
  <si>
    <t>KL 7</t>
  </si>
  <si>
    <t>Pozicioni financiar më 31 dhjetor 2014</t>
  </si>
  <si>
    <t>Pozicioni financiar i rideklaruar më 1 janar 2015</t>
  </si>
  <si>
    <t>Pozicioni financiar më 31 dhjetor 2015</t>
  </si>
  <si>
    <t>Pozicioni financiar i rideklaruar më 31 dhjetor 2014</t>
  </si>
  <si>
    <t>601-605</t>
  </si>
  <si>
    <t>Të pagueshme për detyrimet e tjera</t>
  </si>
  <si>
    <t>Te ardhura nga aktiviteti I shfrytezimit</t>
  </si>
  <si>
    <t>Te ardhurat</t>
  </si>
  <si>
    <t>SH.A UJESJELLES</t>
  </si>
  <si>
    <t>K49225204A</t>
  </si>
  <si>
    <t>KELCYRE</t>
  </si>
  <si>
    <t>01.10.1991</t>
  </si>
  <si>
    <t>Prodhim shitje uji</t>
  </si>
  <si>
    <t xml:space="preserve">        Nga 01.01.2015    deri 31.12.2015</t>
  </si>
  <si>
    <t>27.03.2016</t>
  </si>
  <si>
    <t>Inventar i imet</t>
  </si>
  <si>
    <t>S H E N I M E T          S P J E G U E S E</t>
  </si>
  <si>
    <t>Sqarim:</t>
  </si>
  <si>
    <t xml:space="preserve">     Dhënia e shënimeve shpjeguese në këtë pjesë është e detyrueshme sipas SKK 2.</t>
  </si>
  <si>
    <t xml:space="preserve">     Plotesimi i te dhenave të kësaj pjese duhet të bëhet sipas kërkesave dhe strukturës standarte te </t>
  </si>
  <si>
    <t>percaktuara ne SKK 2 dhe konkretisht paragrafeve 49-55.  Rradha e dhenies se spjegimeve duhet te jete :</t>
  </si>
  <si>
    <t xml:space="preserve">               a) Informacion i përgjithsëm dhe politikat kontabël</t>
  </si>
  <si>
    <t xml:space="preserve">               b)Shënimet qe shpjegojnë zërat e ndryshëm të pasqyrave financiare</t>
  </si>
  <si>
    <t xml:space="preserve">               c) Shënime të tjera shpjegeuse</t>
  </si>
  <si>
    <t>A I</t>
  </si>
  <si>
    <t>Informacion i përgjithshëm</t>
  </si>
  <si>
    <t xml:space="preserve">     Kuadri ligjor: Ligjit 9228 dt 29.04.2004 "Per Kontabilitetin dhe Pasqyrat Financiare"</t>
  </si>
  <si>
    <t xml:space="preserve">     Kuadri kontabel i aplikuar : Standartet Kombetare te Kontabilitetit ne Shqiperi.(SKK 2; 49)</t>
  </si>
  <si>
    <t xml:space="preserve">     Baza e pergatitjes se PF : Te drejtat dhe detyrimet e konstatuara.(SSK 1, 35) </t>
  </si>
  <si>
    <t xml:space="preserve">     Parimet dhe karakteristikat cilesore te perdorura per hartimin e P.F. : (SKK 1; 37 - 69)</t>
  </si>
  <si>
    <t xml:space="preserve">        a) NJESIA EKONOMIKE RAPORTUSE ka mbajtur ne llogarite e saj aktivet,pasivet dhe</t>
  </si>
  <si>
    <t>transaksionet ekonomike te veta.</t>
  </si>
  <si>
    <t xml:space="preserve">        b) VIJIMESIA e veprimtarise ekonomike te njesise sone raportuse eshte e siguruar duke</t>
  </si>
  <si>
    <t>mos pasur ne plan ose nevoje nderprerjen  e aktivitetit te saj.</t>
  </si>
  <si>
    <t xml:space="preserve">        c) KOMPENSIM midis nje aktivi dhe nje pasivi nuk ka , ndersa midis te ardhurave dhe </t>
  </si>
  <si>
    <t>shpenzimeve ka vetem ne rastet qe lejohen nga SKK.</t>
  </si>
  <si>
    <t xml:space="preserve">        d) KUPTUSHMERIA e Pasqyrave Financiare eshte realizuar ne masen e plote per te </t>
  </si>
  <si>
    <t xml:space="preserve">qene te qarta dhe te kuptushme per perdorues te jashtem qe kane njohuri te pergjitheshme te </t>
  </si>
  <si>
    <t>mjaftueshme ne fushen e kontabilitetit.</t>
  </si>
  <si>
    <t xml:space="preserve">        e) MATERIALITETI eshte vleresuar nga ana jone dhe ne baze te tij Pasqyrat Financiare</t>
  </si>
  <si>
    <t>jane hartuar vetem per zera materiale.</t>
  </si>
  <si>
    <t xml:space="preserve">         f) BESUSHMERIA per hartimin e Pasqyrave Financiare eshte e siguruar pasi nuk ka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</si>
  <si>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</si>
  <si>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</si>
  <si>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</si>
  <si>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</si>
  <si>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</si>
  <si>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</si>
  <si>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</si>
  <si>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</si>
  <si>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</si>
  <si>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>A II</t>
  </si>
  <si>
    <t>Politikat kontabël</t>
  </si>
  <si>
    <t xml:space="preserve">     Per percaktimin e kostos se inventareve eshte zgjedhur metoda "FIFO" ( hyrje e pare ,</t>
  </si>
  <si>
    <t>dalje e pare.(SKK 4: 15)</t>
  </si>
  <si>
    <t xml:space="preserve">     Vleresimi fillestar i nje elementi te AAM qe ploteson kriteret per njohje si aktiv ne bilanc </t>
  </si>
  <si>
    <t>eshte vleresuar me kosto. (SKK 5; 11)</t>
  </si>
  <si>
    <t xml:space="preserve">     Per prodhimin ose krijimin e AAM kur kjo financohet nga nje hua,kostot e huamarrjes (dhe</t>
  </si>
  <si>
    <t>interesat) eshte metoda e kapitalizimit ne koston e aktivit per periudhen e investimit.(SKK 5: 16)</t>
  </si>
  <si>
    <t xml:space="preserve">     Per vleresimi i mepaseshem i AAM eshte zgjedhur modeli i kostos duke i paraqitur ne </t>
  </si>
  <si>
    <t>bilanc me kosto minus amortizimin e akumuluar. (SKK 5; 21)</t>
  </si>
  <si>
    <t xml:space="preserve">     Per llogaritjen e amortizimit te AAM (SKK 5: 38) njesia jone ekonomike  ka percaktuar</t>
  </si>
  <si>
    <t>si metode te amortizimit te ndertesave metoden lineare dhe per AAM te tjera metoden e amortizimit</t>
  </si>
  <si>
    <t>mbi bazen e vleftes se mbetur ndersa normat e amortizimit jane perdorur te njellojta me ato te sistemit</t>
  </si>
  <si>
    <t>fiskal ne fuqi dhe konkretisht :</t>
  </si>
  <si>
    <t xml:space="preserve">                - Per ndertesat ne menyre lineare me 5 % ne vit.</t>
  </si>
  <si>
    <t xml:space="preserve">                - Kompjutera e sisteme informacioni me 25 % te vleftes se mbetur</t>
  </si>
  <si>
    <t xml:space="preserve">                - Te gjitha AAM te tjera me 20 % te vleftes se mbetur</t>
  </si>
  <si>
    <t xml:space="preserve">     Per llogaritjen e amortizimit te AAJM (SKK 5: 59) njesia ekonomike raportuese ka </t>
  </si>
  <si>
    <t>percaktuar si metode te amortizimit metoden lineare ndersa normen e amortizimit me  15 % ne vit.</t>
  </si>
  <si>
    <t>KL</t>
  </si>
  <si>
    <t>B</t>
  </si>
  <si>
    <t>Shënimet qe shpjegojnë zërat e ndryshëm të pasqyrave financiare</t>
  </si>
  <si>
    <t>AKTIVET  AFAT SHKURTERA</t>
  </si>
  <si>
    <t>Aktivet  monetare</t>
  </si>
  <si>
    <t>Emri i Bankes</t>
  </si>
  <si>
    <t>Nr llogarise</t>
  </si>
  <si>
    <t>Vlera ne</t>
  </si>
  <si>
    <t xml:space="preserve">Kursi </t>
  </si>
  <si>
    <t>valute</t>
  </si>
  <si>
    <t>fund vitit</t>
  </si>
  <si>
    <t>leke</t>
  </si>
  <si>
    <t>RAIFFEISEN BANK</t>
  </si>
  <si>
    <t>E M E R T I M I</t>
  </si>
  <si>
    <t>Arka ne Leke</t>
  </si>
  <si>
    <t>Arka ne Euro</t>
  </si>
  <si>
    <t>Arka ne Dollare</t>
  </si>
  <si>
    <t>Aktive te tjera financiare afatshkurtra</t>
  </si>
  <si>
    <t>Kliente per mallra,produkte e sherbime</t>
  </si>
  <si>
    <t xml:space="preserve">   Fatura gjithsej</t>
  </si>
  <si>
    <t>Leke</t>
  </si>
  <si>
    <t xml:space="preserve">     a)  Nga keto</t>
  </si>
  <si>
    <t>pa likuiduara deri ne 1 vit</t>
  </si>
  <si>
    <t>pa likuiduara permbi nje vit</t>
  </si>
  <si>
    <t>Debitore,Kreditore te tjere</t>
  </si>
  <si>
    <t>Tatimi i derdhur paradhenie</t>
  </si>
  <si>
    <t>Tatim nga viti kaluar</t>
  </si>
  <si>
    <t>Tatimi i derdhur teper</t>
  </si>
  <si>
    <t>Tatim rimbursuar</t>
  </si>
  <si>
    <t>Tatim gjendje</t>
  </si>
  <si>
    <t>Tvsh e per tu ribmursuar ne celje te vitit</t>
  </si>
  <si>
    <t>Tvsh e zbriteshme ne blerje gjate vitit</t>
  </si>
  <si>
    <t>Tvsh e pagueshme ne shitje gjate vitit</t>
  </si>
  <si>
    <t>Tvsh e paguar gjate vitit ushtrimor</t>
  </si>
  <si>
    <t>Tvsh e RREGULLUAR</t>
  </si>
  <si>
    <t>Shpenzime te periudhave te ardhshme</t>
  </si>
  <si>
    <t>AKTIVET AFATGJATA</t>
  </si>
  <si>
    <t>Aktive afatgjata materiale</t>
  </si>
  <si>
    <t>Analiza e posteve te amortizushme</t>
  </si>
  <si>
    <t>Emertimi</t>
  </si>
  <si>
    <t>Viti raportues</t>
  </si>
  <si>
    <t>Viti paraardhes</t>
  </si>
  <si>
    <t>Vlera</t>
  </si>
  <si>
    <t>Amortizimi</t>
  </si>
  <si>
    <t>Vl.mbetur</t>
  </si>
  <si>
    <t>Toka</t>
  </si>
  <si>
    <t>Ndertesa</t>
  </si>
  <si>
    <t>Makineri,paisje</t>
  </si>
  <si>
    <t>Mjete Transporti</t>
  </si>
  <si>
    <t xml:space="preserve">AAM te tjera </t>
  </si>
  <si>
    <t>SHUMA</t>
  </si>
  <si>
    <t>Huat  dhe  parapagimet</t>
  </si>
  <si>
    <t xml:space="preserve">Nuk ka </t>
  </si>
  <si>
    <t>Te pagueshme ndaj furnitoreve</t>
  </si>
  <si>
    <t>Fitimi (Humbja) e vitit financiar</t>
  </si>
  <si>
    <t>●</t>
  </si>
  <si>
    <t>Fitimi i ushtrimit</t>
  </si>
  <si>
    <t>Shpenzime te pa zbriteshme</t>
  </si>
  <si>
    <t>Fitimi para tatimit</t>
  </si>
  <si>
    <t>Tatimi mbi fitimin</t>
  </si>
  <si>
    <t>Pasqyra e shpenzimeve</t>
  </si>
  <si>
    <t>601-608</t>
  </si>
  <si>
    <t xml:space="preserve">              Materialet e konsumuara</t>
  </si>
  <si>
    <t>Blerje materiale te para</t>
  </si>
  <si>
    <t>Blerje materiale te tjera</t>
  </si>
  <si>
    <t>Blerje energji avull uji</t>
  </si>
  <si>
    <t>Blerje mallra</t>
  </si>
  <si>
    <t>Te tjera</t>
  </si>
  <si>
    <t>61-62</t>
  </si>
  <si>
    <t xml:space="preserve">              Shpenzime te tjera</t>
  </si>
  <si>
    <t>Trajtime te pergjithshme</t>
  </si>
  <si>
    <t>Qiraja</t>
  </si>
  <si>
    <t>Mirembajtjet dhe riparimet</t>
  </si>
  <si>
    <t>Sherbime bilanci</t>
  </si>
  <si>
    <t>lidhje pike energjie</t>
  </si>
  <si>
    <t>Siguria</t>
  </si>
  <si>
    <t>Personel nga jashte ndermarrjes</t>
  </si>
  <si>
    <t>Reklama e publicitet</t>
  </si>
  <si>
    <t>Trasferime e udhetim dieta</t>
  </si>
  <si>
    <t>Shpenzime postare e telekomunikacioni</t>
  </si>
  <si>
    <t>Transporte</t>
  </si>
  <si>
    <t>Sherbime bankare</t>
  </si>
  <si>
    <t>Te tjera tatime e taksa</t>
  </si>
  <si>
    <t>Gjoba</t>
  </si>
  <si>
    <t>599,882..94</t>
  </si>
  <si>
    <t>16.340.19</t>
  </si>
  <si>
    <t>Tvsh per tu rimbursuar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</si>
</sst>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34">
    <font>
      <sz val="10"/>
      <name val="Arial"/>
    </font>
    <font>
      <sz val="10"/>
      <name val="Arial"/>
    </font>
    <font>
      <b/>
      <sz val="14"/>
      <color indexed="8"/>
      <name val="Arial"/>
      <family val="2"/>
    </font>
    <font>
      <b/>
      <sz val="8"/>
      <color indexed="8"/>
      <name val="Arial"/>
      <family val="2"/>
    </font>
    <font>
      <sz val="8"/>
      <color indexed="23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26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2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i/>
      <sz val="9"/>
      <color indexed="8"/>
      <name val="Arial"/>
      <family val="2"/>
    </font>
    <font>
      <sz val="7"/>
      <color indexed="8"/>
      <name val="Arial"/>
      <family val="2"/>
    </font>
    <font>
      <b/>
      <u/>
      <sz val="14"/>
      <name val="Arial"/>
      <family val="2"/>
    </font>
    <font>
      <u/>
      <sz val="10"/>
      <name val="Arial"/>
      <family val="2"/>
    </font>
    <font>
      <b/>
      <u/>
      <sz val="12"/>
      <name val="Arial"/>
      <family val="2"/>
    </font>
    <font>
      <b/>
      <u/>
      <sz val="9"/>
      <name val="Arial"/>
      <family val="2"/>
    </font>
    <font>
      <b/>
      <sz val="9"/>
      <color indexed="10"/>
      <name val="Arial"/>
      <family val="2"/>
    </font>
    <font>
      <b/>
      <sz val="9"/>
      <name val="Times New Roman"/>
      <family val="1"/>
    </font>
    <font>
      <sz val="7"/>
      <name val="Arial"/>
      <family val="2"/>
    </font>
    <font>
      <u/>
      <sz val="9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7">
    <xf numFmtId="0" fontId="0" fillId="0" borderId="0" xfId="0"/>
    <xf numFmtId="0" fontId="3" fillId="0" borderId="0" xfId="0" applyFont="1"/>
    <xf numFmtId="4" fontId="3" fillId="0" borderId="0" xfId="0" applyNumberFormat="1" applyFont="1"/>
    <xf numFmtId="4" fontId="4" fillId="0" borderId="0" xfId="0" applyNumberFormat="1" applyFont="1"/>
    <xf numFmtId="0" fontId="5" fillId="0" borderId="0" xfId="0" applyFont="1"/>
    <xf numFmtId="4" fontId="5" fillId="0" borderId="0" xfId="0" applyNumberFormat="1" applyFont="1"/>
    <xf numFmtId="0" fontId="6" fillId="0" borderId="0" xfId="0" applyFont="1"/>
    <xf numFmtId="4" fontId="6" fillId="0" borderId="0" xfId="0" applyNumberFormat="1" applyFont="1"/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14" fillId="0" borderId="0" xfId="0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6" fillId="0" borderId="8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7" fillId="0" borderId="9" xfId="0" applyFont="1" applyBorder="1" applyAlignment="1"/>
    <xf numFmtId="0" fontId="11" fillId="0" borderId="0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0" fontId="22" fillId="0" borderId="0" xfId="0" applyFont="1"/>
    <xf numFmtId="0" fontId="22" fillId="0" borderId="1" xfId="0" applyFont="1" applyBorder="1"/>
    <xf numFmtId="0" fontId="22" fillId="0" borderId="1" xfId="0" applyFont="1" applyBorder="1" applyAlignment="1">
      <alignment wrapText="1"/>
    </xf>
    <xf numFmtId="0" fontId="12" fillId="0" borderId="1" xfId="0" applyFont="1" applyBorder="1" applyAlignment="1">
      <alignment horizontal="left"/>
    </xf>
    <xf numFmtId="0" fontId="0" fillId="0" borderId="14" xfId="0" applyBorder="1"/>
    <xf numFmtId="0" fontId="0" fillId="0" borderId="9" xfId="0" applyBorder="1" applyAlignment="1">
      <alignment horizontal="center"/>
    </xf>
    <xf numFmtId="43" fontId="10" fillId="0" borderId="1" xfId="1" applyFont="1" applyBorder="1"/>
    <xf numFmtId="43" fontId="13" fillId="0" borderId="1" xfId="1" applyFont="1" applyBorder="1"/>
    <xf numFmtId="43" fontId="11" fillId="0" borderId="1" xfId="1" applyFont="1" applyBorder="1"/>
    <xf numFmtId="43" fontId="0" fillId="0" borderId="0" xfId="1" applyFont="1"/>
    <xf numFmtId="43" fontId="15" fillId="0" borderId="1" xfId="1" applyFont="1" applyBorder="1"/>
    <xf numFmtId="0" fontId="14" fillId="0" borderId="1" xfId="0" applyFont="1" applyBorder="1"/>
    <xf numFmtId="0" fontId="14" fillId="0" borderId="0" xfId="0" applyFont="1" applyBorder="1"/>
    <xf numFmtId="0" fontId="8" fillId="0" borderId="1" xfId="0" applyFont="1" applyBorder="1"/>
    <xf numFmtId="0" fontId="9" fillId="0" borderId="1" xfId="0" applyFont="1" applyFill="1" applyBorder="1"/>
    <xf numFmtId="43" fontId="22" fillId="0" borderId="0" xfId="1" applyFont="1"/>
    <xf numFmtId="43" fontId="8" fillId="0" borderId="1" xfId="1" applyFont="1" applyBorder="1"/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/>
    </xf>
    <xf numFmtId="3" fontId="12" fillId="0" borderId="1" xfId="0" applyNumberFormat="1" applyFont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12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/>
    </xf>
    <xf numFmtId="0" fontId="12" fillId="0" borderId="15" xfId="0" applyFont="1" applyFill="1" applyBorder="1" applyAlignment="1">
      <alignment wrapText="1"/>
    </xf>
    <xf numFmtId="0" fontId="11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43" fontId="0" fillId="0" borderId="1" xfId="1" applyFont="1" applyBorder="1"/>
    <xf numFmtId="0" fontId="0" fillId="0" borderId="1" xfId="0" applyBorder="1" applyAlignment="1">
      <alignment wrapText="1"/>
    </xf>
    <xf numFmtId="0" fontId="14" fillId="0" borderId="1" xfId="0" applyFont="1" applyBorder="1" applyAlignment="1">
      <alignment vertic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/>
    <xf numFmtId="43" fontId="10" fillId="0" borderId="0" xfId="1" applyFont="1" applyBorder="1"/>
    <xf numFmtId="0" fontId="12" fillId="0" borderId="1" xfId="0" applyFont="1" applyFill="1" applyBorder="1"/>
    <xf numFmtId="0" fontId="9" fillId="0" borderId="1" xfId="0" applyFont="1" applyFill="1" applyBorder="1" applyAlignment="1">
      <alignment wrapText="1"/>
    </xf>
    <xf numFmtId="49" fontId="12" fillId="0" borderId="1" xfId="1" applyNumberFormat="1" applyFont="1" applyBorder="1" applyAlignment="1">
      <alignment horizontal="center"/>
    </xf>
    <xf numFmtId="43" fontId="1" fillId="0" borderId="1" xfId="1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wrapText="1"/>
    </xf>
    <xf numFmtId="0" fontId="21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1" fillId="0" borderId="2" xfId="0" applyFont="1" applyBorder="1" applyAlignment="1">
      <alignment horizontal="center"/>
    </xf>
    <xf numFmtId="0" fontId="12" fillId="0" borderId="2" xfId="0" applyFont="1" applyBorder="1"/>
    <xf numFmtId="0" fontId="8" fillId="0" borderId="2" xfId="0" applyFont="1" applyBorder="1"/>
    <xf numFmtId="43" fontId="11" fillId="0" borderId="4" xfId="1" applyFont="1" applyBorder="1"/>
    <xf numFmtId="43" fontId="10" fillId="0" borderId="4" xfId="1" applyFont="1" applyBorder="1"/>
    <xf numFmtId="43" fontId="0" fillId="0" borderId="4" xfId="1" applyFont="1" applyBorder="1"/>
    <xf numFmtId="0" fontId="12" fillId="0" borderId="16" xfId="0" applyFont="1" applyBorder="1"/>
    <xf numFmtId="0" fontId="12" fillId="0" borderId="16" xfId="0" applyFont="1" applyBorder="1" applyAlignment="1">
      <alignment horizontal="center"/>
    </xf>
    <xf numFmtId="43" fontId="10" fillId="0" borderId="16" xfId="1" applyFont="1" applyBorder="1"/>
    <xf numFmtId="0" fontId="9" fillId="0" borderId="17" xfId="0" applyFont="1" applyBorder="1"/>
    <xf numFmtId="0" fontId="12" fillId="0" borderId="17" xfId="0" applyFont="1" applyBorder="1"/>
    <xf numFmtId="0" fontId="0" fillId="0" borderId="17" xfId="0" applyBorder="1" applyAlignment="1">
      <alignment horizontal="center"/>
    </xf>
    <xf numFmtId="43" fontId="0" fillId="0" borderId="17" xfId="1" applyFont="1" applyBorder="1"/>
    <xf numFmtId="0" fontId="1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2" fillId="0" borderId="4" xfId="0" applyFont="1" applyBorder="1" applyAlignment="1"/>
    <xf numFmtId="0" fontId="9" fillId="0" borderId="1" xfId="0" applyFont="1" applyBorder="1" applyAlignment="1"/>
    <xf numFmtId="0" fontId="12" fillId="0" borderId="1" xfId="0" applyFont="1" applyBorder="1" applyAlignment="1"/>
    <xf numFmtId="0" fontId="9" fillId="0" borderId="0" xfId="0" applyFont="1" applyBorder="1" applyAlignment="1"/>
    <xf numFmtId="0" fontId="6" fillId="0" borderId="0" xfId="0" applyFont="1" applyAlignment="1"/>
    <xf numFmtId="0" fontId="0" fillId="0" borderId="0" xfId="0" applyAlignment="1"/>
    <xf numFmtId="0" fontId="12" fillId="0" borderId="17" xfId="0" applyFont="1" applyBorder="1" applyAlignment="1">
      <alignment horizontal="center"/>
    </xf>
    <xf numFmtId="3" fontId="12" fillId="0" borderId="1" xfId="0" applyNumberFormat="1" applyFont="1" applyBorder="1" applyAlignment="1"/>
    <xf numFmtId="0" fontId="24" fillId="0" borderId="1" xfId="0" applyFont="1" applyBorder="1"/>
    <xf numFmtId="0" fontId="24" fillId="0" borderId="1" xfId="0" applyFont="1" applyBorder="1" applyAlignment="1">
      <alignment horizontal="left"/>
    </xf>
    <xf numFmtId="0" fontId="25" fillId="0" borderId="1" xfId="0" applyFont="1" applyBorder="1" applyAlignment="1">
      <alignment horizontal="center"/>
    </xf>
    <xf numFmtId="3" fontId="0" fillId="0" borderId="0" xfId="0" applyNumberFormat="1"/>
    <xf numFmtId="0" fontId="11" fillId="0" borderId="1" xfId="1" applyNumberFormat="1" applyFont="1" applyBorder="1" applyAlignment="1">
      <alignment horizontal="center"/>
    </xf>
    <xf numFmtId="0" fontId="11" fillId="0" borderId="1" xfId="1" applyNumberFormat="1" applyFont="1" applyBorder="1"/>
    <xf numFmtId="0" fontId="11" fillId="0" borderId="1" xfId="0" applyNumberFormat="1" applyFont="1" applyBorder="1"/>
    <xf numFmtId="0" fontId="11" fillId="0" borderId="1" xfId="0" applyNumberFormat="1" applyFont="1" applyBorder="1" applyAlignment="1">
      <alignment horizontal="center"/>
    </xf>
    <xf numFmtId="0" fontId="11" fillId="0" borderId="0" xfId="0" applyNumberFormat="1" applyFont="1"/>
    <xf numFmtId="0" fontId="11" fillId="0" borderId="16" xfId="0" applyNumberFormat="1" applyFont="1" applyBorder="1"/>
    <xf numFmtId="0" fontId="11" fillId="0" borderId="2" xfId="1" applyNumberFormat="1" applyFont="1" applyBorder="1" applyAlignment="1">
      <alignment horizontal="center"/>
    </xf>
    <xf numFmtId="0" fontId="11" fillId="0" borderId="4" xfId="1" applyNumberFormat="1" applyFont="1" applyBorder="1"/>
    <xf numFmtId="43" fontId="11" fillId="0" borderId="16" xfId="1" applyFont="1" applyBorder="1"/>
    <xf numFmtId="43" fontId="13" fillId="0" borderId="17" xfId="1" applyFont="1" applyBorder="1"/>
    <xf numFmtId="0" fontId="11" fillId="0" borderId="9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8" xfId="0" applyFont="1" applyFill="1" applyBorder="1"/>
    <xf numFmtId="0" fontId="0" fillId="0" borderId="0" xfId="0" applyAlignment="1">
      <alignment vertical="center"/>
    </xf>
    <xf numFmtId="0" fontId="7" fillId="0" borderId="8" xfId="0" applyFont="1" applyBorder="1"/>
    <xf numFmtId="0" fontId="27" fillId="0" borderId="18" xfId="0" applyFont="1" applyBorder="1" applyAlignment="1">
      <alignment horizontal="center"/>
    </xf>
    <xf numFmtId="0" fontId="7" fillId="0" borderId="19" xfId="0" applyFont="1" applyBorder="1"/>
    <xf numFmtId="0" fontId="7" fillId="0" borderId="9" xfId="0" applyFont="1" applyBorder="1"/>
    <xf numFmtId="0" fontId="7" fillId="0" borderId="0" xfId="0" applyFont="1"/>
    <xf numFmtId="0" fontId="7" fillId="0" borderId="20" xfId="0" applyFont="1" applyBorder="1"/>
    <xf numFmtId="0" fontId="7" fillId="0" borderId="21" xfId="0" applyFont="1" applyBorder="1"/>
    <xf numFmtId="0" fontId="7" fillId="0" borderId="21" xfId="0" applyFont="1" applyBorder="1" applyAlignment="1"/>
    <xf numFmtId="0" fontId="7" fillId="0" borderId="20" xfId="0" applyFont="1" applyFill="1" applyBorder="1"/>
    <xf numFmtId="0" fontId="7" fillId="0" borderId="22" xfId="0" applyFont="1" applyBorder="1"/>
    <xf numFmtId="0" fontId="7" fillId="0" borderId="23" xfId="0" applyFont="1" applyBorder="1"/>
    <xf numFmtId="0" fontId="28" fillId="0" borderId="0" xfId="0" applyFont="1" applyBorder="1" applyAlignment="1">
      <alignment horizontal="right" vertical="center"/>
    </xf>
    <xf numFmtId="0" fontId="28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right"/>
    </xf>
    <xf numFmtId="0" fontId="14" fillId="0" borderId="0" xfId="0" applyFont="1" applyFill="1" applyBorder="1"/>
    <xf numFmtId="0" fontId="14" fillId="0" borderId="8" xfId="0" applyFont="1" applyBorder="1"/>
    <xf numFmtId="0" fontId="14" fillId="0" borderId="9" xfId="0" applyFont="1" applyBorder="1"/>
    <xf numFmtId="0" fontId="11" fillId="0" borderId="0" xfId="0" applyFont="1" applyAlignment="1">
      <alignment vertical="center"/>
    </xf>
    <xf numFmtId="0" fontId="29" fillId="0" borderId="8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11" fillId="0" borderId="0" xfId="0" applyFont="1"/>
    <xf numFmtId="0" fontId="11" fillId="0" borderId="8" xfId="0" applyFont="1" applyBorder="1"/>
    <xf numFmtId="0" fontId="29" fillId="0" borderId="24" xfId="0" applyFont="1" applyBorder="1"/>
    <xf numFmtId="0" fontId="11" fillId="0" borderId="0" xfId="0" applyFont="1" applyBorder="1"/>
    <xf numFmtId="0" fontId="11" fillId="0" borderId="0" xfId="0" applyFont="1" applyBorder="1" applyAlignment="1"/>
    <xf numFmtId="0" fontId="11" fillId="0" borderId="9" xfId="0" applyFont="1" applyBorder="1"/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2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25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13" xfId="0" applyFont="1" applyFill="1" applyBorder="1"/>
    <xf numFmtId="0" fontId="11" fillId="0" borderId="27" xfId="0" applyFont="1" applyFill="1" applyBorder="1" applyAlignment="1">
      <alignment horizontal="left"/>
    </xf>
    <xf numFmtId="0" fontId="11" fillId="0" borderId="28" xfId="0" applyFont="1" applyFill="1" applyBorder="1" applyAlignment="1">
      <alignment horizontal="left"/>
    </xf>
    <xf numFmtId="0" fontId="11" fillId="0" borderId="13" xfId="0" applyFont="1" applyBorder="1" applyAlignment="1"/>
    <xf numFmtId="0" fontId="11" fillId="0" borderId="29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43" fontId="11" fillId="0" borderId="13" xfId="1" applyFont="1" applyBorder="1"/>
    <xf numFmtId="0" fontId="11" fillId="0" borderId="13" xfId="0" applyFont="1" applyBorder="1"/>
    <xf numFmtId="2" fontId="11" fillId="0" borderId="13" xfId="0" applyNumberFormat="1" applyFont="1" applyBorder="1"/>
    <xf numFmtId="43" fontId="11" fillId="0" borderId="13" xfId="1" applyNumberFormat="1" applyFont="1" applyBorder="1"/>
    <xf numFmtId="0" fontId="11" fillId="0" borderId="8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43" fontId="10" fillId="0" borderId="13" xfId="1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13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2" fontId="11" fillId="0" borderId="0" xfId="0" applyNumberFormat="1" applyFont="1" applyBorder="1" applyAlignment="1"/>
    <xf numFmtId="43" fontId="11" fillId="0" borderId="0" xfId="1" applyFont="1" applyBorder="1" applyAlignment="1"/>
    <xf numFmtId="43" fontId="11" fillId="0" borderId="0" xfId="1" applyFont="1" applyBorder="1"/>
    <xf numFmtId="43" fontId="11" fillId="0" borderId="0" xfId="0" applyNumberFormat="1" applyFont="1"/>
    <xf numFmtId="0" fontId="10" fillId="0" borderId="0" xfId="0" applyFont="1" applyBorder="1"/>
    <xf numFmtId="0" fontId="11" fillId="0" borderId="13" xfId="0" applyFont="1" applyBorder="1" applyAlignment="1">
      <alignment horizontal="center"/>
    </xf>
    <xf numFmtId="1" fontId="7" fillId="0" borderId="13" xfId="0" applyNumberFormat="1" applyFont="1" applyBorder="1"/>
    <xf numFmtId="0" fontId="7" fillId="0" borderId="13" xfId="0" applyFont="1" applyBorder="1"/>
    <xf numFmtId="0" fontId="10" fillId="0" borderId="0" xfId="0" applyFont="1" applyBorder="1" applyAlignment="1">
      <alignment horizontal="left" vertical="center"/>
    </xf>
    <xf numFmtId="0" fontId="31" fillId="0" borderId="0" xfId="0" applyFont="1" applyBorder="1" applyAlignment="1">
      <alignment horizontal="right"/>
    </xf>
    <xf numFmtId="0" fontId="11" fillId="0" borderId="0" xfId="0" applyFont="1" applyFill="1" applyBorder="1"/>
    <xf numFmtId="43" fontId="10" fillId="0" borderId="0" xfId="0" applyNumberFormat="1" applyFont="1" applyBorder="1"/>
    <xf numFmtId="0" fontId="32" fillId="0" borderId="0" xfId="0" applyFont="1" applyBorder="1"/>
    <xf numFmtId="0" fontId="11" fillId="0" borderId="10" xfId="0" applyFont="1" applyBorder="1"/>
    <xf numFmtId="0" fontId="11" fillId="0" borderId="11" xfId="0" applyFont="1" applyBorder="1" applyAlignment="1">
      <alignment horizontal="center"/>
    </xf>
    <xf numFmtId="0" fontId="11" fillId="0" borderId="11" xfId="0" applyFont="1" applyBorder="1"/>
    <xf numFmtId="0" fontId="11" fillId="0" borderId="12" xfId="0" applyFont="1" applyBorder="1"/>
    <xf numFmtId="43" fontId="11" fillId="0" borderId="0" xfId="1" applyFont="1" applyBorder="1" applyAlignment="1">
      <alignment horizontal="right"/>
    </xf>
    <xf numFmtId="43" fontId="0" fillId="0" borderId="0" xfId="0" applyNumberFormat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3" fillId="0" borderId="0" xfId="0" applyFont="1" applyAlignment="1">
      <alignment horizontal="center"/>
    </xf>
    <xf numFmtId="0" fontId="0" fillId="0" borderId="30" xfId="0" applyBorder="1" applyAlignment="1">
      <alignment horizontal="center"/>
    </xf>
    <xf numFmtId="0" fontId="22" fillId="0" borderId="0" xfId="0" applyFont="1" applyAlignment="1">
      <alignment horizontal="center"/>
    </xf>
    <xf numFmtId="0" fontId="8" fillId="0" borderId="30" xfId="0" applyFont="1" applyBorder="1" applyAlignment="1">
      <alignment horizontal="center"/>
    </xf>
    <xf numFmtId="0" fontId="26" fillId="0" borderId="5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0" xfId="0" applyFont="1" applyBorder="1" applyAlignment="1">
      <alignment horizontal="left"/>
    </xf>
    <xf numFmtId="0" fontId="11" fillId="0" borderId="13" xfId="0" applyFont="1" applyBorder="1" applyAlignment="1">
      <alignment horizontal="center" vertical="center"/>
    </xf>
    <xf numFmtId="0" fontId="11" fillId="0" borderId="27" xfId="0" applyFont="1" applyFill="1" applyBorder="1" applyAlignment="1">
      <alignment horizontal="left"/>
    </xf>
    <xf numFmtId="0" fontId="11" fillId="0" borderId="28" xfId="0" applyFont="1" applyFill="1" applyBorder="1" applyAlignment="1">
      <alignment horizontal="left"/>
    </xf>
    <xf numFmtId="0" fontId="11" fillId="0" borderId="29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29" xfId="0" quotePrefix="1" applyFont="1" applyBorder="1" applyAlignment="1">
      <alignment horizontal="center"/>
    </xf>
    <xf numFmtId="0" fontId="10" fillId="0" borderId="27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/>
    </xf>
    <xf numFmtId="0" fontId="11" fillId="0" borderId="29" xfId="0" applyFont="1" applyFill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33" fillId="0" borderId="1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285750</xdr:colOff>
      <xdr:row>49</xdr:row>
      <xdr:rowOff>95250</xdr:rowOff>
    </xdr:to>
    <xdr:pic>
      <xdr:nvPicPr>
        <xdr:cNvPr id="1026" name="Picture 1" descr="C:\Documents and Settings\komputer\Desktop\ff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2861" b="1840"/>
        <a:stretch>
          <a:fillRect/>
        </a:stretch>
      </xdr:blipFill>
      <xdr:spPr bwMode="auto">
        <a:xfrm>
          <a:off x="0" y="0"/>
          <a:ext cx="5772150" cy="802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mputer/Desktop/BILANCE%202015/BILANCE/PERFUNDUAR%201/KOSTA/BILANCI%20201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. E PARE"/>
      <sheetName val="PF"/>
      <sheetName val="ARDH-SHP"/>
      <sheetName val="F.MONETAR"/>
      <sheetName val="L.KAPITALI"/>
      <sheetName val="PASQ 1"/>
      <sheetName val="2"/>
      <sheetName val="3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H47"/>
  <sheetViews>
    <sheetView tabSelected="1" workbookViewId="0">
      <selection activeCell="E26" sqref="E26"/>
    </sheetView>
  </sheetViews>
  <sheetFormatPr defaultRowHeight="12.75"/>
  <cols>
    <col min="1" max="1" width="6.7109375" customWidth="1"/>
    <col min="2" max="2" width="18" customWidth="1"/>
    <col min="3" max="3" width="18.5703125" customWidth="1"/>
    <col min="4" max="4" width="2.5703125" customWidth="1"/>
    <col min="5" max="5" width="19.140625" customWidth="1"/>
    <col min="6" max="6" width="2.28515625" customWidth="1"/>
    <col min="7" max="7" width="17.85546875" customWidth="1"/>
    <col min="8" max="8" width="6.7109375" customWidth="1"/>
  </cols>
  <sheetData>
    <row r="4" spans="1:8">
      <c r="A4" s="18"/>
      <c r="B4" s="19"/>
      <c r="C4" s="19"/>
      <c r="D4" s="19"/>
      <c r="E4" s="19"/>
      <c r="F4" s="19"/>
      <c r="G4" s="19"/>
      <c r="H4" s="20"/>
    </row>
    <row r="5" spans="1:8">
      <c r="A5" s="21"/>
      <c r="B5" s="22"/>
      <c r="C5" s="22"/>
      <c r="D5" s="22"/>
      <c r="E5" s="22"/>
      <c r="F5" s="22"/>
      <c r="G5" s="22"/>
      <c r="H5" s="23"/>
    </row>
    <row r="6" spans="1:8">
      <c r="A6" s="21"/>
      <c r="B6" s="22"/>
      <c r="C6" s="22"/>
      <c r="D6" s="22"/>
      <c r="E6" s="22"/>
      <c r="F6" s="22"/>
      <c r="G6" s="22"/>
      <c r="H6" s="23"/>
    </row>
    <row r="7" spans="1:8">
      <c r="A7" s="21"/>
      <c r="B7" s="22"/>
      <c r="C7" s="22"/>
      <c r="D7" s="22"/>
      <c r="E7" s="22"/>
      <c r="F7" s="22"/>
      <c r="G7" s="22"/>
      <c r="H7" s="23"/>
    </row>
    <row r="8" spans="1:8">
      <c r="A8" s="21"/>
      <c r="B8" s="22"/>
      <c r="C8" s="22"/>
      <c r="D8" s="22"/>
      <c r="E8" s="22"/>
      <c r="F8" s="22"/>
      <c r="G8" s="22"/>
      <c r="H8" s="23"/>
    </row>
    <row r="9" spans="1:8">
      <c r="A9" s="21"/>
      <c r="B9" s="22"/>
      <c r="C9" s="22"/>
      <c r="D9" s="22"/>
      <c r="E9" s="22"/>
      <c r="F9" s="22"/>
      <c r="G9" s="22"/>
      <c r="H9" s="23"/>
    </row>
    <row r="10" spans="1:8">
      <c r="A10" s="21"/>
      <c r="B10" s="22"/>
      <c r="C10" s="22"/>
      <c r="D10" s="22"/>
      <c r="E10" s="22"/>
      <c r="F10" s="22"/>
      <c r="G10" s="22"/>
      <c r="H10" s="23"/>
    </row>
    <row r="11" spans="1:8" ht="34.5">
      <c r="A11" s="194" t="s">
        <v>35</v>
      </c>
      <c r="B11" s="195"/>
      <c r="C11" s="195"/>
      <c r="D11" s="195"/>
      <c r="E11" s="195"/>
      <c r="F11" s="195"/>
      <c r="G11" s="195"/>
      <c r="H11" s="196"/>
    </row>
    <row r="12" spans="1:8" ht="11.25" customHeight="1">
      <c r="A12" s="28"/>
      <c r="B12" s="29"/>
      <c r="C12" s="29"/>
      <c r="D12" s="29"/>
      <c r="E12" s="29"/>
      <c r="F12" s="29"/>
      <c r="G12" s="29"/>
      <c r="H12" s="30"/>
    </row>
    <row r="13" spans="1:8" ht="15">
      <c r="A13" s="197" t="s">
        <v>36</v>
      </c>
      <c r="B13" s="198"/>
      <c r="C13" s="198"/>
      <c r="D13" s="198"/>
      <c r="E13" s="198"/>
      <c r="F13" s="198"/>
      <c r="G13" s="198"/>
      <c r="H13" s="31"/>
    </row>
    <row r="14" spans="1:8" ht="15">
      <c r="A14" s="197" t="s">
        <v>37</v>
      </c>
      <c r="B14" s="198"/>
      <c r="C14" s="198"/>
      <c r="D14" s="198"/>
      <c r="E14" s="198"/>
      <c r="F14" s="198"/>
      <c r="G14" s="198"/>
      <c r="H14" s="31"/>
    </row>
    <row r="15" spans="1:8">
      <c r="A15" s="21"/>
      <c r="B15" s="22"/>
      <c r="C15" s="22"/>
      <c r="D15" s="22"/>
      <c r="E15" s="22"/>
      <c r="F15" s="22"/>
      <c r="G15" s="22"/>
      <c r="H15" s="23"/>
    </row>
    <row r="16" spans="1:8">
      <c r="A16" s="21"/>
      <c r="B16" s="22"/>
      <c r="C16" s="22"/>
      <c r="D16" s="22"/>
      <c r="E16" s="22"/>
      <c r="F16" s="22"/>
      <c r="G16" s="22"/>
      <c r="H16" s="23"/>
    </row>
    <row r="17" spans="1:8">
      <c r="A17" s="21"/>
      <c r="B17" s="22"/>
      <c r="C17" s="22"/>
      <c r="D17" s="22"/>
      <c r="E17" s="22"/>
      <c r="F17" s="22"/>
      <c r="G17" s="22"/>
      <c r="H17" s="23"/>
    </row>
    <row r="18" spans="1:8">
      <c r="A18" s="21"/>
      <c r="B18" s="22"/>
      <c r="C18" s="22"/>
      <c r="D18" s="22"/>
      <c r="E18" s="22"/>
      <c r="F18" s="22"/>
      <c r="G18" s="22"/>
      <c r="H18" s="23"/>
    </row>
    <row r="19" spans="1:8">
      <c r="A19" s="21"/>
      <c r="B19" s="22"/>
      <c r="C19" s="22"/>
      <c r="D19" s="22"/>
      <c r="E19" s="22"/>
      <c r="F19" s="22"/>
      <c r="G19" s="22"/>
      <c r="H19" s="23"/>
    </row>
    <row r="20" spans="1:8">
      <c r="A20" s="21"/>
      <c r="B20" s="22"/>
      <c r="C20" s="22"/>
      <c r="D20" s="22"/>
      <c r="E20" s="22"/>
      <c r="F20" s="22"/>
      <c r="G20" s="22"/>
      <c r="H20" s="23"/>
    </row>
    <row r="21" spans="1:8">
      <c r="A21" s="21"/>
      <c r="B21" s="22"/>
      <c r="C21" s="22"/>
      <c r="D21" s="22"/>
      <c r="E21" s="22"/>
      <c r="F21" s="22"/>
      <c r="G21" s="22"/>
      <c r="H21" s="23"/>
    </row>
    <row r="22" spans="1:8">
      <c r="A22" s="21"/>
      <c r="B22" s="22"/>
      <c r="C22" s="22"/>
      <c r="D22" s="22"/>
      <c r="E22" s="22"/>
      <c r="F22" s="22"/>
      <c r="G22" s="22"/>
      <c r="H22" s="23"/>
    </row>
    <row r="23" spans="1:8">
      <c r="A23" s="21"/>
      <c r="B23" s="22"/>
      <c r="C23" s="22"/>
      <c r="D23" s="22"/>
      <c r="E23" s="22"/>
      <c r="F23" s="22"/>
      <c r="G23" s="22"/>
      <c r="H23" s="23"/>
    </row>
    <row r="24" spans="1:8">
      <c r="A24" s="21"/>
      <c r="B24" s="22"/>
      <c r="C24" s="22"/>
      <c r="D24" s="22"/>
      <c r="E24" s="22"/>
      <c r="F24" s="22"/>
      <c r="G24" s="22"/>
      <c r="H24" s="23"/>
    </row>
    <row r="25" spans="1:8">
      <c r="A25" s="21"/>
      <c r="B25" s="22"/>
      <c r="C25" s="22"/>
      <c r="D25" s="22"/>
      <c r="E25" s="22"/>
      <c r="F25" s="22"/>
      <c r="G25" s="22"/>
      <c r="H25" s="23"/>
    </row>
    <row r="26" spans="1:8">
      <c r="A26" s="21"/>
      <c r="B26" s="22"/>
      <c r="C26" s="22"/>
      <c r="D26" s="22"/>
      <c r="E26" s="22"/>
      <c r="F26" s="22"/>
      <c r="G26" s="22"/>
      <c r="H26" s="23"/>
    </row>
    <row r="27" spans="1:8">
      <c r="A27" s="21"/>
      <c r="B27" s="22"/>
      <c r="C27" s="22"/>
      <c r="D27" s="22"/>
      <c r="E27" s="22"/>
      <c r="F27" s="22"/>
      <c r="G27" s="22"/>
      <c r="H27" s="23"/>
    </row>
    <row r="28" spans="1:8">
      <c r="A28" s="21"/>
      <c r="B28" s="22"/>
      <c r="C28" s="22"/>
      <c r="D28" s="22"/>
      <c r="E28" s="22"/>
      <c r="F28" s="22"/>
      <c r="G28" s="22"/>
      <c r="H28" s="23"/>
    </row>
    <row r="29" spans="1:8">
      <c r="A29" s="21"/>
      <c r="B29" s="22"/>
      <c r="C29" s="22"/>
      <c r="D29" s="22"/>
      <c r="E29" s="22"/>
      <c r="F29" s="22"/>
      <c r="G29" s="22"/>
      <c r="H29" s="23"/>
    </row>
    <row r="30" spans="1:8">
      <c r="A30" s="21"/>
      <c r="B30" s="22"/>
      <c r="C30" s="22"/>
      <c r="D30" s="22"/>
      <c r="E30" s="22"/>
      <c r="F30" s="22"/>
      <c r="G30" s="22"/>
      <c r="H30" s="23"/>
    </row>
    <row r="31" spans="1:8">
      <c r="A31" s="21"/>
      <c r="B31" s="192" t="s">
        <v>20</v>
      </c>
      <c r="C31" s="193"/>
      <c r="D31" s="22"/>
      <c r="E31" s="192" t="s">
        <v>21</v>
      </c>
      <c r="F31" s="199"/>
      <c r="G31" s="193"/>
      <c r="H31" s="23"/>
    </row>
    <row r="32" spans="1:8">
      <c r="A32" s="21"/>
      <c r="B32" s="21"/>
      <c r="C32" s="40"/>
      <c r="D32" s="22"/>
      <c r="E32" s="21"/>
      <c r="F32" s="27"/>
      <c r="G32" s="23" t="s">
        <v>33</v>
      </c>
      <c r="H32" s="23"/>
    </row>
    <row r="33" spans="1:8">
      <c r="A33" s="21"/>
      <c r="B33" s="21" t="s">
        <v>22</v>
      </c>
      <c r="C33" s="116" t="s">
        <v>255</v>
      </c>
      <c r="D33" s="22"/>
      <c r="E33" s="21" t="s">
        <v>28</v>
      </c>
      <c r="F33" s="22"/>
      <c r="G33" s="23"/>
      <c r="H33" s="23"/>
    </row>
    <row r="34" spans="1:8">
      <c r="A34" s="21"/>
      <c r="B34" s="21"/>
      <c r="C34" s="40"/>
      <c r="D34" s="22"/>
      <c r="E34" s="21"/>
      <c r="F34" s="39"/>
      <c r="G34" s="23" t="s">
        <v>34</v>
      </c>
      <c r="H34" s="23"/>
    </row>
    <row r="35" spans="1:8">
      <c r="A35" s="21"/>
      <c r="B35" s="21" t="s">
        <v>23</v>
      </c>
      <c r="C35" s="117" t="s">
        <v>256</v>
      </c>
      <c r="D35" s="22"/>
      <c r="E35" s="21"/>
      <c r="F35" s="22"/>
      <c r="G35" s="23"/>
      <c r="H35" s="23"/>
    </row>
    <row r="36" spans="1:8">
      <c r="A36" s="21"/>
      <c r="B36" s="21"/>
      <c r="C36" s="40"/>
      <c r="D36" s="22"/>
      <c r="E36" s="21" t="s">
        <v>29</v>
      </c>
      <c r="F36" s="22"/>
      <c r="G36" s="40" t="s">
        <v>39</v>
      </c>
      <c r="H36" s="23"/>
    </row>
    <row r="37" spans="1:8">
      <c r="A37" s="21"/>
      <c r="B37" s="21" t="s">
        <v>24</v>
      </c>
      <c r="C37" s="117" t="s">
        <v>257</v>
      </c>
      <c r="D37" s="22"/>
      <c r="E37" s="21"/>
      <c r="F37" s="22"/>
      <c r="G37" s="40"/>
      <c r="H37" s="23"/>
    </row>
    <row r="38" spans="1:8">
      <c r="A38" s="21"/>
      <c r="B38" s="21"/>
      <c r="C38" s="40"/>
      <c r="D38" s="22"/>
      <c r="E38" s="21" t="s">
        <v>30</v>
      </c>
      <c r="F38" s="22"/>
      <c r="G38" s="40" t="s">
        <v>39</v>
      </c>
      <c r="H38" s="23"/>
    </row>
    <row r="39" spans="1:8">
      <c r="A39" s="21"/>
      <c r="B39" s="21" t="s">
        <v>25</v>
      </c>
      <c r="C39" s="117" t="s">
        <v>258</v>
      </c>
      <c r="D39" s="22"/>
      <c r="E39" s="21"/>
      <c r="F39" s="22"/>
      <c r="G39" s="40"/>
      <c r="H39" s="23"/>
    </row>
    <row r="40" spans="1:8">
      <c r="A40" s="21"/>
      <c r="B40" s="21"/>
      <c r="C40" s="40"/>
      <c r="D40" s="22"/>
      <c r="E40" s="21" t="s">
        <v>31</v>
      </c>
      <c r="F40" s="22"/>
      <c r="G40" s="40"/>
      <c r="H40" s="23"/>
    </row>
    <row r="41" spans="1:8">
      <c r="A41" s="21"/>
      <c r="B41" s="21" t="s">
        <v>26</v>
      </c>
      <c r="C41" s="40"/>
      <c r="D41" s="22"/>
      <c r="E41" s="118" t="s">
        <v>260</v>
      </c>
      <c r="F41" s="22"/>
      <c r="G41" s="40"/>
      <c r="H41" s="23"/>
    </row>
    <row r="42" spans="1:8">
      <c r="A42" s="21"/>
      <c r="B42" s="21"/>
      <c r="C42" s="40"/>
      <c r="D42" s="22"/>
      <c r="E42" s="21"/>
      <c r="F42" s="22"/>
      <c r="G42" s="40"/>
      <c r="H42" s="23"/>
    </row>
    <row r="43" spans="1:8">
      <c r="A43" s="21"/>
      <c r="B43" s="21" t="s">
        <v>27</v>
      </c>
      <c r="C43" s="117" t="s">
        <v>259</v>
      </c>
      <c r="D43" s="22"/>
      <c r="E43" s="21" t="s">
        <v>32</v>
      </c>
      <c r="F43" s="22"/>
      <c r="G43" s="117" t="s">
        <v>261</v>
      </c>
      <c r="H43" s="23"/>
    </row>
    <row r="44" spans="1:8">
      <c r="A44" s="21"/>
      <c r="B44" s="24"/>
      <c r="C44" s="26"/>
      <c r="D44" s="22"/>
      <c r="E44" s="24"/>
      <c r="F44" s="25"/>
      <c r="G44" s="26"/>
      <c r="H44" s="23"/>
    </row>
    <row r="45" spans="1:8">
      <c r="A45" s="21"/>
      <c r="B45" s="22"/>
      <c r="C45" s="22"/>
      <c r="D45" s="22"/>
      <c r="E45" s="22"/>
      <c r="F45" s="22"/>
      <c r="G45" s="22"/>
      <c r="H45" s="23"/>
    </row>
    <row r="46" spans="1:8">
      <c r="A46" s="21"/>
      <c r="B46" s="22"/>
      <c r="C46" s="22"/>
      <c r="D46" s="22"/>
      <c r="E46" s="22"/>
      <c r="F46" s="22"/>
      <c r="G46" s="22"/>
      <c r="H46" s="23"/>
    </row>
    <row r="47" spans="1:8">
      <c r="A47" s="24"/>
      <c r="B47" s="25"/>
      <c r="C47" s="25"/>
      <c r="D47" s="25"/>
      <c r="E47" s="25"/>
      <c r="F47" s="25"/>
      <c r="G47" s="25"/>
      <c r="H47" s="26"/>
    </row>
  </sheetData>
  <mergeCells count="5">
    <mergeCell ref="B31:C31"/>
    <mergeCell ref="A11:H11"/>
    <mergeCell ref="A13:G13"/>
    <mergeCell ref="A14:G14"/>
    <mergeCell ref="E31:G31"/>
  </mergeCells>
  <phoneticPr fontId="7" type="noConversion"/>
  <pageMargins left="0.75" right="0.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11"/>
  <sheetViews>
    <sheetView workbookViewId="0">
      <selection activeCell="E26" sqref="E26"/>
    </sheetView>
  </sheetViews>
  <sheetFormatPr defaultRowHeight="17.100000000000001" customHeight="1"/>
  <cols>
    <col min="1" max="4" width="3.7109375" customWidth="1"/>
    <col min="5" max="5" width="56.5703125" customWidth="1"/>
    <col min="6" max="6" width="8.85546875" style="99" customWidth="1"/>
    <col min="7" max="7" width="17.28515625" style="44" bestFit="1" customWidth="1"/>
    <col min="8" max="8" width="15.7109375" style="44" customWidth="1"/>
  </cols>
  <sheetData>
    <row r="1" spans="1:13" ht="17.100000000000001" customHeight="1">
      <c r="A1" s="200" t="s">
        <v>84</v>
      </c>
      <c r="B1" s="200"/>
      <c r="C1" s="200"/>
      <c r="D1" s="200"/>
      <c r="E1" s="200"/>
      <c r="F1" s="200"/>
      <c r="G1" s="200"/>
      <c r="H1" s="200"/>
    </row>
    <row r="2" spans="1:13" ht="17.100000000000001" customHeight="1">
      <c r="A2" s="91"/>
      <c r="B2" s="91"/>
      <c r="C2" s="91"/>
      <c r="D2" s="91"/>
      <c r="E2" s="91"/>
      <c r="F2" s="91"/>
      <c r="G2" s="91"/>
      <c r="H2" s="91"/>
    </row>
    <row r="3" spans="1:13" ht="17.100000000000001" customHeight="1">
      <c r="A3" s="38"/>
      <c r="B3" s="38"/>
      <c r="C3" s="38"/>
      <c r="D3" s="38"/>
      <c r="E3" s="16" t="s">
        <v>15</v>
      </c>
      <c r="F3" s="94"/>
      <c r="G3" s="71">
        <v>2015</v>
      </c>
      <c r="H3" s="71">
        <v>2014</v>
      </c>
    </row>
    <row r="4" spans="1:13" ht="17.100000000000001" customHeight="1">
      <c r="A4" s="9" t="s">
        <v>0</v>
      </c>
      <c r="B4" s="9"/>
      <c r="C4" s="10"/>
      <c r="D4" s="10"/>
      <c r="E4" s="8" t="s">
        <v>85</v>
      </c>
      <c r="F4" s="95"/>
      <c r="G4" s="41">
        <f>G5+G8+G12+G21+G29+G30</f>
        <v>27432466.340000004</v>
      </c>
      <c r="H4" s="41">
        <f>H5+H8+H12+H21+H29+H30</f>
        <v>26388486.920000002</v>
      </c>
      <c r="L4" s="2"/>
    </row>
    <row r="5" spans="1:13" ht="17.100000000000001" customHeight="1">
      <c r="A5" s="9"/>
      <c r="B5" s="9">
        <v>1</v>
      </c>
      <c r="C5" s="10"/>
      <c r="D5" s="10"/>
      <c r="E5" s="8" t="s">
        <v>86</v>
      </c>
      <c r="F5" s="95"/>
      <c r="G5" s="41">
        <f>SUM(G6:G7)</f>
        <v>604103.93999999994</v>
      </c>
      <c r="H5" s="41">
        <f>SUM(H6:H7)</f>
        <v>529924.93999999994</v>
      </c>
      <c r="M5" s="2"/>
    </row>
    <row r="6" spans="1:13" ht="17.100000000000001" customHeight="1">
      <c r="A6" s="9"/>
      <c r="B6" s="9"/>
      <c r="C6" s="10"/>
      <c r="D6" s="10"/>
      <c r="E6" s="12" t="s">
        <v>220</v>
      </c>
      <c r="F6" s="13">
        <v>5121</v>
      </c>
      <c r="G6" s="43">
        <v>599882.93999999994</v>
      </c>
      <c r="H6" s="43">
        <v>519103.94</v>
      </c>
      <c r="K6" s="3"/>
    </row>
    <row r="7" spans="1:13" ht="17.100000000000001" customHeight="1">
      <c r="A7" s="9"/>
      <c r="B7" s="9"/>
      <c r="C7" s="10"/>
      <c r="D7" s="10"/>
      <c r="E7" s="12" t="s">
        <v>221</v>
      </c>
      <c r="F7" s="13">
        <v>5311</v>
      </c>
      <c r="G7" s="43">
        <v>4221</v>
      </c>
      <c r="H7" s="43">
        <v>10821</v>
      </c>
      <c r="L7" s="3"/>
    </row>
    <row r="8" spans="1:13" ht="17.100000000000001" customHeight="1">
      <c r="A8" s="9"/>
      <c r="B8" s="9">
        <v>2</v>
      </c>
      <c r="C8" s="10"/>
      <c r="D8" s="10"/>
      <c r="E8" s="8" t="s">
        <v>87</v>
      </c>
      <c r="F8" s="95"/>
      <c r="G8" s="41">
        <f>SUM(G9:G11)</f>
        <v>0</v>
      </c>
      <c r="H8" s="41">
        <f>SUM(H9:H11)</f>
        <v>0</v>
      </c>
      <c r="J8" s="1"/>
    </row>
    <row r="9" spans="1:13" ht="17.100000000000001" customHeight="1">
      <c r="A9" s="9"/>
      <c r="B9" s="9"/>
      <c r="C9" s="10" t="s">
        <v>1</v>
      </c>
      <c r="D9" s="10"/>
      <c r="E9" s="12" t="s">
        <v>88</v>
      </c>
      <c r="F9" s="95"/>
      <c r="G9" s="41"/>
      <c r="H9" s="41"/>
      <c r="J9" s="2"/>
    </row>
    <row r="10" spans="1:13" ht="17.100000000000001" customHeight="1">
      <c r="A10" s="9"/>
      <c r="B10" s="9"/>
      <c r="C10" s="10" t="s">
        <v>2</v>
      </c>
      <c r="D10" s="10"/>
      <c r="E10" s="12" t="s">
        <v>89</v>
      </c>
      <c r="F10" s="96"/>
      <c r="G10" s="43"/>
      <c r="H10" s="43"/>
      <c r="K10" s="5"/>
    </row>
    <row r="11" spans="1:13" ht="17.100000000000001" customHeight="1">
      <c r="A11" s="9"/>
      <c r="B11" s="9"/>
      <c r="C11" s="10" t="s">
        <v>3</v>
      </c>
      <c r="D11" s="10"/>
      <c r="E11" s="12" t="s">
        <v>90</v>
      </c>
      <c r="F11" s="96"/>
      <c r="G11" s="43"/>
      <c r="H11" s="43"/>
      <c r="J11" s="4"/>
    </row>
    <row r="12" spans="1:13" ht="17.100000000000001" customHeight="1">
      <c r="A12" s="9"/>
      <c r="B12" s="9">
        <v>3</v>
      </c>
      <c r="C12" s="10"/>
      <c r="D12" s="10"/>
      <c r="E12" s="8" t="s">
        <v>91</v>
      </c>
      <c r="F12" s="96"/>
      <c r="G12" s="41">
        <f>G13+G14+G15+G16+G20</f>
        <v>21208557.400000002</v>
      </c>
      <c r="H12" s="41">
        <f>H13+H14+H15+H16+H20</f>
        <v>20329781.98</v>
      </c>
      <c r="L12" s="4"/>
    </row>
    <row r="13" spans="1:13" ht="17.100000000000001" customHeight="1">
      <c r="A13" s="9"/>
      <c r="B13" s="9"/>
      <c r="C13" s="10" t="s">
        <v>1</v>
      </c>
      <c r="D13" s="10"/>
      <c r="E13" s="12" t="s">
        <v>92</v>
      </c>
      <c r="F13" s="13">
        <v>411</v>
      </c>
      <c r="G13" s="43">
        <v>20952031.390000001</v>
      </c>
      <c r="H13" s="43">
        <v>20313441.789999999</v>
      </c>
      <c r="K13" s="4"/>
    </row>
    <row r="14" spans="1:13" ht="17.100000000000001" customHeight="1">
      <c r="A14" s="9"/>
      <c r="B14" s="9"/>
      <c r="C14" s="10" t="s">
        <v>2</v>
      </c>
      <c r="D14" s="10"/>
      <c r="E14" s="12" t="s">
        <v>93</v>
      </c>
      <c r="F14" s="96"/>
      <c r="G14" s="43"/>
      <c r="H14" s="43"/>
      <c r="K14" s="4"/>
    </row>
    <row r="15" spans="1:13" ht="17.100000000000001" customHeight="1">
      <c r="A15" s="9"/>
      <c r="B15" s="9"/>
      <c r="C15" s="10" t="s">
        <v>3</v>
      </c>
      <c r="D15" s="10"/>
      <c r="E15" s="12" t="s">
        <v>94</v>
      </c>
      <c r="F15" s="96"/>
      <c r="G15" s="43"/>
      <c r="H15" s="43"/>
      <c r="K15" s="4"/>
    </row>
    <row r="16" spans="1:13" ht="17.100000000000001" customHeight="1">
      <c r="A16" s="9"/>
      <c r="B16" s="9"/>
      <c r="C16" s="10" t="s">
        <v>4</v>
      </c>
      <c r="D16" s="10"/>
      <c r="E16" s="12" t="s">
        <v>95</v>
      </c>
      <c r="F16" s="96"/>
      <c r="G16" s="41">
        <f>G17+G18+G19</f>
        <v>256526.01</v>
      </c>
      <c r="H16" s="41">
        <f>H17+H18+H19</f>
        <v>16340.19</v>
      </c>
      <c r="K16" s="4"/>
    </row>
    <row r="17" spans="1:13" ht="17.100000000000001" customHeight="1">
      <c r="A17" s="9"/>
      <c r="B17" s="9"/>
      <c r="C17" s="10"/>
      <c r="D17" s="10" t="s">
        <v>227</v>
      </c>
      <c r="E17" s="12" t="s">
        <v>229</v>
      </c>
      <c r="F17" s="13">
        <v>444</v>
      </c>
      <c r="G17" s="43"/>
      <c r="H17" s="43"/>
      <c r="K17" s="4"/>
    </row>
    <row r="18" spans="1:13" ht="17.100000000000001" customHeight="1">
      <c r="A18" s="9"/>
      <c r="B18" s="9"/>
      <c r="C18" s="10"/>
      <c r="D18" s="10" t="s">
        <v>228</v>
      </c>
      <c r="E18" s="12" t="s">
        <v>230</v>
      </c>
      <c r="F18" s="13">
        <v>4454</v>
      </c>
      <c r="G18" s="43">
        <v>256526.01</v>
      </c>
      <c r="H18" s="43">
        <v>16340.19</v>
      </c>
      <c r="K18" s="4"/>
    </row>
    <row r="19" spans="1:13" ht="17.100000000000001" customHeight="1">
      <c r="A19" s="9"/>
      <c r="B19" s="9"/>
      <c r="C19" s="10"/>
      <c r="D19" s="10" t="s">
        <v>231</v>
      </c>
      <c r="E19" s="12" t="s">
        <v>95</v>
      </c>
      <c r="F19" s="13">
        <v>4</v>
      </c>
      <c r="G19" s="43"/>
      <c r="H19" s="43"/>
      <c r="K19" s="4"/>
    </row>
    <row r="20" spans="1:13" ht="17.100000000000001" customHeight="1">
      <c r="A20" s="9"/>
      <c r="B20" s="9"/>
      <c r="C20" s="10" t="s">
        <v>6</v>
      </c>
      <c r="D20" s="10"/>
      <c r="E20" s="12" t="s">
        <v>96</v>
      </c>
      <c r="F20" s="96"/>
      <c r="G20" s="43"/>
      <c r="H20" s="43"/>
      <c r="K20" s="4"/>
    </row>
    <row r="21" spans="1:13" ht="17.100000000000001" customHeight="1">
      <c r="A21" s="9"/>
      <c r="B21" s="9">
        <v>4</v>
      </c>
      <c r="C21" s="10"/>
      <c r="D21" s="10"/>
      <c r="E21" s="8" t="s">
        <v>97</v>
      </c>
      <c r="F21" s="95"/>
      <c r="G21" s="41">
        <f>SUM(G22:G28)</f>
        <v>45340</v>
      </c>
      <c r="H21" s="41">
        <f>SUM(H22:H28)</f>
        <v>10340</v>
      </c>
      <c r="M21" s="2"/>
    </row>
    <row r="22" spans="1:13" ht="17.100000000000001" customHeight="1">
      <c r="A22" s="9"/>
      <c r="B22" s="9"/>
      <c r="C22" s="10" t="s">
        <v>1</v>
      </c>
      <c r="D22" s="10"/>
      <c r="E22" s="12" t="s">
        <v>98</v>
      </c>
      <c r="F22" s="13">
        <v>311</v>
      </c>
      <c r="G22" s="43"/>
      <c r="H22" s="43"/>
      <c r="M22" s="5"/>
    </row>
    <row r="23" spans="1:13" ht="17.100000000000001" customHeight="1">
      <c r="A23" s="9"/>
      <c r="B23" s="9"/>
      <c r="C23" s="10" t="s">
        <v>2</v>
      </c>
      <c r="D23" s="10"/>
      <c r="E23" s="12" t="s">
        <v>262</v>
      </c>
      <c r="F23" s="13">
        <v>327</v>
      </c>
      <c r="G23" s="43">
        <v>45340</v>
      </c>
      <c r="H23" s="43">
        <v>10340</v>
      </c>
      <c r="L23" s="3"/>
    </row>
    <row r="24" spans="1:13" ht="17.100000000000001" customHeight="1">
      <c r="A24" s="9"/>
      <c r="B24" s="9"/>
      <c r="C24" s="10" t="s">
        <v>3</v>
      </c>
      <c r="D24" s="10"/>
      <c r="E24" s="12" t="s">
        <v>5</v>
      </c>
      <c r="F24" s="13">
        <v>341</v>
      </c>
      <c r="G24" s="43"/>
      <c r="H24" s="43"/>
      <c r="L24" s="4"/>
    </row>
    <row r="25" spans="1:13" ht="17.100000000000001" customHeight="1">
      <c r="A25" s="9"/>
      <c r="B25" s="9"/>
      <c r="C25" s="10" t="s">
        <v>4</v>
      </c>
      <c r="D25" s="10"/>
      <c r="E25" s="12" t="s">
        <v>99</v>
      </c>
      <c r="F25" s="13">
        <v>35</v>
      </c>
      <c r="G25" s="43"/>
      <c r="H25" s="43"/>
      <c r="L25" s="4"/>
    </row>
    <row r="26" spans="1:13" ht="17.100000000000001" customHeight="1">
      <c r="A26" s="9"/>
      <c r="B26" s="9"/>
      <c r="C26" s="10" t="s">
        <v>6</v>
      </c>
      <c r="D26" s="10"/>
      <c r="E26" s="12" t="s">
        <v>100</v>
      </c>
      <c r="F26" s="13">
        <v>36</v>
      </c>
      <c r="G26" s="42"/>
      <c r="H26" s="42"/>
      <c r="M26" s="5"/>
    </row>
    <row r="27" spans="1:13" ht="17.100000000000001" customHeight="1">
      <c r="A27" s="9"/>
      <c r="B27" s="9"/>
      <c r="C27" s="10" t="s">
        <v>12</v>
      </c>
      <c r="D27" s="92"/>
      <c r="E27" s="83" t="s">
        <v>101</v>
      </c>
      <c r="F27" s="84">
        <v>559</v>
      </c>
      <c r="G27" s="43"/>
      <c r="H27" s="43"/>
      <c r="M27" s="3"/>
    </row>
    <row r="28" spans="1:13" ht="17.100000000000001" customHeight="1">
      <c r="A28" s="9"/>
      <c r="B28" s="9"/>
      <c r="C28" s="77" t="s">
        <v>13</v>
      </c>
      <c r="D28" s="77"/>
      <c r="E28" s="61" t="s">
        <v>102</v>
      </c>
      <c r="F28" s="62"/>
      <c r="G28" s="80"/>
      <c r="H28" s="43"/>
      <c r="L28" s="4"/>
    </row>
    <row r="29" spans="1:13" ht="17.100000000000001" customHeight="1">
      <c r="A29" s="9"/>
      <c r="B29" s="9">
        <v>5</v>
      </c>
      <c r="C29" s="10"/>
      <c r="D29" s="93"/>
      <c r="E29" s="86" t="s">
        <v>103</v>
      </c>
      <c r="F29" s="100">
        <v>486</v>
      </c>
      <c r="G29" s="41">
        <v>5574465</v>
      </c>
      <c r="H29" s="41">
        <v>5518440</v>
      </c>
      <c r="K29" s="1"/>
    </row>
    <row r="30" spans="1:13" ht="17.100000000000001" customHeight="1">
      <c r="A30" s="9"/>
      <c r="B30" s="9">
        <v>6</v>
      </c>
      <c r="C30" s="10"/>
      <c r="D30" s="10"/>
      <c r="E30" s="8" t="s">
        <v>104</v>
      </c>
      <c r="F30" s="95"/>
      <c r="G30" s="41"/>
      <c r="H30" s="41"/>
      <c r="J30" s="1"/>
    </row>
    <row r="31" spans="1:13" ht="17.100000000000001" customHeight="1">
      <c r="A31" s="9"/>
      <c r="B31" s="9"/>
      <c r="C31" s="10"/>
      <c r="D31" s="10"/>
      <c r="E31" s="103" t="s">
        <v>243</v>
      </c>
      <c r="F31" s="95"/>
      <c r="G31" s="41">
        <f>G4</f>
        <v>27432466.340000004</v>
      </c>
      <c r="H31" s="41">
        <f>H4</f>
        <v>26388486.920000002</v>
      </c>
      <c r="J31" s="1"/>
    </row>
    <row r="32" spans="1:13" ht="17.100000000000001" customHeight="1">
      <c r="A32" s="9" t="s">
        <v>7</v>
      </c>
      <c r="B32" s="9"/>
      <c r="C32" s="10"/>
      <c r="D32" s="10"/>
      <c r="E32" s="8" t="s">
        <v>105</v>
      </c>
      <c r="F32" s="96"/>
      <c r="G32" s="41">
        <f>G33+G41+G46+G47+G51+G52</f>
        <v>11296300</v>
      </c>
      <c r="H32" s="41">
        <f>H33+H41+H46+H47+H51+H52</f>
        <v>11841932</v>
      </c>
      <c r="J32" s="1"/>
    </row>
    <row r="33" spans="1:14" ht="17.100000000000001" customHeight="1">
      <c r="A33" s="9"/>
      <c r="B33" s="9">
        <v>1</v>
      </c>
      <c r="C33" s="10"/>
      <c r="D33" s="10"/>
      <c r="E33" s="8" t="s">
        <v>106</v>
      </c>
      <c r="F33" s="95"/>
      <c r="G33" s="41">
        <f>SUM(G34:G40)</f>
        <v>0</v>
      </c>
      <c r="H33" s="41">
        <f>SUM(H34:H40)</f>
        <v>0</v>
      </c>
      <c r="J33" s="1"/>
    </row>
    <row r="34" spans="1:14" ht="17.100000000000001" customHeight="1">
      <c r="A34" s="9"/>
      <c r="B34" s="9"/>
      <c r="C34" s="10" t="s">
        <v>1</v>
      </c>
      <c r="D34" s="10"/>
      <c r="E34" s="12" t="s">
        <v>107</v>
      </c>
      <c r="F34" s="95"/>
      <c r="G34" s="41"/>
      <c r="H34" s="41"/>
      <c r="M34" s="2"/>
    </row>
    <row r="35" spans="1:14" ht="17.100000000000001" customHeight="1">
      <c r="A35" s="9"/>
      <c r="B35" s="9"/>
      <c r="C35" s="10" t="s">
        <v>2</v>
      </c>
      <c r="D35" s="10"/>
      <c r="E35" s="12" t="s">
        <v>108</v>
      </c>
      <c r="F35" s="95"/>
      <c r="G35" s="41"/>
      <c r="H35" s="41"/>
      <c r="K35" s="1"/>
    </row>
    <row r="36" spans="1:14" ht="17.100000000000001" customHeight="1">
      <c r="A36" s="9"/>
      <c r="B36" s="9"/>
      <c r="C36" s="10" t="s">
        <v>3</v>
      </c>
      <c r="D36" s="10"/>
      <c r="E36" s="12" t="s">
        <v>233</v>
      </c>
      <c r="F36" s="95"/>
      <c r="G36" s="41"/>
      <c r="H36" s="41"/>
      <c r="L36" s="2"/>
    </row>
    <row r="37" spans="1:14" ht="17.100000000000001" customHeight="1">
      <c r="A37" s="9"/>
      <c r="B37" s="9"/>
      <c r="C37" s="10" t="s">
        <v>4</v>
      </c>
      <c r="D37" s="10"/>
      <c r="E37" s="12" t="s">
        <v>232</v>
      </c>
      <c r="F37" s="96"/>
      <c r="G37" s="43"/>
      <c r="H37" s="43"/>
      <c r="N37" s="4"/>
    </row>
    <row r="38" spans="1:14" ht="17.100000000000001" customHeight="1">
      <c r="A38" s="9"/>
      <c r="B38" s="9"/>
      <c r="C38" s="10" t="s">
        <v>6</v>
      </c>
      <c r="D38" s="10"/>
      <c r="E38" s="12" t="s">
        <v>109</v>
      </c>
      <c r="F38" s="96"/>
      <c r="G38" s="43"/>
      <c r="H38" s="43"/>
      <c r="M38" s="4"/>
    </row>
    <row r="39" spans="1:14" ht="17.100000000000001" customHeight="1">
      <c r="A39" s="9"/>
      <c r="B39" s="9"/>
      <c r="C39" s="10" t="s">
        <v>12</v>
      </c>
      <c r="D39" s="10"/>
      <c r="E39" s="12" t="s">
        <v>110</v>
      </c>
      <c r="F39" s="96"/>
      <c r="G39" s="43"/>
      <c r="H39" s="43"/>
      <c r="L39" s="5"/>
    </row>
    <row r="40" spans="1:14" ht="17.100000000000001" customHeight="1">
      <c r="A40" s="9"/>
      <c r="B40" s="9"/>
      <c r="C40" s="10" t="s">
        <v>13</v>
      </c>
      <c r="D40" s="10"/>
      <c r="E40" s="12" t="s">
        <v>8</v>
      </c>
      <c r="F40" s="96"/>
      <c r="G40" s="43"/>
      <c r="H40" s="43"/>
      <c r="I40" s="4"/>
    </row>
    <row r="41" spans="1:14" ht="17.100000000000001" customHeight="1">
      <c r="A41" s="9"/>
      <c r="B41" s="9">
        <v>2</v>
      </c>
      <c r="C41" s="10"/>
      <c r="D41" s="10"/>
      <c r="E41" s="8" t="s">
        <v>111</v>
      </c>
      <c r="F41" s="95"/>
      <c r="G41" s="41">
        <f>SUM(G42:G45)</f>
        <v>11296300</v>
      </c>
      <c r="H41" s="41">
        <f>SUM(H42:H45)</f>
        <v>11841932</v>
      </c>
      <c r="K41" s="1"/>
    </row>
    <row r="42" spans="1:14" ht="17.100000000000001" customHeight="1">
      <c r="A42" s="9"/>
      <c r="B42" s="9"/>
      <c r="C42" s="10" t="s">
        <v>1</v>
      </c>
      <c r="D42" s="10"/>
      <c r="E42" s="12" t="s">
        <v>112</v>
      </c>
      <c r="F42" s="96" t="s">
        <v>222</v>
      </c>
      <c r="G42" s="43">
        <v>6603086</v>
      </c>
      <c r="H42" s="43">
        <v>7128058</v>
      </c>
      <c r="K42" s="1"/>
    </row>
    <row r="43" spans="1:14" ht="17.100000000000001" customHeight="1">
      <c r="A43" s="9"/>
      <c r="B43" s="9"/>
      <c r="C43" s="10" t="s">
        <v>2</v>
      </c>
      <c r="D43" s="10"/>
      <c r="E43" s="12" t="s">
        <v>113</v>
      </c>
      <c r="F43" s="13">
        <v>213</v>
      </c>
      <c r="G43" s="43">
        <v>4689914</v>
      </c>
      <c r="H43" s="43">
        <v>4710574</v>
      </c>
      <c r="K43" s="1"/>
    </row>
    <row r="44" spans="1:14" ht="17.100000000000001" customHeight="1">
      <c r="A44" s="9"/>
      <c r="B44" s="9"/>
      <c r="C44" s="10" t="s">
        <v>3</v>
      </c>
      <c r="D44" s="10"/>
      <c r="E44" s="12" t="s">
        <v>114</v>
      </c>
      <c r="F44" s="96" t="s">
        <v>223</v>
      </c>
      <c r="G44" s="43">
        <v>3300</v>
      </c>
      <c r="H44" s="43">
        <v>3300</v>
      </c>
      <c r="L44" s="1"/>
    </row>
    <row r="45" spans="1:14" ht="17.100000000000001" customHeight="1">
      <c r="A45" s="9"/>
      <c r="B45" s="9"/>
      <c r="C45" s="10" t="s">
        <v>4</v>
      </c>
      <c r="D45" s="10"/>
      <c r="E45" s="12" t="s">
        <v>115</v>
      </c>
      <c r="F45" s="96"/>
      <c r="G45" s="43"/>
      <c r="H45" s="43"/>
      <c r="L45" s="1"/>
    </row>
    <row r="46" spans="1:14" ht="17.100000000000001" customHeight="1">
      <c r="A46" s="9"/>
      <c r="B46" s="9">
        <v>3</v>
      </c>
      <c r="C46" s="10"/>
      <c r="D46" s="10"/>
      <c r="E46" s="8" t="s">
        <v>116</v>
      </c>
      <c r="F46" s="13">
        <v>24</v>
      </c>
      <c r="G46" s="41"/>
      <c r="H46" s="41"/>
      <c r="L46" s="1"/>
    </row>
    <row r="47" spans="1:14" ht="17.100000000000001" customHeight="1">
      <c r="A47" s="9"/>
      <c r="B47" s="9">
        <v>4</v>
      </c>
      <c r="C47" s="10"/>
      <c r="D47" s="10"/>
      <c r="E47" s="8" t="s">
        <v>117</v>
      </c>
      <c r="F47" s="13">
        <v>20</v>
      </c>
      <c r="G47" s="41">
        <f>SUM(G48:G50)</f>
        <v>0</v>
      </c>
      <c r="H47" s="41">
        <f>SUM(H48:H50)</f>
        <v>0</v>
      </c>
      <c r="L47" s="1"/>
    </row>
    <row r="48" spans="1:14" ht="24">
      <c r="A48" s="9"/>
      <c r="B48" s="9"/>
      <c r="C48" s="57" t="s">
        <v>1</v>
      </c>
      <c r="D48" s="57"/>
      <c r="E48" s="56" t="s">
        <v>241</v>
      </c>
      <c r="F48" s="95"/>
      <c r="G48" s="43"/>
      <c r="H48" s="43"/>
      <c r="L48" s="1"/>
    </row>
    <row r="49" spans="1:13" ht="17.100000000000001" customHeight="1">
      <c r="A49" s="9"/>
      <c r="B49" s="9"/>
      <c r="C49" s="10" t="s">
        <v>2</v>
      </c>
      <c r="D49" s="10"/>
      <c r="E49" s="12" t="s">
        <v>118</v>
      </c>
      <c r="F49" s="95"/>
      <c r="G49" s="43"/>
      <c r="H49" s="43"/>
      <c r="L49" s="1"/>
    </row>
    <row r="50" spans="1:13" ht="17.100000000000001" customHeight="1">
      <c r="A50" s="9"/>
      <c r="B50" s="9"/>
      <c r="C50" s="10" t="s">
        <v>3</v>
      </c>
      <c r="D50" s="10"/>
      <c r="E50" s="12" t="s">
        <v>119</v>
      </c>
      <c r="F50" s="95"/>
      <c r="G50" s="43"/>
      <c r="H50" s="43"/>
      <c r="L50" s="1"/>
    </row>
    <row r="51" spans="1:13" ht="17.100000000000001" customHeight="1">
      <c r="A51" s="9"/>
      <c r="B51" s="9">
        <v>5</v>
      </c>
      <c r="C51" s="10"/>
      <c r="D51" s="10"/>
      <c r="E51" s="8" t="s">
        <v>120</v>
      </c>
      <c r="F51" s="95"/>
      <c r="G51" s="41"/>
      <c r="H51" s="41"/>
      <c r="L51" s="1"/>
    </row>
    <row r="52" spans="1:13" ht="17.100000000000001" customHeight="1">
      <c r="A52" s="9"/>
      <c r="B52" s="9">
        <v>6</v>
      </c>
      <c r="C52" s="10"/>
      <c r="D52" s="10"/>
      <c r="E52" s="8" t="s">
        <v>121</v>
      </c>
      <c r="F52" s="95"/>
      <c r="G52" s="41"/>
      <c r="H52" s="41"/>
      <c r="L52" s="1"/>
    </row>
    <row r="53" spans="1:13" ht="17.100000000000001" customHeight="1">
      <c r="A53" s="9"/>
      <c r="B53" s="9"/>
      <c r="C53" s="10"/>
      <c r="D53" s="10"/>
      <c r="E53" s="102" t="s">
        <v>244</v>
      </c>
      <c r="F53" s="95"/>
      <c r="G53" s="41">
        <f>G32</f>
        <v>11296300</v>
      </c>
      <c r="H53" s="41">
        <f>H32</f>
        <v>11841932</v>
      </c>
      <c r="L53" s="1"/>
    </row>
    <row r="54" spans="1:13" ht="17.100000000000001" customHeight="1">
      <c r="A54" s="9"/>
      <c r="B54" s="9"/>
      <c r="C54" s="10"/>
      <c r="D54" s="10"/>
      <c r="E54" s="8" t="s">
        <v>122</v>
      </c>
      <c r="F54" s="95"/>
      <c r="G54" s="41">
        <f>G4+G32</f>
        <v>38728766.340000004</v>
      </c>
      <c r="H54" s="41">
        <f>H4+H32</f>
        <v>38230418.920000002</v>
      </c>
      <c r="L54" s="1"/>
    </row>
    <row r="55" spans="1:13" ht="17.100000000000001" customHeight="1">
      <c r="A55" s="66"/>
      <c r="B55" s="66"/>
      <c r="C55" s="32"/>
      <c r="D55" s="32"/>
      <c r="E55" s="67"/>
      <c r="F55" s="97"/>
      <c r="G55" s="68"/>
      <c r="H55" s="68"/>
      <c r="L55" s="1"/>
    </row>
    <row r="56" spans="1:13" ht="17.100000000000001" customHeight="1">
      <c r="A56" s="66"/>
      <c r="B56" s="66"/>
      <c r="C56" s="32"/>
      <c r="D56" s="32"/>
      <c r="E56" s="67"/>
      <c r="F56" s="97"/>
      <c r="G56" s="68"/>
      <c r="H56" s="68"/>
      <c r="L56" s="1"/>
    </row>
    <row r="57" spans="1:13" ht="17.100000000000001" customHeight="1">
      <c r="A57" s="66"/>
      <c r="B57" s="66"/>
      <c r="C57" s="32"/>
      <c r="D57" s="32"/>
      <c r="E57" s="67"/>
      <c r="F57" s="97"/>
      <c r="G57" s="68"/>
      <c r="H57" s="68"/>
      <c r="L57" s="1"/>
    </row>
    <row r="58" spans="1:13" ht="17.100000000000001" customHeight="1">
      <c r="A58" s="38"/>
      <c r="B58" s="38"/>
      <c r="C58" s="38"/>
      <c r="D58" s="38"/>
      <c r="E58" s="8" t="s">
        <v>123</v>
      </c>
      <c r="F58" s="94"/>
      <c r="G58" s="71">
        <v>2015</v>
      </c>
      <c r="H58" s="71">
        <v>2014</v>
      </c>
    </row>
    <row r="59" spans="1:13" ht="17.100000000000001" customHeight="1">
      <c r="A59" s="9"/>
      <c r="B59" s="9"/>
      <c r="C59" s="10"/>
      <c r="D59" s="10"/>
      <c r="E59" s="8" t="s">
        <v>123</v>
      </c>
      <c r="F59" s="95"/>
      <c r="G59" s="41">
        <f>G60+G82+G99</f>
        <v>38728766.339999996</v>
      </c>
      <c r="H59" s="41">
        <f>H60+H82+H99</f>
        <v>38230418.920000002</v>
      </c>
      <c r="K59" s="2"/>
    </row>
    <row r="60" spans="1:13" ht="17.100000000000001" customHeight="1">
      <c r="A60" s="9" t="s">
        <v>0</v>
      </c>
      <c r="B60" s="9">
        <v>1</v>
      </c>
      <c r="C60" s="10"/>
      <c r="D60" s="10"/>
      <c r="E60" s="8" t="s">
        <v>124</v>
      </c>
      <c r="F60" s="95"/>
      <c r="G60" s="41">
        <f>G61+G62+G63+G64++G65+G66+G67+G68+G71+G76</f>
        <v>27974666.359999999</v>
      </c>
      <c r="H60" s="41">
        <f>H61+H62+H63+H64++H65+H66+H67+H68+H71+H76</f>
        <v>22258618.84</v>
      </c>
      <c r="M60" s="1"/>
    </row>
    <row r="61" spans="1:13" ht="17.100000000000001" customHeight="1">
      <c r="A61" s="9"/>
      <c r="B61" s="9"/>
      <c r="C61" s="10" t="s">
        <v>1</v>
      </c>
      <c r="D61" s="10"/>
      <c r="E61" s="12" t="s">
        <v>125</v>
      </c>
      <c r="F61" s="96"/>
      <c r="G61" s="43"/>
      <c r="H61" s="43"/>
      <c r="K61" s="4"/>
    </row>
    <row r="62" spans="1:13" ht="17.100000000000001" customHeight="1">
      <c r="A62" s="9"/>
      <c r="B62" s="9"/>
      <c r="C62" s="10" t="s">
        <v>2</v>
      </c>
      <c r="D62" s="10"/>
      <c r="E62" s="12" t="s">
        <v>126</v>
      </c>
      <c r="F62" s="96"/>
      <c r="G62" s="43"/>
      <c r="H62" s="43"/>
      <c r="K62" s="4"/>
    </row>
    <row r="63" spans="1:13" ht="17.100000000000001" customHeight="1">
      <c r="A63" s="9"/>
      <c r="B63" s="9"/>
      <c r="C63" s="10" t="s">
        <v>3</v>
      </c>
      <c r="D63" s="10"/>
      <c r="E63" s="12" t="s">
        <v>127</v>
      </c>
      <c r="F63" s="96"/>
      <c r="G63" s="43"/>
      <c r="H63" s="43"/>
      <c r="K63" s="4"/>
    </row>
    <row r="64" spans="1:13" ht="17.100000000000001" customHeight="1">
      <c r="A64" s="9"/>
      <c r="B64" s="9"/>
      <c r="C64" s="10" t="s">
        <v>4</v>
      </c>
      <c r="D64" s="10"/>
      <c r="E64" s="12" t="s">
        <v>128</v>
      </c>
      <c r="F64" s="13">
        <v>401</v>
      </c>
      <c r="G64" s="43">
        <v>17257433.359999999</v>
      </c>
      <c r="H64" s="43">
        <v>11603865.84</v>
      </c>
      <c r="K64" s="4"/>
    </row>
    <row r="65" spans="1:11" ht="17.100000000000001" customHeight="1">
      <c r="A65" s="9"/>
      <c r="B65" s="9"/>
      <c r="C65" s="10" t="s">
        <v>6</v>
      </c>
      <c r="D65" s="10"/>
      <c r="E65" s="12" t="s">
        <v>129</v>
      </c>
      <c r="F65" s="96"/>
      <c r="G65" s="43"/>
      <c r="H65" s="43"/>
      <c r="K65" s="4"/>
    </row>
    <row r="66" spans="1:11" ht="17.100000000000001" customHeight="1">
      <c r="A66" s="9"/>
      <c r="B66" s="9"/>
      <c r="C66" s="10" t="s">
        <v>12</v>
      </c>
      <c r="D66" s="10"/>
      <c r="E66" s="12" t="s">
        <v>130</v>
      </c>
      <c r="F66" s="96"/>
      <c r="G66" s="43"/>
      <c r="H66" s="43"/>
      <c r="K66" s="4"/>
    </row>
    <row r="67" spans="1:11" ht="17.100000000000001" customHeight="1">
      <c r="A67" s="9"/>
      <c r="B67" s="9"/>
      <c r="C67" s="10" t="s">
        <v>13</v>
      </c>
      <c r="D67" s="10"/>
      <c r="E67" s="12" t="s">
        <v>234</v>
      </c>
      <c r="F67" s="96"/>
      <c r="G67" s="43"/>
      <c r="H67" s="43"/>
      <c r="K67" s="4"/>
    </row>
    <row r="68" spans="1:11" ht="17.100000000000001" customHeight="1">
      <c r="A68" s="9"/>
      <c r="B68" s="9"/>
      <c r="C68" s="10" t="s">
        <v>17</v>
      </c>
      <c r="D68" s="10"/>
      <c r="E68" s="12" t="s">
        <v>235</v>
      </c>
      <c r="F68" s="101"/>
      <c r="G68" s="41">
        <f>G69+G70</f>
        <v>5559257</v>
      </c>
      <c r="H68" s="41">
        <f>H69+H70</f>
        <v>5576012</v>
      </c>
      <c r="K68" s="4"/>
    </row>
    <row r="69" spans="1:11" ht="17.100000000000001" customHeight="1">
      <c r="A69" s="9"/>
      <c r="B69" s="9"/>
      <c r="C69" s="10"/>
      <c r="D69" s="10" t="s">
        <v>227</v>
      </c>
      <c r="E69" s="12" t="s">
        <v>240</v>
      </c>
      <c r="F69" s="54">
        <v>421</v>
      </c>
      <c r="G69" s="43">
        <v>813137</v>
      </c>
      <c r="H69" s="43">
        <v>1217167</v>
      </c>
      <c r="K69" s="4"/>
    </row>
    <row r="70" spans="1:11" ht="17.100000000000001" customHeight="1">
      <c r="A70" s="9"/>
      <c r="B70" s="9"/>
      <c r="C70" s="10"/>
      <c r="D70" s="10" t="s">
        <v>228</v>
      </c>
      <c r="E70" s="12" t="s">
        <v>235</v>
      </c>
      <c r="F70" s="54">
        <v>431</v>
      </c>
      <c r="G70" s="43">
        <v>4746120</v>
      </c>
      <c r="H70" s="43">
        <v>4358845</v>
      </c>
      <c r="K70" s="4"/>
    </row>
    <row r="71" spans="1:11" ht="17.100000000000001" customHeight="1">
      <c r="A71" s="9"/>
      <c r="B71" s="9"/>
      <c r="C71" s="10" t="s">
        <v>18</v>
      </c>
      <c r="D71" s="10"/>
      <c r="E71" s="12" t="s">
        <v>131</v>
      </c>
      <c r="F71" s="13"/>
      <c r="G71" s="41">
        <f>G72+G73+G74+G75</f>
        <v>5157976</v>
      </c>
      <c r="H71" s="41">
        <f>H72+H73+H74+H75</f>
        <v>5078741</v>
      </c>
      <c r="K71" s="4"/>
    </row>
    <row r="72" spans="1:11" ht="17.100000000000001" customHeight="1">
      <c r="A72" s="9"/>
      <c r="B72" s="9"/>
      <c r="C72" s="10"/>
      <c r="D72" s="10" t="s">
        <v>227</v>
      </c>
      <c r="E72" s="12" t="s">
        <v>236</v>
      </c>
      <c r="F72" s="13">
        <v>444</v>
      </c>
      <c r="G72" s="43"/>
      <c r="H72" s="43"/>
      <c r="K72" s="4"/>
    </row>
    <row r="73" spans="1:11" ht="17.100000000000001" customHeight="1">
      <c r="A73" s="9"/>
      <c r="B73" s="9"/>
      <c r="C73" s="10"/>
      <c r="D73" s="10" t="s">
        <v>228</v>
      </c>
      <c r="E73" s="12" t="s">
        <v>238</v>
      </c>
      <c r="F73" s="13">
        <v>4453</v>
      </c>
      <c r="G73" s="43"/>
      <c r="H73" s="43"/>
      <c r="K73" s="4"/>
    </row>
    <row r="74" spans="1:11" ht="17.100000000000001" customHeight="1">
      <c r="A74" s="9"/>
      <c r="B74" s="9"/>
      <c r="C74" s="10"/>
      <c r="D74" s="10" t="s">
        <v>231</v>
      </c>
      <c r="E74" s="12" t="s">
        <v>237</v>
      </c>
      <c r="F74" s="13">
        <v>449</v>
      </c>
      <c r="G74" s="43">
        <v>77280</v>
      </c>
      <c r="H74" s="43">
        <v>77280</v>
      </c>
      <c r="K74" s="4"/>
    </row>
    <row r="75" spans="1:11" ht="17.100000000000001" customHeight="1">
      <c r="A75" s="9"/>
      <c r="B75" s="9"/>
      <c r="C75" s="10"/>
      <c r="D75" s="10" t="s">
        <v>239</v>
      </c>
      <c r="E75" s="12" t="s">
        <v>252</v>
      </c>
      <c r="F75" s="13">
        <v>4</v>
      </c>
      <c r="G75" s="43">
        <v>5080696</v>
      </c>
      <c r="H75" s="43">
        <v>5001461</v>
      </c>
      <c r="K75" s="4"/>
    </row>
    <row r="76" spans="1:11" ht="17.100000000000001" customHeight="1">
      <c r="A76" s="9"/>
      <c r="B76" s="9">
        <v>2</v>
      </c>
      <c r="C76" s="10"/>
      <c r="D76" s="10"/>
      <c r="E76" s="8" t="s">
        <v>132</v>
      </c>
      <c r="F76" s="13"/>
      <c r="G76" s="41">
        <f>G77</f>
        <v>0</v>
      </c>
      <c r="H76" s="41">
        <f>H77</f>
        <v>0</v>
      </c>
      <c r="K76" s="4"/>
    </row>
    <row r="77" spans="1:11" ht="17.100000000000001" customHeight="1">
      <c r="A77" s="9"/>
      <c r="B77" s="9"/>
      <c r="C77" s="10" t="s">
        <v>1</v>
      </c>
      <c r="D77" s="10"/>
      <c r="E77" s="12" t="s">
        <v>16</v>
      </c>
      <c r="F77" s="13">
        <v>461</v>
      </c>
      <c r="G77" s="43"/>
      <c r="H77" s="43"/>
      <c r="K77" s="4"/>
    </row>
    <row r="78" spans="1:11" ht="17.100000000000001" customHeight="1">
      <c r="A78" s="9"/>
      <c r="B78" s="9">
        <v>3</v>
      </c>
      <c r="C78" s="10"/>
      <c r="D78" s="10"/>
      <c r="E78" s="8" t="s">
        <v>10</v>
      </c>
      <c r="F78" s="53"/>
      <c r="G78" s="41"/>
      <c r="H78" s="41"/>
      <c r="K78" s="2"/>
    </row>
    <row r="79" spans="1:11" ht="17.100000000000001" customHeight="1">
      <c r="A79" s="9"/>
      <c r="B79" s="9">
        <v>4</v>
      </c>
      <c r="C79" s="10"/>
      <c r="D79" s="10"/>
      <c r="E79" s="8" t="s">
        <v>133</v>
      </c>
      <c r="F79" s="13">
        <v>487</v>
      </c>
      <c r="G79" s="43"/>
      <c r="H79" s="43"/>
      <c r="J79" s="5"/>
    </row>
    <row r="80" spans="1:11" ht="17.100000000000001" customHeight="1">
      <c r="A80" s="9"/>
      <c r="B80" s="9">
        <v>5</v>
      </c>
      <c r="C80" s="10"/>
      <c r="D80" s="10"/>
      <c r="E80" s="8" t="s">
        <v>134</v>
      </c>
      <c r="F80" s="13">
        <v>4631</v>
      </c>
      <c r="G80" s="43"/>
      <c r="H80" s="43"/>
      <c r="J80" s="5"/>
    </row>
    <row r="81" spans="1:12" ht="17.100000000000001" customHeight="1">
      <c r="A81" s="9"/>
      <c r="B81" s="9"/>
      <c r="C81" s="10"/>
      <c r="D81" s="10"/>
      <c r="E81" s="8" t="s">
        <v>135</v>
      </c>
      <c r="F81" s="13"/>
      <c r="G81" s="43"/>
      <c r="H81" s="43"/>
      <c r="K81" s="5"/>
    </row>
    <row r="82" spans="1:12" ht="17.100000000000001" customHeight="1">
      <c r="A82" s="9" t="s">
        <v>7</v>
      </c>
      <c r="B82" s="9">
        <v>1</v>
      </c>
      <c r="C82" s="10"/>
      <c r="D82" s="10"/>
      <c r="E82" s="8" t="s">
        <v>136</v>
      </c>
      <c r="F82" s="13"/>
      <c r="G82" s="43">
        <f>G83+G84+G85+G86+G87+G88+G89+G90+G91+G92+G93+G96</f>
        <v>0</v>
      </c>
      <c r="H82" s="43">
        <f>H83+H84+H85+H86+H87+H88+H89+H90+H91+H92+H93+H96</f>
        <v>0</v>
      </c>
      <c r="I82" s="3"/>
    </row>
    <row r="83" spans="1:12" ht="17.100000000000001" customHeight="1">
      <c r="A83" s="9"/>
      <c r="B83" s="9"/>
      <c r="C83" s="10" t="s">
        <v>1</v>
      </c>
      <c r="D83" s="10"/>
      <c r="E83" s="12" t="s">
        <v>125</v>
      </c>
      <c r="F83" s="13"/>
      <c r="G83" s="43"/>
      <c r="H83" s="43"/>
      <c r="K83" s="3"/>
    </row>
    <row r="84" spans="1:12" ht="17.100000000000001" customHeight="1">
      <c r="A84" s="9"/>
      <c r="B84" s="9"/>
      <c r="C84" s="10" t="s">
        <v>2</v>
      </c>
      <c r="D84" s="10"/>
      <c r="E84" s="12" t="s">
        <v>126</v>
      </c>
      <c r="F84" s="13">
        <v>265</v>
      </c>
      <c r="G84" s="43"/>
      <c r="H84" s="43"/>
      <c r="K84" s="3"/>
    </row>
    <row r="85" spans="1:12" ht="17.100000000000001" customHeight="1">
      <c r="A85" s="9"/>
      <c r="B85" s="9"/>
      <c r="C85" s="10" t="s">
        <v>3</v>
      </c>
      <c r="D85" s="10"/>
      <c r="E85" s="12" t="s">
        <v>137</v>
      </c>
      <c r="F85" s="13"/>
      <c r="G85" s="43"/>
      <c r="H85" s="43"/>
      <c r="J85" s="3"/>
    </row>
    <row r="86" spans="1:12" ht="17.100000000000001" customHeight="1">
      <c r="A86" s="9"/>
      <c r="B86" s="9"/>
      <c r="C86" s="10" t="s">
        <v>4</v>
      </c>
      <c r="D86" s="10"/>
      <c r="E86" s="12" t="s">
        <v>128</v>
      </c>
      <c r="F86" s="13">
        <v>401</v>
      </c>
      <c r="G86" s="43"/>
      <c r="H86" s="43"/>
      <c r="J86" s="3"/>
    </row>
    <row r="87" spans="1:12" ht="17.100000000000001" customHeight="1">
      <c r="A87" s="9"/>
      <c r="B87" s="9"/>
      <c r="C87" s="10" t="s">
        <v>6</v>
      </c>
      <c r="D87" s="10"/>
      <c r="E87" s="12" t="s">
        <v>129</v>
      </c>
      <c r="F87" s="96"/>
      <c r="G87" s="43"/>
      <c r="H87" s="43"/>
      <c r="J87" s="3"/>
    </row>
    <row r="88" spans="1:12" ht="17.100000000000001" customHeight="1">
      <c r="A88" s="9"/>
      <c r="B88" s="9"/>
      <c r="C88" s="10" t="s">
        <v>12</v>
      </c>
      <c r="D88" s="10"/>
      <c r="E88" s="12" t="s">
        <v>130</v>
      </c>
      <c r="F88" s="96"/>
      <c r="G88" s="43"/>
      <c r="H88" s="43"/>
    </row>
    <row r="89" spans="1:12" ht="17.100000000000001" customHeight="1">
      <c r="A89" s="9"/>
      <c r="B89" s="9"/>
      <c r="C89" s="10" t="s">
        <v>13</v>
      </c>
      <c r="D89" s="10"/>
      <c r="E89" s="12" t="s">
        <v>234</v>
      </c>
      <c r="F89" s="96"/>
      <c r="G89" s="43"/>
      <c r="H89" s="43"/>
    </row>
    <row r="90" spans="1:12" ht="17.100000000000001" customHeight="1">
      <c r="A90" s="9"/>
      <c r="B90" s="9"/>
      <c r="C90" s="10" t="s">
        <v>17</v>
      </c>
      <c r="D90" s="10"/>
      <c r="E90" s="12" t="s">
        <v>138</v>
      </c>
      <c r="F90" s="96"/>
      <c r="G90" s="43"/>
      <c r="H90" s="43"/>
    </row>
    <row r="91" spans="1:12" ht="17.100000000000001" customHeight="1">
      <c r="A91" s="9"/>
      <c r="B91" s="9">
        <v>2</v>
      </c>
      <c r="C91" s="10"/>
      <c r="D91" s="10"/>
      <c r="E91" s="8" t="s">
        <v>132</v>
      </c>
      <c r="F91" s="95"/>
      <c r="G91" s="41"/>
      <c r="H91" s="41"/>
      <c r="J91" s="1"/>
    </row>
    <row r="92" spans="1:12" ht="17.100000000000001" customHeight="1">
      <c r="A92" s="9"/>
      <c r="B92" s="9">
        <v>3</v>
      </c>
      <c r="C92" s="10"/>
      <c r="D92" s="10"/>
      <c r="E92" s="8" t="s">
        <v>133</v>
      </c>
      <c r="F92" s="95">
        <v>481</v>
      </c>
      <c r="G92" s="41"/>
      <c r="H92" s="41"/>
      <c r="K92" s="1"/>
    </row>
    <row r="93" spans="1:12" ht="17.100000000000001" customHeight="1">
      <c r="A93" s="9"/>
      <c r="B93" s="9">
        <v>4</v>
      </c>
      <c r="C93" s="10"/>
      <c r="D93" s="10"/>
      <c r="E93" s="8" t="s">
        <v>134</v>
      </c>
      <c r="F93" s="95"/>
      <c r="G93" s="43">
        <f>SUM(G94:G95)</f>
        <v>0</v>
      </c>
      <c r="H93" s="43">
        <f>SUM(H94:H95)</f>
        <v>0</v>
      </c>
      <c r="K93" s="1"/>
    </row>
    <row r="94" spans="1:12" ht="17.100000000000001" customHeight="1">
      <c r="A94" s="9"/>
      <c r="B94" s="9"/>
      <c r="C94" s="10" t="s">
        <v>1</v>
      </c>
      <c r="D94" s="10"/>
      <c r="E94" s="12" t="s">
        <v>139</v>
      </c>
      <c r="F94" s="96"/>
      <c r="G94" s="41"/>
      <c r="H94" s="41"/>
      <c r="L94" s="1"/>
    </row>
    <row r="95" spans="1:12" ht="17.100000000000001" customHeight="1">
      <c r="A95" s="9"/>
      <c r="B95" s="9"/>
      <c r="C95" s="10" t="s">
        <v>2</v>
      </c>
      <c r="D95" s="10"/>
      <c r="E95" s="12" t="s">
        <v>140</v>
      </c>
      <c r="F95" s="96">
        <v>4632</v>
      </c>
      <c r="G95" s="43"/>
      <c r="H95" s="43"/>
      <c r="I95" s="4"/>
    </row>
    <row r="96" spans="1:12" ht="17.100000000000001" customHeight="1">
      <c r="A96" s="9"/>
      <c r="B96" s="9">
        <v>5</v>
      </c>
      <c r="C96" s="10"/>
      <c r="D96" s="10"/>
      <c r="E96" s="8" t="s">
        <v>141</v>
      </c>
      <c r="F96" s="96"/>
      <c r="G96" s="43"/>
      <c r="H96" s="43"/>
      <c r="K96" s="4"/>
    </row>
    <row r="97" spans="1:12" ht="17.100000000000001" customHeight="1">
      <c r="A97" s="9"/>
      <c r="B97" s="9"/>
      <c r="C97" s="10"/>
      <c r="D97" s="10"/>
      <c r="E97" s="8" t="s">
        <v>142</v>
      </c>
      <c r="F97" s="95"/>
      <c r="G97" s="43">
        <f>G82</f>
        <v>0</v>
      </c>
      <c r="H97" s="43">
        <f>H82</f>
        <v>0</v>
      </c>
      <c r="J97" s="1"/>
    </row>
    <row r="98" spans="1:12" ht="17.100000000000001" customHeight="1">
      <c r="A98" s="9"/>
      <c r="B98" s="9"/>
      <c r="C98" s="10"/>
      <c r="D98" s="10"/>
      <c r="E98" s="102" t="s">
        <v>242</v>
      </c>
      <c r="F98" s="95"/>
      <c r="G98" s="41">
        <f>G60+G82</f>
        <v>27974666.359999999</v>
      </c>
      <c r="H98" s="41">
        <f>H60+H82</f>
        <v>22258618.84</v>
      </c>
      <c r="J98" s="1"/>
    </row>
    <row r="99" spans="1:12" ht="17.100000000000001" customHeight="1">
      <c r="A99" s="9" t="s">
        <v>9</v>
      </c>
      <c r="B99" s="9"/>
      <c r="C99" s="10"/>
      <c r="D99" s="10"/>
      <c r="E99" s="8" t="s">
        <v>143</v>
      </c>
      <c r="F99" s="95"/>
      <c r="G99" s="41">
        <f>G100+G101+G102+G103+G107+G108</f>
        <v>10754099.979999999</v>
      </c>
      <c r="H99" s="41">
        <f>H100+H101+H102+H103+H107+H108</f>
        <v>15971800.080000002</v>
      </c>
      <c r="K99" s="1"/>
    </row>
    <row r="100" spans="1:12" ht="17.100000000000001" customHeight="1">
      <c r="A100" s="9"/>
      <c r="B100" s="9">
        <v>1</v>
      </c>
      <c r="C100" s="10"/>
      <c r="D100" s="10"/>
      <c r="E100" s="12" t="s">
        <v>144</v>
      </c>
      <c r="F100" s="95"/>
      <c r="G100" s="43">
        <v>32953574</v>
      </c>
      <c r="H100" s="43">
        <v>32953574</v>
      </c>
      <c r="K100" s="1"/>
    </row>
    <row r="101" spans="1:12" ht="17.100000000000001" customHeight="1">
      <c r="A101" s="9"/>
      <c r="B101" s="9">
        <v>2</v>
      </c>
      <c r="C101" s="10"/>
      <c r="D101" s="10"/>
      <c r="E101" s="12" t="s">
        <v>145</v>
      </c>
      <c r="F101" s="95"/>
      <c r="G101" s="41"/>
      <c r="H101" s="41"/>
      <c r="L101" s="2"/>
    </row>
    <row r="102" spans="1:12" ht="17.100000000000001" customHeight="1">
      <c r="A102" s="9"/>
      <c r="B102" s="9">
        <v>3</v>
      </c>
      <c r="C102" s="10"/>
      <c r="D102" s="10"/>
      <c r="E102" s="12" t="s">
        <v>146</v>
      </c>
      <c r="F102" s="95"/>
      <c r="G102" s="43"/>
      <c r="H102" s="43"/>
      <c r="K102" s="1"/>
    </row>
    <row r="103" spans="1:12" ht="17.100000000000001" customHeight="1">
      <c r="A103" s="9"/>
      <c r="B103" s="9">
        <v>4</v>
      </c>
      <c r="C103" s="10"/>
      <c r="D103" s="10"/>
      <c r="E103" s="12" t="s">
        <v>11</v>
      </c>
      <c r="F103" s="95"/>
      <c r="G103" s="41">
        <f>SUM(G104:G106)</f>
        <v>0</v>
      </c>
      <c r="H103" s="41">
        <f>SUM(H104:H106)</f>
        <v>0</v>
      </c>
    </row>
    <row r="104" spans="1:12" ht="17.100000000000001" customHeight="1">
      <c r="A104" s="9"/>
      <c r="B104" s="9"/>
      <c r="C104" s="10" t="s">
        <v>1</v>
      </c>
      <c r="D104" s="10"/>
      <c r="E104" s="12" t="s">
        <v>147</v>
      </c>
      <c r="F104" s="96">
        <v>1071</v>
      </c>
      <c r="G104" s="43"/>
      <c r="H104" s="43"/>
      <c r="K104" s="2"/>
    </row>
    <row r="105" spans="1:12" ht="17.100000000000001" customHeight="1">
      <c r="A105" s="9"/>
      <c r="B105" s="9"/>
      <c r="C105" s="10" t="s">
        <v>2</v>
      </c>
      <c r="D105" s="10"/>
      <c r="E105" s="12" t="s">
        <v>40</v>
      </c>
      <c r="F105" s="96">
        <v>1073</v>
      </c>
      <c r="G105" s="43"/>
      <c r="H105" s="43"/>
      <c r="L105" s="1"/>
    </row>
    <row r="106" spans="1:12" ht="17.100000000000001" customHeight="1">
      <c r="A106" s="9"/>
      <c r="B106" s="9"/>
      <c r="C106" s="10" t="s">
        <v>3</v>
      </c>
      <c r="D106" s="10"/>
      <c r="E106" s="12" t="s">
        <v>11</v>
      </c>
      <c r="F106" s="96">
        <v>1078</v>
      </c>
      <c r="G106" s="43"/>
      <c r="H106" s="43"/>
      <c r="I106" s="1"/>
    </row>
    <row r="107" spans="1:12" ht="17.100000000000001" customHeight="1">
      <c r="A107" s="9"/>
      <c r="B107" s="9">
        <v>5</v>
      </c>
      <c r="C107" s="10"/>
      <c r="D107" s="10"/>
      <c r="E107" s="8" t="s">
        <v>148</v>
      </c>
      <c r="F107" s="95">
        <v>108</v>
      </c>
      <c r="G107" s="41">
        <v>-16981773.920000002</v>
      </c>
      <c r="H107" s="41">
        <v>-13506177.970000001</v>
      </c>
      <c r="I107" s="1"/>
    </row>
    <row r="108" spans="1:12" ht="17.100000000000001" customHeight="1">
      <c r="A108" s="9"/>
      <c r="B108" s="9">
        <v>6</v>
      </c>
      <c r="C108" s="10"/>
      <c r="D108" s="10"/>
      <c r="E108" s="12" t="s">
        <v>149</v>
      </c>
      <c r="F108" s="96">
        <v>109</v>
      </c>
      <c r="G108" s="43">
        <v>-5217700.0999999996</v>
      </c>
      <c r="H108" s="43">
        <v>-3475595.95</v>
      </c>
      <c r="K108" s="1"/>
    </row>
    <row r="109" spans="1:12" ht="17.100000000000001" customHeight="1">
      <c r="A109" s="9"/>
      <c r="B109" s="9"/>
      <c r="C109" s="10"/>
      <c r="D109" s="10"/>
      <c r="E109" s="8" t="s">
        <v>150</v>
      </c>
      <c r="F109" s="96"/>
      <c r="G109" s="43">
        <f>G99</f>
        <v>10754099.979999999</v>
      </c>
      <c r="H109" s="43">
        <f>H99</f>
        <v>15971800.080000002</v>
      </c>
      <c r="L109" s="1"/>
    </row>
    <row r="110" spans="1:12" ht="17.100000000000001" customHeight="1">
      <c r="A110" s="11"/>
      <c r="B110" s="11"/>
      <c r="C110" s="11"/>
      <c r="D110" s="11"/>
      <c r="E110" s="8" t="s">
        <v>151</v>
      </c>
      <c r="F110" s="95"/>
      <c r="G110" s="41">
        <f>G59</f>
        <v>38728766.339999996</v>
      </c>
      <c r="H110" s="41">
        <f>H59</f>
        <v>38230418.920000002</v>
      </c>
      <c r="K110" s="7"/>
    </row>
    <row r="111" spans="1:12" ht="17.100000000000001" customHeight="1">
      <c r="E111" s="6"/>
      <c r="F111" s="98"/>
    </row>
  </sheetData>
  <mergeCells count="1">
    <mergeCell ref="A1:H1"/>
  </mergeCells>
  <phoneticPr fontId="7" type="noConversion"/>
  <pageMargins left="0.75" right="0.75" top="0.5" bottom="0.25" header="0.5" footer="0.5"/>
  <pageSetup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57"/>
  <sheetViews>
    <sheetView topLeftCell="A13" workbookViewId="0">
      <selection activeCell="E26" sqref="E26"/>
    </sheetView>
  </sheetViews>
  <sheetFormatPr defaultRowHeight="17.100000000000001" customHeight="1"/>
  <cols>
    <col min="1" max="2" width="3.7109375" style="17" customWidth="1"/>
    <col min="3" max="3" width="50.7109375" customWidth="1"/>
    <col min="4" max="4" width="10" style="52" customWidth="1"/>
    <col min="5" max="6" width="16" style="44" customWidth="1"/>
  </cols>
  <sheetData>
    <row r="1" spans="1:11" ht="17.100000000000001" customHeight="1">
      <c r="A1" s="201" t="s">
        <v>41</v>
      </c>
      <c r="B1" s="201"/>
      <c r="C1" s="201"/>
      <c r="D1" s="201"/>
      <c r="E1" s="201"/>
      <c r="F1" s="201"/>
    </row>
    <row r="2" spans="1:11" ht="17.100000000000001" customHeight="1">
      <c r="A2" s="202" t="s">
        <v>42</v>
      </c>
      <c r="B2" s="202"/>
      <c r="C2" s="202"/>
      <c r="D2" s="202"/>
      <c r="E2" s="202"/>
      <c r="F2" s="202"/>
    </row>
    <row r="3" spans="1:11" ht="17.100000000000001" customHeight="1">
      <c r="A3" s="202" t="s">
        <v>43</v>
      </c>
      <c r="B3" s="202"/>
      <c r="C3" s="202"/>
      <c r="D3" s="202"/>
      <c r="E3" s="202"/>
      <c r="F3" s="202"/>
    </row>
    <row r="4" spans="1:11" ht="17.100000000000001" customHeight="1">
      <c r="A4"/>
      <c r="B4"/>
      <c r="E4"/>
      <c r="F4"/>
    </row>
    <row r="5" spans="1:11" ht="17.100000000000001" customHeight="1">
      <c r="A5" s="14" t="s">
        <v>14</v>
      </c>
      <c r="B5" s="15"/>
      <c r="C5" s="16" t="s">
        <v>19</v>
      </c>
      <c r="D5" s="16"/>
      <c r="E5" s="71">
        <v>2015</v>
      </c>
      <c r="F5" s="71">
        <v>2014</v>
      </c>
    </row>
    <row r="6" spans="1:11" ht="17.100000000000001" customHeight="1">
      <c r="A6" s="9" t="s">
        <v>0</v>
      </c>
      <c r="B6" s="10"/>
      <c r="C6" s="8" t="s">
        <v>254</v>
      </c>
      <c r="D6" s="13" t="s">
        <v>70</v>
      </c>
      <c r="E6" s="41">
        <f>E7+E8+E9+E10</f>
        <v>6565088</v>
      </c>
      <c r="F6" s="41">
        <f>F7+F8+F9+F10</f>
        <v>6403063</v>
      </c>
      <c r="J6" s="2"/>
    </row>
    <row r="7" spans="1:11" ht="17.100000000000001" customHeight="1">
      <c r="A7" s="10"/>
      <c r="B7" s="10">
        <v>1</v>
      </c>
      <c r="C7" s="12" t="s">
        <v>253</v>
      </c>
      <c r="D7" s="13" t="s">
        <v>246</v>
      </c>
      <c r="E7" s="43">
        <v>6565088</v>
      </c>
      <c r="F7" s="43">
        <v>4403063</v>
      </c>
      <c r="J7" s="2"/>
    </row>
    <row r="8" spans="1:11" ht="24">
      <c r="A8" s="9"/>
      <c r="B8" s="10">
        <v>2</v>
      </c>
      <c r="C8" s="56" t="s">
        <v>44</v>
      </c>
      <c r="D8" s="13" t="s">
        <v>245</v>
      </c>
      <c r="E8" s="43"/>
      <c r="F8" s="43"/>
      <c r="K8" s="2"/>
    </row>
    <row r="9" spans="1:11" ht="17.100000000000001" customHeight="1">
      <c r="A9" s="9"/>
      <c r="B9" s="10">
        <v>3</v>
      </c>
      <c r="C9" s="12" t="s">
        <v>45</v>
      </c>
      <c r="D9" s="13"/>
      <c r="E9" s="43"/>
      <c r="F9" s="43"/>
      <c r="H9" s="1"/>
    </row>
    <row r="10" spans="1:11" ht="17.100000000000001" customHeight="1">
      <c r="A10" s="9"/>
      <c r="B10" s="10">
        <v>4</v>
      </c>
      <c r="C10" s="12" t="s">
        <v>46</v>
      </c>
      <c r="D10" s="104" t="s">
        <v>224</v>
      </c>
      <c r="E10" s="43"/>
      <c r="F10" s="43">
        <v>2000000</v>
      </c>
      <c r="H10" s="2"/>
    </row>
    <row r="11" spans="1:11" ht="17.100000000000001" customHeight="1">
      <c r="A11" s="9" t="s">
        <v>7</v>
      </c>
      <c r="B11" s="10"/>
      <c r="C11" s="8" t="s">
        <v>47</v>
      </c>
      <c r="D11" s="13" t="s">
        <v>186</v>
      </c>
      <c r="E11" s="41">
        <f>E12+E13</f>
        <v>6110857</v>
      </c>
      <c r="F11" s="41">
        <f>F12+F13</f>
        <v>4289469</v>
      </c>
      <c r="H11" s="4"/>
    </row>
    <row r="12" spans="1:11" ht="17.100000000000001" customHeight="1">
      <c r="A12" s="10"/>
      <c r="B12" s="10">
        <v>1</v>
      </c>
      <c r="C12" s="12" t="s">
        <v>47</v>
      </c>
      <c r="D12" s="13" t="s">
        <v>251</v>
      </c>
      <c r="E12" s="43">
        <v>6110857</v>
      </c>
      <c r="F12" s="43">
        <v>4289469</v>
      </c>
      <c r="J12" s="4"/>
    </row>
    <row r="13" spans="1:11" ht="17.100000000000001" customHeight="1">
      <c r="A13" s="10"/>
      <c r="B13" s="10">
        <v>2</v>
      </c>
      <c r="C13" s="12" t="s">
        <v>49</v>
      </c>
      <c r="D13" s="13">
        <v>608</v>
      </c>
      <c r="E13" s="43"/>
      <c r="F13" s="43"/>
      <c r="I13" s="4"/>
    </row>
    <row r="14" spans="1:11" ht="17.100000000000001" customHeight="1">
      <c r="A14" s="9" t="s">
        <v>9</v>
      </c>
      <c r="B14" s="10"/>
      <c r="C14" s="8" t="s">
        <v>48</v>
      </c>
      <c r="D14" s="13" t="s">
        <v>186</v>
      </c>
      <c r="E14" s="41">
        <f>E15+E16</f>
        <v>5134159</v>
      </c>
      <c r="F14" s="41">
        <f>F15+F16</f>
        <v>4832255</v>
      </c>
      <c r="I14" s="4"/>
    </row>
    <row r="15" spans="1:11" ht="17.100000000000001" customHeight="1">
      <c r="A15" s="10"/>
      <c r="B15" s="10">
        <v>1</v>
      </c>
      <c r="C15" s="12" t="s">
        <v>50</v>
      </c>
      <c r="D15" s="54">
        <v>641648</v>
      </c>
      <c r="E15" s="43">
        <v>4421203</v>
      </c>
      <c r="F15" s="43">
        <v>4167143</v>
      </c>
      <c r="I15" s="4"/>
    </row>
    <row r="16" spans="1:11" ht="24">
      <c r="A16" s="10"/>
      <c r="B16" s="57">
        <v>2</v>
      </c>
      <c r="C16" s="56" t="s">
        <v>51</v>
      </c>
      <c r="D16" s="54">
        <v>644645</v>
      </c>
      <c r="E16" s="43">
        <v>712956</v>
      </c>
      <c r="F16" s="43">
        <v>665112</v>
      </c>
      <c r="K16" s="2"/>
    </row>
    <row r="17" spans="1:11" ht="17.100000000000001" customHeight="1">
      <c r="A17" s="9" t="s">
        <v>55</v>
      </c>
      <c r="B17" s="9"/>
      <c r="C17" s="8" t="s">
        <v>52</v>
      </c>
      <c r="D17" s="13" t="s">
        <v>186</v>
      </c>
      <c r="E17" s="41"/>
      <c r="F17" s="41"/>
      <c r="J17" s="3"/>
    </row>
    <row r="18" spans="1:11" ht="17.100000000000001" customHeight="1">
      <c r="A18" s="9" t="s">
        <v>56</v>
      </c>
      <c r="B18" s="10"/>
      <c r="C18" s="8" t="s">
        <v>53</v>
      </c>
      <c r="D18" s="13" t="s">
        <v>225</v>
      </c>
      <c r="E18" s="41">
        <v>524972</v>
      </c>
      <c r="F18" s="41">
        <v>742035</v>
      </c>
      <c r="J18" s="4"/>
    </row>
    <row r="19" spans="1:11" ht="17.100000000000001" customHeight="1">
      <c r="A19" s="9" t="s">
        <v>57</v>
      </c>
      <c r="B19" s="10"/>
      <c r="C19" s="8" t="s">
        <v>54</v>
      </c>
      <c r="D19" s="13" t="s">
        <v>226</v>
      </c>
      <c r="E19" s="41">
        <v>12800</v>
      </c>
      <c r="F19" s="41">
        <v>14900</v>
      </c>
      <c r="J19" s="4"/>
    </row>
    <row r="20" spans="1:11" ht="17.100000000000001" customHeight="1">
      <c r="A20" s="9" t="s">
        <v>59</v>
      </c>
      <c r="B20" s="10"/>
      <c r="C20" s="8" t="s">
        <v>58</v>
      </c>
      <c r="D20" s="13" t="s">
        <v>70</v>
      </c>
      <c r="E20" s="41">
        <f>E21+E22+E23</f>
        <v>0</v>
      </c>
      <c r="F20" s="41">
        <f>F21+F22+F23</f>
        <v>0</v>
      </c>
      <c r="K20" s="3"/>
    </row>
    <row r="21" spans="1:11" ht="36">
      <c r="A21" s="9"/>
      <c r="B21" s="59">
        <v>1</v>
      </c>
      <c r="C21" s="58" t="s">
        <v>60</v>
      </c>
      <c r="D21" s="55"/>
      <c r="E21" s="43"/>
      <c r="F21" s="43"/>
      <c r="J21" s="4"/>
    </row>
    <row r="22" spans="1:11" ht="36">
      <c r="A22" s="10"/>
      <c r="B22" s="57">
        <v>2</v>
      </c>
      <c r="C22" s="56" t="s">
        <v>61</v>
      </c>
      <c r="D22" s="13"/>
      <c r="E22" s="43"/>
      <c r="F22" s="43"/>
      <c r="I22" s="1"/>
    </row>
    <row r="23" spans="1:11" ht="36">
      <c r="A23" s="10"/>
      <c r="B23" s="57">
        <v>3</v>
      </c>
      <c r="C23" s="56" t="s">
        <v>62</v>
      </c>
      <c r="D23" s="13"/>
      <c r="E23" s="43"/>
      <c r="F23" s="43"/>
      <c r="H23" s="1"/>
    </row>
    <row r="24" spans="1:11" ht="30" customHeight="1">
      <c r="A24" s="9" t="s">
        <v>65</v>
      </c>
      <c r="B24" s="10"/>
      <c r="C24" s="60" t="s">
        <v>63</v>
      </c>
      <c r="D24" s="84" t="s">
        <v>186</v>
      </c>
      <c r="E24" s="85"/>
      <c r="F24" s="41"/>
      <c r="H24" s="1"/>
    </row>
    <row r="25" spans="1:11" ht="17.100000000000001" customHeight="1">
      <c r="A25" s="48" t="s">
        <v>66</v>
      </c>
      <c r="B25" s="48"/>
      <c r="C25" s="79" t="s">
        <v>64</v>
      </c>
      <c r="D25" s="13" t="s">
        <v>186</v>
      </c>
      <c r="E25" s="63">
        <f>E26+E27</f>
        <v>0</v>
      </c>
      <c r="F25" s="82">
        <f>F26+F27</f>
        <v>0</v>
      </c>
    </row>
    <row r="26" spans="1:11" ht="38.25">
      <c r="A26" s="46"/>
      <c r="B26" s="90">
        <v>1</v>
      </c>
      <c r="C26" s="64" t="s">
        <v>67</v>
      </c>
      <c r="D26" s="88"/>
      <c r="E26" s="89"/>
      <c r="F26" s="63"/>
    </row>
    <row r="27" spans="1:11" ht="17.100000000000001" customHeight="1">
      <c r="A27" s="46"/>
      <c r="B27" s="46">
        <v>2</v>
      </c>
      <c r="C27" s="61" t="s">
        <v>68</v>
      </c>
      <c r="D27" s="62">
        <v>668</v>
      </c>
      <c r="E27" s="63"/>
      <c r="F27" s="63"/>
    </row>
    <row r="28" spans="1:11" ht="17.100000000000001" customHeight="1">
      <c r="A28" s="48" t="s">
        <v>70</v>
      </c>
      <c r="B28" s="48"/>
      <c r="C28" s="48" t="s">
        <v>69</v>
      </c>
      <c r="D28" s="13" t="s">
        <v>70</v>
      </c>
      <c r="E28" s="51"/>
      <c r="F28" s="51"/>
    </row>
    <row r="29" spans="1:11" ht="17.100000000000001" customHeight="1">
      <c r="A29" s="48" t="s">
        <v>72</v>
      </c>
      <c r="B29" s="48"/>
      <c r="C29" s="48" t="s">
        <v>71</v>
      </c>
      <c r="D29" s="13" t="s">
        <v>70</v>
      </c>
      <c r="E29" s="51">
        <f>(E6+E20)-(E11+E14+E17+E18+E19+E24+E25)</f>
        <v>-5217700</v>
      </c>
      <c r="F29" s="51">
        <f>(F6+F20)-(F11+F14+F17+F18+F19+F24+F25)</f>
        <v>-3475596</v>
      </c>
    </row>
    <row r="30" spans="1:11" ht="17.100000000000001" customHeight="1">
      <c r="A30" s="48" t="s">
        <v>74</v>
      </c>
      <c r="B30" s="48"/>
      <c r="C30" s="48" t="s">
        <v>73</v>
      </c>
      <c r="D30" s="13" t="s">
        <v>186</v>
      </c>
      <c r="E30" s="51">
        <f>E31+E32+E33</f>
        <v>0</v>
      </c>
      <c r="F30" s="51">
        <f>F31+F32+F33</f>
        <v>0</v>
      </c>
    </row>
    <row r="31" spans="1:11" ht="17.100000000000001" customHeight="1">
      <c r="A31" s="46"/>
      <c r="B31" s="46">
        <v>1</v>
      </c>
      <c r="C31" s="61" t="s">
        <v>75</v>
      </c>
      <c r="D31" s="62"/>
      <c r="E31" s="63"/>
      <c r="F31" s="63"/>
    </row>
    <row r="32" spans="1:11" ht="17.100000000000001" customHeight="1">
      <c r="A32" s="46"/>
      <c r="B32" s="46">
        <v>2</v>
      </c>
      <c r="C32" s="61" t="s">
        <v>76</v>
      </c>
      <c r="D32" s="62"/>
      <c r="E32" s="63"/>
      <c r="F32" s="63"/>
    </row>
    <row r="33" spans="1:6" ht="17.100000000000001" customHeight="1">
      <c r="A33" s="46"/>
      <c r="B33" s="46">
        <v>3</v>
      </c>
      <c r="C33" s="61" t="s">
        <v>77</v>
      </c>
      <c r="D33" s="62"/>
      <c r="E33" s="63"/>
      <c r="F33" s="63"/>
    </row>
    <row r="34" spans="1:6" ht="17.100000000000001" customHeight="1">
      <c r="A34" s="48" t="s">
        <v>79</v>
      </c>
      <c r="B34" s="48"/>
      <c r="C34" s="48" t="s">
        <v>78</v>
      </c>
      <c r="D34" s="13" t="s">
        <v>70</v>
      </c>
      <c r="E34" s="51">
        <f>E29-E30</f>
        <v>-5217700</v>
      </c>
      <c r="F34" s="51">
        <f>F29-F30</f>
        <v>-3475596</v>
      </c>
    </row>
    <row r="35" spans="1:6" ht="17.100000000000001" customHeight="1">
      <c r="A35" s="48" t="s">
        <v>81</v>
      </c>
      <c r="B35" s="48"/>
      <c r="C35" s="48" t="s">
        <v>80</v>
      </c>
      <c r="D35" s="13" t="s">
        <v>70</v>
      </c>
      <c r="E35" s="63">
        <f>E36+E37</f>
        <v>0</v>
      </c>
      <c r="F35" s="63">
        <f>F36+F37</f>
        <v>0</v>
      </c>
    </row>
    <row r="36" spans="1:6" ht="17.100000000000001" customHeight="1">
      <c r="A36" s="46"/>
      <c r="B36" s="46">
        <v>1</v>
      </c>
      <c r="C36" s="61" t="s">
        <v>82</v>
      </c>
      <c r="D36" s="62"/>
      <c r="E36" s="63"/>
      <c r="F36" s="63"/>
    </row>
    <row r="37" spans="1:6" ht="17.100000000000001" customHeight="1">
      <c r="A37" s="46"/>
      <c r="B37" s="46">
        <v>2</v>
      </c>
      <c r="C37" s="61" t="s">
        <v>83</v>
      </c>
      <c r="D37" s="62"/>
      <c r="E37" s="63"/>
      <c r="F37" s="63"/>
    </row>
    <row r="42" spans="1:6" ht="17.100000000000001" customHeight="1">
      <c r="A42" s="203" t="s">
        <v>211</v>
      </c>
      <c r="B42" s="203"/>
      <c r="C42" s="203"/>
      <c r="D42" s="203"/>
      <c r="E42" s="203"/>
      <c r="F42" s="203"/>
    </row>
    <row r="44" spans="1:6" ht="17.100000000000001" customHeight="1">
      <c r="A44" s="14" t="s">
        <v>14</v>
      </c>
      <c r="B44" s="15"/>
      <c r="C44" s="16" t="s">
        <v>19</v>
      </c>
      <c r="D44" s="16"/>
      <c r="E44" s="71">
        <v>2015</v>
      </c>
      <c r="F44" s="71">
        <v>2014</v>
      </c>
    </row>
    <row r="45" spans="1:6" ht="17.100000000000001" customHeight="1">
      <c r="A45" s="46"/>
      <c r="B45" s="46"/>
      <c r="C45" s="48" t="s">
        <v>78</v>
      </c>
      <c r="D45" s="62"/>
      <c r="E45" s="51">
        <f>E29</f>
        <v>-5217700</v>
      </c>
      <c r="F45" s="51">
        <f>F29</f>
        <v>-3475596</v>
      </c>
    </row>
    <row r="46" spans="1:6" ht="17.100000000000001" customHeight="1">
      <c r="A46" s="46" t="s">
        <v>0</v>
      </c>
      <c r="B46" s="46"/>
      <c r="C46" s="48" t="s">
        <v>212</v>
      </c>
      <c r="D46" s="62"/>
      <c r="E46" s="63">
        <f>E47+E48+E49+E50</f>
        <v>0</v>
      </c>
      <c r="F46" s="63">
        <f>F47+F48+F49+F50</f>
        <v>0</v>
      </c>
    </row>
    <row r="47" spans="1:6" ht="25.5">
      <c r="A47" s="46"/>
      <c r="B47" s="46">
        <v>1</v>
      </c>
      <c r="C47" s="64" t="s">
        <v>213</v>
      </c>
      <c r="D47" s="62"/>
      <c r="E47" s="63"/>
      <c r="F47" s="63"/>
    </row>
    <row r="48" spans="1:6" ht="12.75">
      <c r="A48" s="46"/>
      <c r="B48" s="46">
        <v>2</v>
      </c>
      <c r="C48" s="61" t="s">
        <v>214</v>
      </c>
      <c r="D48" s="62"/>
      <c r="E48" s="63"/>
      <c r="F48" s="63"/>
    </row>
    <row r="49" spans="1:6" ht="25.5">
      <c r="A49" s="46"/>
      <c r="B49" s="46">
        <v>3</v>
      </c>
      <c r="C49" s="64" t="s">
        <v>215</v>
      </c>
      <c r="D49" s="62"/>
      <c r="E49" s="63"/>
      <c r="F49" s="63"/>
    </row>
    <row r="50" spans="1:6" ht="17.100000000000001" customHeight="1">
      <c r="A50" s="46"/>
      <c r="B50" s="46">
        <v>4</v>
      </c>
      <c r="C50" s="61" t="s">
        <v>216</v>
      </c>
      <c r="D50" s="62"/>
      <c r="E50" s="63"/>
      <c r="F50" s="63"/>
    </row>
    <row r="51" spans="1:6" ht="17.100000000000001" customHeight="1">
      <c r="A51" s="46"/>
      <c r="B51" s="46"/>
      <c r="C51" s="48" t="s">
        <v>217</v>
      </c>
      <c r="D51" s="62"/>
      <c r="E51" s="63">
        <f>E46</f>
        <v>0</v>
      </c>
      <c r="F51" s="63">
        <f>F46</f>
        <v>0</v>
      </c>
    </row>
    <row r="52" spans="1:6" ht="17.100000000000001" customHeight="1">
      <c r="A52" s="46"/>
      <c r="B52" s="46"/>
      <c r="C52" s="61"/>
      <c r="D52" s="62"/>
      <c r="E52" s="63"/>
      <c r="F52" s="63"/>
    </row>
    <row r="53" spans="1:6" ht="17.100000000000001" customHeight="1">
      <c r="A53" s="46"/>
      <c r="B53" s="46"/>
      <c r="C53" s="48" t="s">
        <v>218</v>
      </c>
      <c r="D53" s="62"/>
      <c r="E53" s="63">
        <f>E51</f>
        <v>0</v>
      </c>
      <c r="F53" s="63">
        <f>F51</f>
        <v>0</v>
      </c>
    </row>
    <row r="54" spans="1:6" ht="17.100000000000001" customHeight="1">
      <c r="A54" s="46"/>
      <c r="B54" s="46"/>
      <c r="C54" s="61"/>
      <c r="D54" s="62"/>
      <c r="E54" s="63"/>
      <c r="F54" s="63"/>
    </row>
    <row r="55" spans="1:6" ht="17.100000000000001" customHeight="1">
      <c r="A55" s="46"/>
      <c r="B55" s="46"/>
      <c r="C55" s="48" t="s">
        <v>219</v>
      </c>
      <c r="D55" s="62"/>
      <c r="E55" s="63"/>
      <c r="F55" s="63"/>
    </row>
    <row r="56" spans="1:6" ht="17.100000000000001" customHeight="1">
      <c r="A56" s="46"/>
      <c r="B56" s="46">
        <v>1</v>
      </c>
      <c r="C56" s="61" t="s">
        <v>82</v>
      </c>
      <c r="D56" s="62"/>
      <c r="E56" s="63"/>
      <c r="F56" s="63"/>
    </row>
    <row r="57" spans="1:6" ht="17.100000000000001" customHeight="1">
      <c r="A57" s="46"/>
      <c r="B57" s="46">
        <v>2</v>
      </c>
      <c r="C57" s="61" t="s">
        <v>83</v>
      </c>
      <c r="D57" s="62"/>
      <c r="E57" s="63"/>
      <c r="F57" s="63"/>
    </row>
  </sheetData>
  <mergeCells count="4">
    <mergeCell ref="A1:F1"/>
    <mergeCell ref="A3:F3"/>
    <mergeCell ref="A2:F2"/>
    <mergeCell ref="A42:F42"/>
  </mergeCells>
  <phoneticPr fontId="7" type="noConversion"/>
  <pageMargins left="0.5" right="0.25" top="0.5" bottom="0.2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6"/>
  <sheetViews>
    <sheetView topLeftCell="A24" workbookViewId="0">
      <selection activeCell="C41" sqref="C41"/>
    </sheetView>
  </sheetViews>
  <sheetFormatPr defaultRowHeight="17.100000000000001" customHeight="1"/>
  <cols>
    <col min="1" max="2" width="3.7109375" style="17" customWidth="1"/>
    <col min="3" max="3" width="56" customWidth="1"/>
    <col min="4" max="4" width="3.28515625" style="17" customWidth="1"/>
    <col min="5" max="5" width="14.85546875" style="44" customWidth="1"/>
    <col min="6" max="6" width="14.140625" style="44" customWidth="1"/>
    <col min="8" max="8" width="12.85546875" bestFit="1" customWidth="1"/>
  </cols>
  <sheetData>
    <row r="1" spans="1:11" ht="17.100000000000001" customHeight="1">
      <c r="A1" s="201" t="s">
        <v>184</v>
      </c>
      <c r="B1" s="201"/>
      <c r="C1" s="201"/>
      <c r="D1" s="201"/>
      <c r="E1" s="201"/>
      <c r="F1" s="201"/>
    </row>
    <row r="2" spans="1:11" ht="17.100000000000001" customHeight="1">
      <c r="A2" s="204" t="s">
        <v>185</v>
      </c>
      <c r="B2" s="204"/>
      <c r="C2" s="204"/>
      <c r="D2" s="204"/>
      <c r="E2" s="204"/>
      <c r="F2" s="204"/>
    </row>
    <row r="3" spans="1:11" ht="17.100000000000001" customHeight="1">
      <c r="A3" s="38" t="s">
        <v>187</v>
      </c>
      <c r="B3" s="38" t="s">
        <v>188</v>
      </c>
      <c r="C3" s="13" t="s">
        <v>189</v>
      </c>
      <c r="D3" s="13"/>
      <c r="E3" s="71">
        <v>2015</v>
      </c>
      <c r="F3" s="71">
        <v>2014</v>
      </c>
    </row>
    <row r="4" spans="1:11" ht="17.100000000000001" customHeight="1">
      <c r="A4" s="48" t="s">
        <v>0</v>
      </c>
      <c r="B4" s="48"/>
      <c r="C4" s="8" t="s">
        <v>152</v>
      </c>
      <c r="D4" s="13"/>
      <c r="E4" s="41">
        <f>E5+(E6+E7)</f>
        <v>74179</v>
      </c>
      <c r="F4" s="41">
        <f>F5+F6+F7</f>
        <v>326786.92000000016</v>
      </c>
      <c r="J4" s="2"/>
    </row>
    <row r="5" spans="1:11" ht="17.100000000000001" customHeight="1">
      <c r="A5" s="10"/>
      <c r="B5" s="10">
        <v>1</v>
      </c>
      <c r="C5" s="12" t="s">
        <v>153</v>
      </c>
      <c r="D5" s="13" t="s">
        <v>70</v>
      </c>
      <c r="E5" s="43">
        <v>4860516</v>
      </c>
      <c r="F5" s="43">
        <v>5137784.2</v>
      </c>
      <c r="K5" s="2"/>
    </row>
    <row r="6" spans="1:11" ht="17.100000000000001" customHeight="1">
      <c r="A6" s="10"/>
      <c r="B6" s="10">
        <v>2</v>
      </c>
      <c r="C6" s="12" t="s">
        <v>154</v>
      </c>
      <c r="D6" s="13" t="s">
        <v>70</v>
      </c>
      <c r="E6" s="43">
        <v>-4393357</v>
      </c>
      <c r="F6" s="43">
        <v>-4212025</v>
      </c>
      <c r="G6" s="105"/>
      <c r="H6" s="191"/>
      <c r="K6" s="2"/>
    </row>
    <row r="7" spans="1:11" ht="17.100000000000001" customHeight="1">
      <c r="A7" s="10"/>
      <c r="B7" s="10">
        <v>3</v>
      </c>
      <c r="C7" s="12" t="s">
        <v>155</v>
      </c>
      <c r="D7" s="13" t="s">
        <v>70</v>
      </c>
      <c r="E7" s="43">
        <v>-392980</v>
      </c>
      <c r="F7" s="43">
        <v>-598972.28</v>
      </c>
      <c r="H7" s="191"/>
    </row>
    <row r="8" spans="1:11" ht="17.100000000000001" customHeight="1">
      <c r="A8" s="9" t="s">
        <v>7</v>
      </c>
      <c r="B8" s="10"/>
      <c r="C8" s="8" t="s">
        <v>156</v>
      </c>
      <c r="D8" s="53" t="s">
        <v>70</v>
      </c>
      <c r="E8" s="41">
        <f>E9+E10</f>
        <v>0</v>
      </c>
      <c r="F8" s="41">
        <f>F9+F10</f>
        <v>0</v>
      </c>
      <c r="H8" s="2"/>
    </row>
    <row r="9" spans="1:11" ht="17.100000000000001" customHeight="1">
      <c r="B9" s="10">
        <v>1</v>
      </c>
      <c r="C9" s="12" t="s">
        <v>157</v>
      </c>
      <c r="D9" s="12" t="s">
        <v>186</v>
      </c>
      <c r="E9" s="43"/>
      <c r="F9" s="43"/>
      <c r="H9" s="2"/>
    </row>
    <row r="10" spans="1:11" ht="17.100000000000001" customHeight="1">
      <c r="A10" s="10"/>
      <c r="B10" s="10">
        <v>2</v>
      </c>
      <c r="C10" s="12" t="s">
        <v>158</v>
      </c>
      <c r="D10" s="12" t="s">
        <v>186</v>
      </c>
      <c r="E10" s="43"/>
      <c r="F10" s="43"/>
      <c r="H10" s="2"/>
    </row>
    <row r="11" spans="1:11" ht="17.100000000000001" customHeight="1">
      <c r="A11" s="9" t="s">
        <v>9</v>
      </c>
      <c r="B11" s="10"/>
      <c r="C11" s="8" t="s">
        <v>159</v>
      </c>
      <c r="D11" s="53" t="s">
        <v>70</v>
      </c>
      <c r="E11" s="41">
        <f>E4-E8</f>
        <v>74179</v>
      </c>
      <c r="F11" s="41">
        <f>F4-F8</f>
        <v>326786.92000000016</v>
      </c>
      <c r="H11" s="2"/>
    </row>
    <row r="12" spans="1:11" ht="17.100000000000001" customHeight="1">
      <c r="A12" s="9" t="s">
        <v>55</v>
      </c>
      <c r="B12" s="10"/>
      <c r="C12" s="8" t="s">
        <v>160</v>
      </c>
      <c r="D12" s="12"/>
      <c r="E12" s="41">
        <f>(E16+E18+E19)-(E13+E14+E15+E17)</f>
        <v>0</v>
      </c>
      <c r="F12" s="41">
        <f>(F16+F18+F19)-(F13+F14+F15+F17)</f>
        <v>0</v>
      </c>
      <c r="H12" s="2"/>
    </row>
    <row r="13" spans="1:11" ht="17.100000000000001" customHeight="1">
      <c r="A13" s="10"/>
      <c r="B13" s="10">
        <v>1</v>
      </c>
      <c r="C13" s="12" t="s">
        <v>161</v>
      </c>
      <c r="D13" s="12" t="s">
        <v>186</v>
      </c>
      <c r="E13" s="43"/>
      <c r="F13" s="43"/>
      <c r="H13" s="2"/>
    </row>
    <row r="14" spans="1:11" ht="17.100000000000001" customHeight="1">
      <c r="A14" s="10"/>
      <c r="B14" s="10">
        <v>2</v>
      </c>
      <c r="C14" s="12" t="s">
        <v>162</v>
      </c>
      <c r="D14" s="12" t="s">
        <v>186</v>
      </c>
      <c r="E14" s="41"/>
      <c r="F14" s="41"/>
      <c r="H14" s="2"/>
    </row>
    <row r="15" spans="1:11" ht="17.100000000000001" customHeight="1">
      <c r="B15" s="10">
        <v>3</v>
      </c>
      <c r="C15" s="12" t="s">
        <v>163</v>
      </c>
      <c r="D15" s="12" t="s">
        <v>186</v>
      </c>
      <c r="E15" s="45"/>
      <c r="F15" s="45"/>
      <c r="I15" s="5"/>
    </row>
    <row r="16" spans="1:11" ht="17.100000000000001" customHeight="1">
      <c r="A16" s="10"/>
      <c r="B16" s="10">
        <v>4</v>
      </c>
      <c r="C16" s="12" t="s">
        <v>164</v>
      </c>
      <c r="D16" s="13" t="s">
        <v>70</v>
      </c>
      <c r="E16" s="41"/>
      <c r="F16" s="41"/>
      <c r="H16" s="4"/>
    </row>
    <row r="17" spans="1:11" ht="17.100000000000001" customHeight="1">
      <c r="A17" s="10"/>
      <c r="B17" s="10">
        <v>5</v>
      </c>
      <c r="C17" s="12" t="s">
        <v>165</v>
      </c>
      <c r="D17" s="12" t="s">
        <v>186</v>
      </c>
      <c r="E17" s="41"/>
      <c r="F17" s="41"/>
      <c r="J17" s="4"/>
    </row>
    <row r="18" spans="1:11" ht="17.100000000000001" customHeight="1">
      <c r="A18" s="10"/>
      <c r="B18" s="10">
        <v>6</v>
      </c>
      <c r="C18" s="12" t="s">
        <v>166</v>
      </c>
      <c r="D18" s="13" t="s">
        <v>70</v>
      </c>
      <c r="E18" s="41"/>
      <c r="F18" s="41"/>
      <c r="I18" s="4"/>
    </row>
    <row r="19" spans="1:11" ht="17.100000000000001" customHeight="1">
      <c r="A19" s="10"/>
      <c r="B19" s="10">
        <v>7</v>
      </c>
      <c r="C19" s="12" t="s">
        <v>167</v>
      </c>
      <c r="D19" s="13" t="s">
        <v>70</v>
      </c>
      <c r="E19" s="43"/>
      <c r="F19" s="43"/>
      <c r="I19" s="4"/>
    </row>
    <row r="20" spans="1:11" ht="17.100000000000001" customHeight="1">
      <c r="A20" s="9" t="s">
        <v>56</v>
      </c>
      <c r="B20" s="9"/>
      <c r="C20" s="8" t="s">
        <v>168</v>
      </c>
      <c r="D20" s="8" t="s">
        <v>186</v>
      </c>
      <c r="E20" s="41">
        <f>E12</f>
        <v>0</v>
      </c>
      <c r="F20" s="41">
        <f>F12</f>
        <v>0</v>
      </c>
      <c r="I20" s="4"/>
    </row>
    <row r="21" spans="1:11" ht="17.100000000000001" customHeight="1">
      <c r="A21" s="9" t="s">
        <v>57</v>
      </c>
      <c r="B21" s="10"/>
      <c r="C21" s="8" t="s">
        <v>169</v>
      </c>
      <c r="D21" s="12"/>
      <c r="E21" s="41">
        <f>(E22+E23+E24)-(E25+E26+E27+E28+E29+E30+E31)</f>
        <v>0</v>
      </c>
      <c r="F21" s="41">
        <f>(F22+F23+F24)-(F25+F26+F27+F28+F29+F30+F31)</f>
        <v>0</v>
      </c>
      <c r="K21" s="2"/>
    </row>
    <row r="22" spans="1:11" ht="17.100000000000001" customHeight="1">
      <c r="A22" s="10"/>
      <c r="B22" s="10">
        <v>1</v>
      </c>
      <c r="C22" s="12" t="s">
        <v>170</v>
      </c>
      <c r="D22" s="13" t="s">
        <v>70</v>
      </c>
      <c r="E22" s="43"/>
      <c r="F22" s="45"/>
      <c r="K22" s="5"/>
    </row>
    <row r="23" spans="1:11" ht="17.100000000000001" customHeight="1">
      <c r="A23" s="10"/>
      <c r="B23" s="10">
        <v>2</v>
      </c>
      <c r="C23" s="12" t="s">
        <v>171</v>
      </c>
      <c r="D23" s="84" t="s">
        <v>70</v>
      </c>
      <c r="E23" s="114"/>
      <c r="F23" s="41"/>
      <c r="J23" s="3"/>
    </row>
    <row r="24" spans="1:11" ht="17.100000000000001" customHeight="1">
      <c r="A24" s="10"/>
      <c r="B24" s="10">
        <v>3</v>
      </c>
      <c r="C24" s="78" t="s">
        <v>172</v>
      </c>
      <c r="D24" s="13" t="s">
        <v>70</v>
      </c>
      <c r="E24" s="43"/>
      <c r="F24" s="81"/>
      <c r="J24" s="4"/>
    </row>
    <row r="25" spans="1:11" ht="17.100000000000001" customHeight="1">
      <c r="A25" s="10"/>
      <c r="B25" s="10">
        <v>4</v>
      </c>
      <c r="C25" s="12" t="s">
        <v>173</v>
      </c>
      <c r="D25" s="87" t="s">
        <v>186</v>
      </c>
      <c r="E25" s="115"/>
      <c r="F25" s="45"/>
      <c r="K25" s="5"/>
    </row>
    <row r="26" spans="1:11" ht="17.100000000000001" customHeight="1">
      <c r="A26" s="10"/>
      <c r="B26" s="10">
        <v>5</v>
      </c>
      <c r="C26" s="12" t="s">
        <v>174</v>
      </c>
      <c r="D26" s="12" t="s">
        <v>186</v>
      </c>
      <c r="E26" s="43"/>
      <c r="F26" s="41"/>
      <c r="K26" s="3"/>
    </row>
    <row r="27" spans="1:11" ht="17.100000000000001" customHeight="1">
      <c r="A27" s="9"/>
      <c r="B27" s="10">
        <v>6</v>
      </c>
      <c r="C27" s="69" t="s">
        <v>175</v>
      </c>
      <c r="D27" s="12" t="s">
        <v>186</v>
      </c>
      <c r="E27" s="43"/>
      <c r="F27" s="41"/>
      <c r="J27" s="4"/>
    </row>
    <row r="28" spans="1:11" ht="17.100000000000001" customHeight="1">
      <c r="A28" s="9"/>
      <c r="B28" s="10">
        <v>7</v>
      </c>
      <c r="C28" s="69" t="s">
        <v>176</v>
      </c>
      <c r="D28" s="12" t="s">
        <v>186</v>
      </c>
      <c r="E28" s="43"/>
      <c r="F28" s="41"/>
      <c r="J28" s="4"/>
    </row>
    <row r="29" spans="1:11" ht="17.100000000000001" customHeight="1">
      <c r="A29" s="9"/>
      <c r="B29" s="10">
        <v>8</v>
      </c>
      <c r="C29" s="69" t="s">
        <v>177</v>
      </c>
      <c r="D29" s="12" t="s">
        <v>186</v>
      </c>
      <c r="E29" s="43"/>
      <c r="F29" s="41"/>
      <c r="J29" s="4"/>
    </row>
    <row r="30" spans="1:11" ht="17.100000000000001" customHeight="1">
      <c r="A30" s="9"/>
      <c r="B30" s="10">
        <v>9</v>
      </c>
      <c r="C30" s="69" t="s">
        <v>157</v>
      </c>
      <c r="D30" s="12" t="s">
        <v>186</v>
      </c>
      <c r="E30" s="43"/>
      <c r="F30" s="41"/>
      <c r="J30" s="4"/>
    </row>
    <row r="31" spans="1:11" ht="17.100000000000001" customHeight="1">
      <c r="A31" s="9"/>
      <c r="B31" s="10">
        <v>10</v>
      </c>
      <c r="C31" s="69" t="s">
        <v>178</v>
      </c>
      <c r="D31" s="12" t="s">
        <v>186</v>
      </c>
      <c r="E31" s="43"/>
      <c r="F31" s="41"/>
      <c r="J31" s="4"/>
    </row>
    <row r="32" spans="1:11" ht="17.100000000000001" customHeight="1">
      <c r="A32" s="9" t="s">
        <v>57</v>
      </c>
      <c r="B32" s="9"/>
      <c r="C32" s="49" t="s">
        <v>179</v>
      </c>
      <c r="D32" s="8" t="s">
        <v>186</v>
      </c>
      <c r="E32" s="41">
        <f>E21</f>
        <v>0</v>
      </c>
      <c r="F32" s="41">
        <f>F21</f>
        <v>0</v>
      </c>
      <c r="J32" s="4"/>
    </row>
    <row r="33" spans="1:10" ht="26.25" customHeight="1">
      <c r="A33" s="9" t="s">
        <v>59</v>
      </c>
      <c r="B33" s="9"/>
      <c r="C33" s="70" t="s">
        <v>180</v>
      </c>
      <c r="D33" s="53" t="s">
        <v>70</v>
      </c>
      <c r="E33" s="41">
        <f>E11-(E20+E32)</f>
        <v>74179</v>
      </c>
      <c r="F33" s="41">
        <f>F11-(F20+F32)</f>
        <v>326786.92000000016</v>
      </c>
      <c r="J33" s="4"/>
    </row>
    <row r="34" spans="1:10" ht="17.100000000000001" customHeight="1">
      <c r="A34" s="9" t="s">
        <v>65</v>
      </c>
      <c r="B34" s="9"/>
      <c r="C34" s="49" t="s">
        <v>181</v>
      </c>
      <c r="D34" s="13" t="s">
        <v>70</v>
      </c>
      <c r="E34" s="41">
        <f>F36</f>
        <v>529924.94000000018</v>
      </c>
      <c r="F34" s="41">
        <v>203138.02</v>
      </c>
      <c r="J34" s="4"/>
    </row>
    <row r="35" spans="1:10" ht="17.100000000000001" customHeight="1">
      <c r="A35" s="9"/>
      <c r="B35" s="9"/>
      <c r="C35" s="69" t="s">
        <v>182</v>
      </c>
      <c r="D35" s="13" t="s">
        <v>70</v>
      </c>
      <c r="E35" s="41"/>
      <c r="F35" s="41"/>
      <c r="J35" s="4"/>
    </row>
    <row r="36" spans="1:10" ht="17.100000000000001" customHeight="1">
      <c r="A36" s="9" t="s">
        <v>66</v>
      </c>
      <c r="B36" s="10"/>
      <c r="C36" s="8" t="s">
        <v>183</v>
      </c>
      <c r="D36" s="53" t="s">
        <v>70</v>
      </c>
      <c r="E36" s="41">
        <f>E33+E34</f>
        <v>604103.94000000018</v>
      </c>
      <c r="F36" s="41">
        <f>F33+F34</f>
        <v>529924.94000000018</v>
      </c>
      <c r="I36" s="1"/>
    </row>
  </sheetData>
  <mergeCells count="2">
    <mergeCell ref="A1:F1"/>
    <mergeCell ref="A2:F2"/>
  </mergeCells>
  <phoneticPr fontId="7" type="noConversion"/>
  <pageMargins left="0.75" right="0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O25"/>
  <sheetViews>
    <sheetView topLeftCell="A19" workbookViewId="0">
      <selection activeCell="E26" sqref="E26"/>
    </sheetView>
  </sheetViews>
  <sheetFormatPr defaultRowHeight="12.75"/>
  <cols>
    <col min="1" max="1" width="3.85546875" style="35" customWidth="1"/>
    <col min="2" max="2" width="35.85546875" style="35" customWidth="1"/>
    <col min="3" max="3" width="10.85546875" style="50" customWidth="1"/>
    <col min="4" max="4" width="5.7109375" style="35" bestFit="1" customWidth="1"/>
    <col min="5" max="5" width="3.28515625" style="35" bestFit="1" customWidth="1"/>
    <col min="6" max="6" width="4.5703125" style="50" customWidth="1"/>
    <col min="7" max="7" width="3.28515625" style="35" bestFit="1" customWidth="1"/>
    <col min="8" max="8" width="3.28515625" style="50" bestFit="1" customWidth="1"/>
    <col min="9" max="9" width="8.140625" style="50" bestFit="1" customWidth="1"/>
    <col min="10" max="10" width="12.5703125" style="35" bestFit="1" customWidth="1"/>
    <col min="11" max="11" width="11.5703125" style="35" bestFit="1" customWidth="1"/>
    <col min="12" max="12" width="12" style="35" bestFit="1" customWidth="1"/>
    <col min="13" max="13" width="3.28515625" style="35" bestFit="1" customWidth="1"/>
    <col min="14" max="14" width="12" style="35" bestFit="1" customWidth="1"/>
    <col min="15" max="16384" width="9.140625" style="35"/>
  </cols>
  <sheetData>
    <row r="1" spans="1:15">
      <c r="B1" s="205" t="s">
        <v>207</v>
      </c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</row>
    <row r="2" spans="1:15">
      <c r="B2" s="206" t="s">
        <v>208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</row>
    <row r="3" spans="1:15" s="33" customFormat="1" ht="115.5" customHeight="1">
      <c r="A3" s="65" t="s">
        <v>210</v>
      </c>
      <c r="B3" s="65" t="s">
        <v>209</v>
      </c>
      <c r="C3" s="72" t="s">
        <v>190</v>
      </c>
      <c r="D3" s="73" t="s">
        <v>145</v>
      </c>
      <c r="E3" s="73" t="s">
        <v>191</v>
      </c>
      <c r="F3" s="72" t="s">
        <v>192</v>
      </c>
      <c r="G3" s="73" t="s">
        <v>193</v>
      </c>
      <c r="H3" s="72" t="s">
        <v>11</v>
      </c>
      <c r="I3" s="72" t="s">
        <v>194</v>
      </c>
      <c r="J3" s="73" t="s">
        <v>195</v>
      </c>
      <c r="K3" s="72" t="s">
        <v>196</v>
      </c>
      <c r="L3" s="72" t="s">
        <v>38</v>
      </c>
      <c r="M3" s="72" t="s">
        <v>197</v>
      </c>
      <c r="N3" s="72" t="s">
        <v>38</v>
      </c>
      <c r="O3" s="34"/>
    </row>
    <row r="4" spans="1:15" ht="18" customHeight="1">
      <c r="A4" s="36"/>
      <c r="B4" s="48" t="s">
        <v>247</v>
      </c>
      <c r="C4" s="106">
        <v>32953574</v>
      </c>
      <c r="D4" s="106"/>
      <c r="E4" s="106"/>
      <c r="F4" s="106"/>
      <c r="G4" s="106"/>
      <c r="H4" s="106"/>
      <c r="I4" s="106"/>
      <c r="J4" s="106">
        <v>-13506177.970000001</v>
      </c>
      <c r="K4" s="106">
        <v>-3475595.95</v>
      </c>
      <c r="L4" s="106">
        <f>K4+J4+I4+H4+G4+F4+E4+D4+C4</f>
        <v>15971800.079999998</v>
      </c>
      <c r="M4" s="106"/>
      <c r="N4" s="106">
        <f>L4+M4</f>
        <v>15971800.079999998</v>
      </c>
    </row>
    <row r="5" spans="1:15">
      <c r="A5" s="36">
        <v>1</v>
      </c>
      <c r="B5" s="36" t="s">
        <v>198</v>
      </c>
      <c r="C5" s="107"/>
      <c r="D5" s="108"/>
      <c r="E5" s="108"/>
      <c r="F5" s="107"/>
      <c r="G5" s="108"/>
      <c r="H5" s="107"/>
      <c r="I5" s="107"/>
      <c r="J5" s="109"/>
      <c r="K5" s="109"/>
      <c r="L5" s="106">
        <f>K5+J5+I5+H5+G5+F5+E5+D5+C5</f>
        <v>0</v>
      </c>
      <c r="M5" s="109"/>
      <c r="N5" s="106">
        <f t="shared" ref="N5:N25" si="0">L5+M5</f>
        <v>0</v>
      </c>
    </row>
    <row r="6" spans="1:15" ht="25.5">
      <c r="A6" s="36"/>
      <c r="B6" s="74" t="s">
        <v>248</v>
      </c>
      <c r="C6" s="106">
        <f>C4</f>
        <v>32953574</v>
      </c>
      <c r="D6" s="106"/>
      <c r="E6" s="106"/>
      <c r="F6" s="106"/>
      <c r="G6" s="106"/>
      <c r="H6" s="106"/>
      <c r="I6" s="106"/>
      <c r="J6" s="106">
        <f>J4</f>
        <v>-13506177.970000001</v>
      </c>
      <c r="K6" s="106">
        <f>K4</f>
        <v>-3475595.95</v>
      </c>
      <c r="L6" s="106">
        <f>K6+J6+I6+H6+G6+F6+E6+D6+C6</f>
        <v>15971800.079999998</v>
      </c>
      <c r="M6" s="106"/>
      <c r="N6" s="106">
        <f t="shared" si="0"/>
        <v>15971800.079999998</v>
      </c>
    </row>
    <row r="7" spans="1:15" ht="25.5">
      <c r="A7" s="36"/>
      <c r="B7" s="74" t="s">
        <v>199</v>
      </c>
      <c r="C7" s="107"/>
      <c r="D7" s="108"/>
      <c r="E7" s="108"/>
      <c r="F7" s="107"/>
      <c r="G7" s="108"/>
      <c r="H7" s="107"/>
      <c r="I7" s="107"/>
      <c r="J7" s="108"/>
      <c r="K7" s="108"/>
      <c r="L7" s="106">
        <f>K7+J7+I7+H7+G7+F7+E7+D7+C7</f>
        <v>0</v>
      </c>
      <c r="M7" s="108"/>
      <c r="N7" s="106">
        <f t="shared" si="0"/>
        <v>0</v>
      </c>
    </row>
    <row r="8" spans="1:15">
      <c r="A8" s="36">
        <v>1</v>
      </c>
      <c r="B8" s="37" t="s">
        <v>200</v>
      </c>
      <c r="C8" s="107"/>
      <c r="D8" s="108"/>
      <c r="E8" s="106"/>
      <c r="F8" s="107"/>
      <c r="G8" s="108"/>
      <c r="H8" s="107"/>
      <c r="I8" s="107"/>
      <c r="J8" s="106">
        <v>-3475595.95</v>
      </c>
      <c r="K8" s="106">
        <v>-1742104.15</v>
      </c>
      <c r="L8" s="106">
        <f>K8+J8+I8+H8+G8+F8+E8+D8+C8</f>
        <v>-5217700.0999999996</v>
      </c>
      <c r="M8" s="106"/>
      <c r="N8" s="106">
        <f t="shared" si="0"/>
        <v>-5217700.0999999996</v>
      </c>
    </row>
    <row r="9" spans="1:15">
      <c r="A9" s="36"/>
      <c r="B9" s="74" t="s">
        <v>201</v>
      </c>
      <c r="C9" s="107"/>
      <c r="D9" s="108"/>
      <c r="E9" s="106"/>
      <c r="F9" s="107"/>
      <c r="G9" s="108"/>
      <c r="H9" s="107"/>
      <c r="I9" s="106"/>
      <c r="J9" s="106"/>
      <c r="K9" s="106"/>
      <c r="L9" s="106"/>
      <c r="M9" s="106"/>
      <c r="N9" s="106">
        <f t="shared" si="0"/>
        <v>0</v>
      </c>
    </row>
    <row r="10" spans="1:15" ht="25.5">
      <c r="A10" s="36"/>
      <c r="B10" s="74" t="s">
        <v>202</v>
      </c>
      <c r="C10" s="107"/>
      <c r="D10" s="108"/>
      <c r="E10" s="106"/>
      <c r="F10" s="107"/>
      <c r="G10" s="108"/>
      <c r="H10" s="107"/>
      <c r="I10" s="106"/>
      <c r="J10" s="106"/>
      <c r="K10" s="106"/>
      <c r="L10" s="106"/>
      <c r="M10" s="106"/>
      <c r="N10" s="106">
        <f t="shared" si="0"/>
        <v>0</v>
      </c>
    </row>
    <row r="11" spans="1:15" ht="29.25" customHeight="1">
      <c r="A11" s="36"/>
      <c r="B11" s="74" t="s">
        <v>203</v>
      </c>
      <c r="C11" s="107"/>
      <c r="D11" s="108"/>
      <c r="E11" s="108"/>
      <c r="F11" s="107"/>
      <c r="G11" s="108"/>
      <c r="H11" s="107"/>
      <c r="I11" s="107"/>
      <c r="J11" s="108"/>
      <c r="K11" s="108"/>
      <c r="L11" s="108"/>
      <c r="M11" s="108"/>
      <c r="N11" s="106">
        <f t="shared" si="0"/>
        <v>0</v>
      </c>
    </row>
    <row r="12" spans="1:15">
      <c r="A12" s="36">
        <v>1</v>
      </c>
      <c r="B12" s="37" t="s">
        <v>204</v>
      </c>
      <c r="C12" s="106"/>
      <c r="D12" s="106"/>
      <c r="E12" s="108"/>
      <c r="F12" s="107"/>
      <c r="G12" s="108"/>
      <c r="H12" s="107"/>
      <c r="I12" s="107"/>
      <c r="J12" s="108"/>
      <c r="K12" s="108"/>
      <c r="L12" s="106"/>
      <c r="M12" s="110"/>
      <c r="N12" s="106">
        <f t="shared" si="0"/>
        <v>0</v>
      </c>
    </row>
    <row r="13" spans="1:15" ht="18" customHeight="1">
      <c r="A13" s="36">
        <v>2</v>
      </c>
      <c r="B13" s="36" t="s">
        <v>178</v>
      </c>
      <c r="C13" s="107"/>
      <c r="D13" s="108"/>
      <c r="E13" s="108"/>
      <c r="F13" s="107"/>
      <c r="G13" s="108"/>
      <c r="H13" s="107"/>
      <c r="I13" s="107"/>
      <c r="J13" s="108"/>
      <c r="K13" s="108"/>
      <c r="L13" s="109"/>
      <c r="M13" s="108"/>
      <c r="N13" s="106">
        <f t="shared" si="0"/>
        <v>0</v>
      </c>
    </row>
    <row r="14" spans="1:15" ht="25.5">
      <c r="A14" s="36"/>
      <c r="B14" s="75" t="s">
        <v>205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>
        <f t="shared" si="0"/>
        <v>0</v>
      </c>
    </row>
    <row r="15" spans="1:15" ht="25.5">
      <c r="A15" s="36">
        <v>1</v>
      </c>
      <c r="B15" s="76" t="s">
        <v>250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>
        <f t="shared" si="0"/>
        <v>0</v>
      </c>
    </row>
    <row r="16" spans="1:15" ht="25.5">
      <c r="A16" s="36"/>
      <c r="B16" s="76" t="s">
        <v>248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>
        <f t="shared" si="0"/>
        <v>0</v>
      </c>
    </row>
    <row r="17" spans="1:14" ht="25.5">
      <c r="A17" s="36"/>
      <c r="B17" s="75" t="s">
        <v>202</v>
      </c>
      <c r="C17" s="107"/>
      <c r="D17" s="108"/>
      <c r="E17" s="108"/>
      <c r="F17" s="107"/>
      <c r="G17" s="108"/>
      <c r="H17" s="107"/>
      <c r="I17" s="107"/>
      <c r="J17" s="108"/>
      <c r="K17" s="108"/>
      <c r="L17" s="108"/>
      <c r="M17" s="108"/>
      <c r="N17" s="106">
        <f t="shared" si="0"/>
        <v>0</v>
      </c>
    </row>
    <row r="18" spans="1:14">
      <c r="A18" s="36">
        <v>1</v>
      </c>
      <c r="B18" s="37" t="s">
        <v>200</v>
      </c>
      <c r="C18" s="107"/>
      <c r="D18" s="108"/>
      <c r="E18" s="108"/>
      <c r="F18" s="107"/>
      <c r="G18" s="108"/>
      <c r="H18" s="107"/>
      <c r="I18" s="107"/>
      <c r="J18" s="106"/>
      <c r="K18" s="106"/>
      <c r="L18" s="106"/>
      <c r="M18" s="106"/>
      <c r="N18" s="106">
        <f t="shared" si="0"/>
        <v>0</v>
      </c>
    </row>
    <row r="19" spans="1:14">
      <c r="A19" s="36"/>
      <c r="B19" s="74" t="s">
        <v>206</v>
      </c>
      <c r="C19" s="107"/>
      <c r="D19" s="108"/>
      <c r="E19" s="106"/>
      <c r="F19" s="107"/>
      <c r="G19" s="108"/>
      <c r="H19" s="107"/>
      <c r="I19" s="106"/>
      <c r="J19" s="106"/>
      <c r="K19" s="106"/>
      <c r="L19" s="106"/>
      <c r="M19" s="106"/>
      <c r="N19" s="106">
        <f t="shared" si="0"/>
        <v>0</v>
      </c>
    </row>
    <row r="20" spans="1:14" ht="25.5">
      <c r="A20" s="36"/>
      <c r="B20" s="74" t="s">
        <v>199</v>
      </c>
      <c r="C20" s="107"/>
      <c r="D20" s="108"/>
      <c r="E20" s="106"/>
      <c r="F20" s="107"/>
      <c r="G20" s="108"/>
      <c r="H20" s="107"/>
      <c r="I20" s="106"/>
      <c r="J20" s="106"/>
      <c r="K20" s="106"/>
      <c r="L20" s="106"/>
      <c r="M20" s="106"/>
      <c r="N20" s="106">
        <f t="shared" si="0"/>
        <v>0</v>
      </c>
    </row>
    <row r="21" spans="1:14" ht="25.5">
      <c r="A21" s="36">
        <v>1</v>
      </c>
      <c r="B21" s="37" t="s">
        <v>203</v>
      </c>
      <c r="C21" s="107"/>
      <c r="D21" s="108"/>
      <c r="E21" s="108"/>
      <c r="F21" s="107"/>
      <c r="G21" s="108"/>
      <c r="H21" s="107"/>
      <c r="I21" s="107"/>
      <c r="J21" s="108"/>
      <c r="K21" s="108"/>
      <c r="L21" s="108"/>
      <c r="M21" s="108"/>
      <c r="N21" s="106">
        <f t="shared" si="0"/>
        <v>0</v>
      </c>
    </row>
    <row r="22" spans="1:14" ht="18" customHeight="1">
      <c r="A22" s="36">
        <v>2</v>
      </c>
      <c r="B22" s="36" t="s">
        <v>204</v>
      </c>
      <c r="C22" s="106"/>
      <c r="D22" s="106"/>
      <c r="E22" s="108"/>
      <c r="F22" s="107"/>
      <c r="G22" s="108"/>
      <c r="H22" s="107"/>
      <c r="I22" s="107"/>
      <c r="J22" s="108"/>
      <c r="K22" s="108"/>
      <c r="L22" s="106"/>
      <c r="M22" s="110"/>
      <c r="N22" s="106">
        <f t="shared" si="0"/>
        <v>0</v>
      </c>
    </row>
    <row r="23" spans="1:14">
      <c r="A23" s="36">
        <v>3</v>
      </c>
      <c r="B23" s="36" t="s">
        <v>178</v>
      </c>
      <c r="C23" s="107"/>
      <c r="D23" s="111"/>
      <c r="E23" s="111"/>
      <c r="F23" s="107"/>
      <c r="G23" s="108"/>
      <c r="H23" s="107"/>
      <c r="I23" s="107"/>
      <c r="J23" s="109"/>
      <c r="K23" s="109"/>
      <c r="L23" s="106"/>
      <c r="M23" s="108"/>
      <c r="N23" s="106">
        <f t="shared" si="0"/>
        <v>0</v>
      </c>
    </row>
    <row r="24" spans="1:14" ht="25.5">
      <c r="A24" s="36"/>
      <c r="B24" s="74" t="s">
        <v>205</v>
      </c>
      <c r="C24" s="112"/>
      <c r="D24" s="106"/>
      <c r="E24" s="108"/>
      <c r="F24" s="113"/>
      <c r="G24" s="108"/>
      <c r="H24" s="107"/>
      <c r="I24" s="107"/>
      <c r="J24" s="109"/>
      <c r="K24" s="109"/>
      <c r="L24" s="106"/>
      <c r="M24" s="108"/>
      <c r="N24" s="106">
        <f t="shared" si="0"/>
        <v>0</v>
      </c>
    </row>
    <row r="25" spans="1:14" ht="18" customHeight="1">
      <c r="A25" s="36">
        <v>1</v>
      </c>
      <c r="B25" s="61" t="s">
        <v>249</v>
      </c>
      <c r="C25" s="106">
        <f>SUM(C6:C24)</f>
        <v>32953574</v>
      </c>
      <c r="D25" s="106">
        <f t="shared" ref="D25:M25" si="1">SUM(D6:D24)</f>
        <v>0</v>
      </c>
      <c r="E25" s="106">
        <f t="shared" si="1"/>
        <v>0</v>
      </c>
      <c r="F25" s="106">
        <f t="shared" si="1"/>
        <v>0</v>
      </c>
      <c r="G25" s="106">
        <f t="shared" si="1"/>
        <v>0</v>
      </c>
      <c r="H25" s="106">
        <f t="shared" si="1"/>
        <v>0</v>
      </c>
      <c r="I25" s="106">
        <f t="shared" si="1"/>
        <v>0</v>
      </c>
      <c r="J25" s="106">
        <f t="shared" si="1"/>
        <v>-16981773.920000002</v>
      </c>
      <c r="K25" s="106">
        <f t="shared" si="1"/>
        <v>-5217700.0999999996</v>
      </c>
      <c r="L25" s="106">
        <f t="shared" si="1"/>
        <v>10754099.979999999</v>
      </c>
      <c r="M25" s="106">
        <f t="shared" si="1"/>
        <v>0</v>
      </c>
      <c r="N25" s="106">
        <f t="shared" si="0"/>
        <v>10754099.979999999</v>
      </c>
    </row>
  </sheetData>
  <mergeCells count="2">
    <mergeCell ref="B1:N1"/>
    <mergeCell ref="B2:N2"/>
  </mergeCells>
  <phoneticPr fontId="7" type="noConversion"/>
  <pageMargins left="0.5" right="0" top="0.25" bottom="0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B2:E60"/>
  <sheetViews>
    <sheetView workbookViewId="0">
      <selection activeCell="I31" sqref="I31"/>
    </sheetView>
  </sheetViews>
  <sheetFormatPr defaultColWidth="4.7109375" defaultRowHeight="12.75"/>
  <cols>
    <col min="1" max="1" width="3" customWidth="1"/>
    <col min="2" max="2" width="4.5703125" customWidth="1"/>
    <col min="3" max="3" width="7.42578125" customWidth="1"/>
    <col min="4" max="4" width="76.42578125" customWidth="1"/>
    <col min="5" max="5" width="2.42578125" customWidth="1"/>
    <col min="6" max="6" width="1.5703125" customWidth="1"/>
    <col min="7" max="7" width="4.7109375" customWidth="1"/>
  </cols>
  <sheetData>
    <row r="2" spans="2:5" s="119" customFormat="1" ht="33" customHeight="1">
      <c r="B2" s="207" t="s">
        <v>263</v>
      </c>
      <c r="C2" s="208"/>
      <c r="D2" s="208"/>
      <c r="E2" s="209"/>
    </row>
    <row r="3" spans="2:5" s="124" customFormat="1">
      <c r="B3" s="120"/>
      <c r="C3" s="121" t="s">
        <v>264</v>
      </c>
      <c r="D3" s="122"/>
      <c r="E3" s="123"/>
    </row>
    <row r="4" spans="2:5" s="124" customFormat="1" ht="11.25">
      <c r="B4" s="120"/>
      <c r="C4" s="125"/>
      <c r="D4" s="126" t="s">
        <v>265</v>
      </c>
      <c r="E4" s="123"/>
    </row>
    <row r="5" spans="2:5" s="124" customFormat="1" ht="11.25">
      <c r="B5" s="120"/>
      <c r="C5" s="125"/>
      <c r="D5" s="126" t="s">
        <v>266</v>
      </c>
      <c r="E5" s="123"/>
    </row>
    <row r="6" spans="2:5" s="124" customFormat="1" ht="11.25">
      <c r="B6" s="120"/>
      <c r="C6" s="125" t="s">
        <v>267</v>
      </c>
      <c r="D6" s="127"/>
      <c r="E6" s="123"/>
    </row>
    <row r="7" spans="2:5" s="124" customFormat="1" ht="11.25">
      <c r="B7" s="120"/>
      <c r="C7" s="125"/>
      <c r="D7" s="126" t="s">
        <v>268</v>
      </c>
      <c r="E7" s="123"/>
    </row>
    <row r="8" spans="2:5" s="124" customFormat="1" ht="11.25">
      <c r="B8" s="120"/>
      <c r="C8" s="128"/>
      <c r="D8" s="126" t="s">
        <v>269</v>
      </c>
      <c r="E8" s="123"/>
    </row>
    <row r="9" spans="2:5" s="124" customFormat="1" ht="11.25">
      <c r="B9" s="120"/>
      <c r="C9" s="129"/>
      <c r="D9" s="130" t="s">
        <v>270</v>
      </c>
      <c r="E9" s="123"/>
    </row>
    <row r="10" spans="2:5" ht="5.25" customHeight="1">
      <c r="B10" s="21"/>
      <c r="C10" s="22"/>
      <c r="D10" s="22"/>
      <c r="E10" s="23"/>
    </row>
    <row r="11" spans="2:5" ht="15.75">
      <c r="B11" s="21"/>
      <c r="C11" s="131" t="s">
        <v>271</v>
      </c>
      <c r="D11" s="132" t="s">
        <v>272</v>
      </c>
      <c r="E11" s="23"/>
    </row>
    <row r="12" spans="2:5" ht="6" customHeight="1">
      <c r="B12" s="21"/>
      <c r="C12" s="133"/>
      <c r="E12" s="23"/>
    </row>
    <row r="13" spans="2:5">
      <c r="B13" s="21"/>
      <c r="C13" s="134">
        <v>1</v>
      </c>
      <c r="D13" s="135" t="s">
        <v>273</v>
      </c>
      <c r="E13" s="23"/>
    </row>
    <row r="14" spans="2:5">
      <c r="B14" s="21"/>
      <c r="C14" s="134">
        <v>2</v>
      </c>
      <c r="D14" s="17" t="s">
        <v>274</v>
      </c>
      <c r="E14" s="23"/>
    </row>
    <row r="15" spans="2:5">
      <c r="B15" s="21"/>
      <c r="C15" s="47">
        <v>3</v>
      </c>
      <c r="D15" s="17" t="s">
        <v>275</v>
      </c>
      <c r="E15" s="23"/>
    </row>
    <row r="16" spans="2:5" s="17" customFormat="1">
      <c r="B16" s="136"/>
      <c r="C16" s="47">
        <v>4</v>
      </c>
      <c r="D16" s="47" t="s">
        <v>276</v>
      </c>
      <c r="E16" s="137"/>
    </row>
    <row r="17" spans="2:5" s="17" customFormat="1">
      <c r="B17" s="136"/>
      <c r="C17" s="47"/>
      <c r="D17" s="135" t="s">
        <v>277</v>
      </c>
      <c r="E17" s="137"/>
    </row>
    <row r="18" spans="2:5" s="17" customFormat="1">
      <c r="B18" s="136"/>
      <c r="C18" s="47" t="s">
        <v>278</v>
      </c>
      <c r="D18" s="47"/>
      <c r="E18" s="137"/>
    </row>
    <row r="19" spans="2:5" s="17" customFormat="1">
      <c r="B19" s="136"/>
      <c r="C19" s="47"/>
      <c r="D19" s="135" t="s">
        <v>279</v>
      </c>
      <c r="E19" s="137"/>
    </row>
    <row r="20" spans="2:5" s="17" customFormat="1">
      <c r="B20" s="136"/>
      <c r="C20" s="47" t="s">
        <v>280</v>
      </c>
      <c r="D20" s="47"/>
      <c r="E20" s="137"/>
    </row>
    <row r="21" spans="2:5" s="17" customFormat="1">
      <c r="B21" s="136"/>
      <c r="C21" s="47"/>
      <c r="D21" s="135" t="s">
        <v>281</v>
      </c>
      <c r="E21" s="137"/>
    </row>
    <row r="22" spans="2:5" s="17" customFormat="1">
      <c r="B22" s="136"/>
      <c r="C22" s="47" t="s">
        <v>282</v>
      </c>
      <c r="D22" s="47"/>
      <c r="E22" s="137"/>
    </row>
    <row r="23" spans="2:5" s="17" customFormat="1">
      <c r="B23" s="136"/>
      <c r="C23" s="47"/>
      <c r="D23" s="47" t="s">
        <v>283</v>
      </c>
      <c r="E23" s="137"/>
    </row>
    <row r="24" spans="2:5" s="17" customFormat="1">
      <c r="B24" s="136"/>
      <c r="C24" s="47" t="s">
        <v>284</v>
      </c>
      <c r="D24" s="47"/>
      <c r="E24" s="137"/>
    </row>
    <row r="25" spans="2:5" s="17" customFormat="1">
      <c r="B25" s="136"/>
      <c r="C25" s="135" t="s">
        <v>285</v>
      </c>
      <c r="D25" s="47"/>
      <c r="E25" s="137"/>
    </row>
    <row r="26" spans="2:5" s="17" customFormat="1">
      <c r="B26" s="136"/>
      <c r="C26" s="47"/>
      <c r="D26" s="47" t="s">
        <v>286</v>
      </c>
      <c r="E26" s="137"/>
    </row>
    <row r="27" spans="2:5" s="17" customFormat="1">
      <c r="B27" s="136"/>
      <c r="C27" s="135" t="s">
        <v>287</v>
      </c>
      <c r="D27" s="47"/>
      <c r="E27" s="137"/>
    </row>
    <row r="28" spans="2:5" s="17" customFormat="1">
      <c r="B28" s="136"/>
      <c r="C28" s="47"/>
      <c r="D28" s="47" t="s">
        <v>288</v>
      </c>
      <c r="E28" s="137"/>
    </row>
    <row r="29" spans="2:5" s="17" customFormat="1">
      <c r="B29" s="136"/>
      <c r="C29" s="135" t="s">
        <v>289</v>
      </c>
      <c r="D29" s="47"/>
      <c r="E29" s="137"/>
    </row>
    <row r="30" spans="2:5" s="17" customFormat="1">
      <c r="B30" s="136"/>
      <c r="C30" s="47" t="s">
        <v>290</v>
      </c>
      <c r="D30" s="47" t="s">
        <v>291</v>
      </c>
      <c r="E30" s="137"/>
    </row>
    <row r="31" spans="2:5" s="17" customFormat="1">
      <c r="B31" s="136"/>
      <c r="C31" s="47"/>
      <c r="D31" s="135" t="s">
        <v>292</v>
      </c>
      <c r="E31" s="137"/>
    </row>
    <row r="32" spans="2:5" s="17" customFormat="1">
      <c r="B32" s="136"/>
      <c r="C32" s="47"/>
      <c r="D32" s="135" t="s">
        <v>293</v>
      </c>
      <c r="E32" s="137"/>
    </row>
    <row r="33" spans="2:5" s="17" customFormat="1">
      <c r="B33" s="136"/>
      <c r="C33" s="47"/>
      <c r="D33" s="135" t="s">
        <v>294</v>
      </c>
      <c r="E33" s="137"/>
    </row>
    <row r="34" spans="2:5" s="17" customFormat="1">
      <c r="B34" s="136"/>
      <c r="C34" s="47"/>
      <c r="D34" s="135" t="s">
        <v>295</v>
      </c>
      <c r="E34" s="137"/>
    </row>
    <row r="35" spans="2:5" s="17" customFormat="1">
      <c r="B35" s="136"/>
      <c r="C35" s="47"/>
      <c r="D35" s="135" t="s">
        <v>296</v>
      </c>
      <c r="E35" s="137"/>
    </row>
    <row r="36" spans="2:5" s="17" customFormat="1">
      <c r="B36" s="136"/>
      <c r="C36" s="47"/>
      <c r="D36" s="135" t="s">
        <v>297</v>
      </c>
      <c r="E36" s="137"/>
    </row>
    <row r="37" spans="2:5" s="17" customFormat="1" ht="6" customHeight="1">
      <c r="B37" s="136"/>
      <c r="C37" s="47"/>
      <c r="D37" s="47"/>
      <c r="E37" s="137"/>
    </row>
    <row r="38" spans="2:5" s="17" customFormat="1" ht="15.75">
      <c r="B38" s="136"/>
      <c r="C38" s="131" t="s">
        <v>298</v>
      </c>
      <c r="D38" s="132" t="s">
        <v>299</v>
      </c>
      <c r="E38" s="137"/>
    </row>
    <row r="39" spans="2:5" s="17" customFormat="1" ht="4.5" customHeight="1">
      <c r="B39" s="136"/>
      <c r="C39" s="47"/>
      <c r="D39" s="47"/>
      <c r="E39" s="137"/>
    </row>
    <row r="40" spans="2:5" s="17" customFormat="1">
      <c r="B40" s="136"/>
      <c r="C40" s="47"/>
      <c r="D40" s="135" t="s">
        <v>300</v>
      </c>
      <c r="E40" s="137"/>
    </row>
    <row r="41" spans="2:5" s="17" customFormat="1">
      <c r="B41" s="136"/>
      <c r="C41" s="47" t="s">
        <v>301</v>
      </c>
      <c r="D41" s="47"/>
      <c r="E41" s="137"/>
    </row>
    <row r="42" spans="2:5" s="17" customFormat="1">
      <c r="B42" s="136"/>
      <c r="C42" s="47"/>
      <c r="D42" s="47" t="s">
        <v>302</v>
      </c>
      <c r="E42" s="137"/>
    </row>
    <row r="43" spans="2:5" s="17" customFormat="1">
      <c r="B43" s="136"/>
      <c r="C43" s="47" t="s">
        <v>303</v>
      </c>
      <c r="D43" s="47"/>
      <c r="E43" s="137"/>
    </row>
    <row r="44" spans="2:5" s="17" customFormat="1">
      <c r="B44" s="136"/>
      <c r="C44" s="47"/>
      <c r="D44" s="47" t="s">
        <v>304</v>
      </c>
      <c r="E44" s="137"/>
    </row>
    <row r="45" spans="2:5" s="17" customFormat="1">
      <c r="B45" s="136"/>
      <c r="C45" s="47" t="s">
        <v>305</v>
      </c>
      <c r="D45" s="47"/>
      <c r="E45" s="137"/>
    </row>
    <row r="46" spans="2:5" s="17" customFormat="1">
      <c r="B46" s="136"/>
      <c r="C46" s="47"/>
      <c r="D46" s="47" t="s">
        <v>306</v>
      </c>
      <c r="E46" s="137"/>
    </row>
    <row r="47" spans="2:5" s="17" customFormat="1">
      <c r="B47" s="136"/>
      <c r="C47" s="47" t="s">
        <v>307</v>
      </c>
      <c r="D47" s="47"/>
      <c r="E47" s="137"/>
    </row>
    <row r="48" spans="2:5" s="17" customFormat="1">
      <c r="B48" s="136"/>
      <c r="D48" s="17" t="s">
        <v>308</v>
      </c>
      <c r="E48" s="137"/>
    </row>
    <row r="49" spans="2:5" s="17" customFormat="1">
      <c r="B49" s="136"/>
      <c r="C49" s="17" t="s">
        <v>309</v>
      </c>
      <c r="E49" s="137"/>
    </row>
    <row r="50" spans="2:5" s="17" customFormat="1">
      <c r="B50" s="136"/>
      <c r="C50" s="17" t="s">
        <v>310</v>
      </c>
      <c r="E50" s="137"/>
    </row>
    <row r="51" spans="2:5" s="17" customFormat="1">
      <c r="B51" s="136"/>
      <c r="C51" s="17" t="s">
        <v>311</v>
      </c>
      <c r="D51" s="47"/>
      <c r="E51" s="137"/>
    </row>
    <row r="52" spans="2:5" s="17" customFormat="1">
      <c r="B52" s="136"/>
      <c r="C52" s="47"/>
      <c r="D52" s="17" t="s">
        <v>312</v>
      </c>
      <c r="E52" s="137"/>
    </row>
    <row r="53" spans="2:5" s="17" customFormat="1">
      <c r="B53" s="136"/>
      <c r="C53" s="47"/>
      <c r="D53" s="47" t="s">
        <v>313</v>
      </c>
      <c r="E53" s="137"/>
    </row>
    <row r="54" spans="2:5" s="17" customFormat="1">
      <c r="B54" s="136"/>
      <c r="C54" s="47"/>
      <c r="D54" s="47" t="s">
        <v>314</v>
      </c>
      <c r="E54" s="137"/>
    </row>
    <row r="55" spans="2:5">
      <c r="B55" s="21"/>
      <c r="C55" s="17"/>
      <c r="D55" s="17" t="s">
        <v>315</v>
      </c>
      <c r="E55" s="23"/>
    </row>
    <row r="56" spans="2:5">
      <c r="B56" s="21"/>
      <c r="C56" s="17" t="s">
        <v>316</v>
      </c>
      <c r="D56" s="17"/>
      <c r="E56" s="23"/>
    </row>
    <row r="57" spans="2:5">
      <c r="B57" s="21"/>
      <c r="C57" s="17"/>
      <c r="D57" s="17"/>
      <c r="E57" s="23"/>
    </row>
    <row r="58" spans="2:5">
      <c r="B58" s="21"/>
      <c r="C58" s="17"/>
      <c r="D58" s="17"/>
      <c r="E58" s="23"/>
    </row>
    <row r="59" spans="2:5">
      <c r="B59" s="21"/>
      <c r="C59" s="17"/>
      <c r="D59" s="17"/>
      <c r="E59" s="40">
        <v>1</v>
      </c>
    </row>
    <row r="60" spans="2:5">
      <c r="B60" s="24"/>
      <c r="C60" s="25"/>
      <c r="D60" s="25"/>
      <c r="E60" s="26"/>
    </row>
  </sheetData>
  <mergeCells count="1">
    <mergeCell ref="B2:E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2:P115"/>
  <sheetViews>
    <sheetView topLeftCell="A76" workbookViewId="0">
      <selection activeCell="E26" sqref="E26"/>
    </sheetView>
  </sheetViews>
  <sheetFormatPr defaultRowHeight="12"/>
  <cols>
    <col min="1" max="1" width="1.5703125" style="142" customWidth="1"/>
    <col min="2" max="2" width="3.7109375" style="142" customWidth="1"/>
    <col min="3" max="3" width="3.42578125" style="170" customWidth="1"/>
    <col min="4" max="4" width="2" style="142" customWidth="1"/>
    <col min="5" max="5" width="3.42578125" style="142" customWidth="1"/>
    <col min="6" max="6" width="13.7109375" style="142" customWidth="1"/>
    <col min="7" max="9" width="8.7109375" style="142" customWidth="1"/>
    <col min="10" max="10" width="7.85546875" style="142" customWidth="1"/>
    <col min="11" max="11" width="8.7109375" style="142" customWidth="1"/>
    <col min="12" max="12" width="7.85546875" style="142" customWidth="1"/>
    <col min="13" max="13" width="13.5703125" style="142" bestFit="1" customWidth="1"/>
    <col min="14" max="14" width="1.7109375" style="142" customWidth="1"/>
    <col min="15" max="15" width="2.140625" style="142" customWidth="1"/>
    <col min="16" max="16" width="10.5703125" style="142" bestFit="1" customWidth="1"/>
    <col min="17" max="16384" width="9.140625" style="142"/>
  </cols>
  <sheetData>
    <row r="2" spans="2:14" s="138" customFormat="1" ht="33" customHeight="1">
      <c r="B2" s="210" t="s">
        <v>263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2"/>
    </row>
    <row r="3" spans="2:14" s="138" customFormat="1" ht="12.75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1"/>
    </row>
    <row r="4" spans="2:14">
      <c r="B4" s="143"/>
      <c r="C4" s="66" t="s">
        <v>317</v>
      </c>
      <c r="D4" s="213" t="s">
        <v>318</v>
      </c>
      <c r="E4" s="213"/>
      <c r="F4" s="144" t="s">
        <v>319</v>
      </c>
      <c r="G4" s="145"/>
      <c r="H4" s="145"/>
      <c r="I4" s="145"/>
      <c r="J4" s="145"/>
      <c r="K4" s="146"/>
      <c r="L4" s="146"/>
      <c r="M4" s="145"/>
      <c r="N4" s="147"/>
    </row>
    <row r="5" spans="2:14">
      <c r="B5" s="143"/>
      <c r="C5" s="32"/>
      <c r="D5" s="145"/>
      <c r="E5" s="145"/>
      <c r="F5" s="145"/>
      <c r="G5" s="145"/>
      <c r="H5" s="145"/>
      <c r="I5" s="145"/>
      <c r="J5" s="145"/>
      <c r="K5" s="146"/>
      <c r="L5" s="146"/>
      <c r="M5" s="145"/>
      <c r="N5" s="147"/>
    </row>
    <row r="6" spans="2:14">
      <c r="B6" s="143"/>
      <c r="C6" s="32"/>
      <c r="D6" s="145"/>
      <c r="E6" s="148" t="s">
        <v>0</v>
      </c>
      <c r="F6" s="149" t="s">
        <v>320</v>
      </c>
      <c r="G6" s="149"/>
      <c r="H6" s="150"/>
      <c r="I6" s="145"/>
      <c r="J6" s="145"/>
      <c r="K6" s="145"/>
      <c r="L6" s="145"/>
      <c r="M6" s="145"/>
      <c r="N6" s="147"/>
    </row>
    <row r="7" spans="2:14">
      <c r="B7" s="143"/>
      <c r="C7" s="32"/>
      <c r="D7" s="145"/>
      <c r="E7" s="148"/>
      <c r="F7" s="149"/>
      <c r="G7" s="149"/>
      <c r="H7" s="150"/>
      <c r="I7" s="145"/>
      <c r="J7" s="145"/>
      <c r="K7" s="145"/>
      <c r="L7" s="145"/>
      <c r="M7" s="145"/>
      <c r="N7" s="147"/>
    </row>
    <row r="8" spans="2:14">
      <c r="B8" s="143"/>
      <c r="C8" s="32">
        <v>5</v>
      </c>
      <c r="D8" s="145"/>
      <c r="E8" s="140">
        <v>1</v>
      </c>
      <c r="F8" s="151" t="s">
        <v>321</v>
      </c>
      <c r="G8" s="152"/>
      <c r="H8" s="145"/>
      <c r="I8" s="145"/>
      <c r="J8" s="145"/>
      <c r="K8" s="145"/>
      <c r="L8" s="145"/>
      <c r="M8" s="145"/>
      <c r="N8" s="147"/>
    </row>
    <row r="9" spans="2:14">
      <c r="B9" s="143"/>
      <c r="C9" s="32"/>
      <c r="D9" s="145"/>
      <c r="E9" s="32" t="s">
        <v>1</v>
      </c>
      <c r="F9" s="32" t="s">
        <v>220</v>
      </c>
      <c r="G9" s="146"/>
      <c r="H9" s="146"/>
      <c r="I9" s="146"/>
      <c r="J9" s="146"/>
      <c r="K9" s="146"/>
      <c r="L9" s="146"/>
      <c r="M9" s="145"/>
      <c r="N9" s="147"/>
    </row>
    <row r="10" spans="2:14">
      <c r="B10" s="143"/>
      <c r="C10" s="32"/>
      <c r="D10" s="145"/>
      <c r="E10" s="214" t="s">
        <v>14</v>
      </c>
      <c r="F10" s="214" t="s">
        <v>322</v>
      </c>
      <c r="G10" s="214"/>
      <c r="H10" s="214" t="s">
        <v>29</v>
      </c>
      <c r="I10" s="214" t="s">
        <v>323</v>
      </c>
      <c r="J10" s="214"/>
      <c r="K10" s="153" t="s">
        <v>324</v>
      </c>
      <c r="L10" s="153" t="s">
        <v>325</v>
      </c>
      <c r="M10" s="153" t="s">
        <v>324</v>
      </c>
      <c r="N10" s="147"/>
    </row>
    <row r="11" spans="2:14">
      <c r="B11" s="143"/>
      <c r="C11" s="32"/>
      <c r="D11" s="145"/>
      <c r="E11" s="214"/>
      <c r="F11" s="214"/>
      <c r="G11" s="214"/>
      <c r="H11" s="214"/>
      <c r="I11" s="214"/>
      <c r="J11" s="214"/>
      <c r="K11" s="154" t="s">
        <v>326</v>
      </c>
      <c r="L11" s="154" t="s">
        <v>327</v>
      </c>
      <c r="M11" s="154" t="s">
        <v>328</v>
      </c>
      <c r="N11" s="147"/>
    </row>
    <row r="12" spans="2:14">
      <c r="B12" s="143"/>
      <c r="C12" s="32"/>
      <c r="D12" s="145"/>
      <c r="E12" s="155">
        <v>1</v>
      </c>
      <c r="F12" s="215" t="s">
        <v>329</v>
      </c>
      <c r="G12" s="216"/>
      <c r="H12" s="158" t="s">
        <v>39</v>
      </c>
      <c r="I12" s="217"/>
      <c r="J12" s="218"/>
      <c r="K12" s="158"/>
      <c r="L12" s="158"/>
      <c r="M12" s="161" t="s">
        <v>401</v>
      </c>
      <c r="N12" s="147"/>
    </row>
    <row r="13" spans="2:14">
      <c r="B13" s="143"/>
      <c r="C13" s="32"/>
      <c r="D13" s="145"/>
      <c r="E13" s="155"/>
      <c r="F13" s="215"/>
      <c r="G13" s="216"/>
      <c r="H13" s="158"/>
      <c r="I13" s="159"/>
      <c r="J13" s="160"/>
      <c r="K13" s="158"/>
      <c r="L13" s="158"/>
      <c r="M13" s="161"/>
      <c r="N13" s="147"/>
    </row>
    <row r="14" spans="2:14">
      <c r="B14" s="143"/>
      <c r="C14" s="32"/>
      <c r="D14" s="145"/>
      <c r="E14" s="162"/>
      <c r="F14" s="215"/>
      <c r="G14" s="216"/>
      <c r="H14" s="158"/>
      <c r="I14" s="219"/>
      <c r="J14" s="218"/>
      <c r="K14" s="162"/>
      <c r="L14" s="162"/>
      <c r="M14" s="161"/>
      <c r="N14" s="147"/>
    </row>
    <row r="15" spans="2:14">
      <c r="B15" s="143"/>
      <c r="C15" s="32"/>
      <c r="D15" s="145"/>
      <c r="E15" s="155"/>
      <c r="F15" s="215"/>
      <c r="G15" s="216"/>
      <c r="H15" s="158"/>
      <c r="I15" s="219"/>
      <c r="J15" s="218"/>
      <c r="K15" s="162"/>
      <c r="L15" s="163"/>
      <c r="M15" s="161"/>
      <c r="N15" s="147"/>
    </row>
    <row r="16" spans="2:14">
      <c r="B16" s="143"/>
      <c r="C16" s="32"/>
      <c r="D16" s="145"/>
      <c r="E16" s="162"/>
      <c r="F16" s="215"/>
      <c r="G16" s="216"/>
      <c r="H16" s="158"/>
      <c r="I16" s="217"/>
      <c r="J16" s="218"/>
      <c r="K16" s="162"/>
      <c r="L16" s="162"/>
      <c r="M16" s="161"/>
      <c r="N16" s="147"/>
    </row>
    <row r="17" spans="2:14">
      <c r="B17" s="143"/>
      <c r="C17" s="32"/>
      <c r="D17" s="145"/>
      <c r="E17" s="162"/>
      <c r="F17" s="156"/>
      <c r="G17" s="157"/>
      <c r="H17" s="158"/>
      <c r="I17" s="159"/>
      <c r="J17" s="160"/>
      <c r="K17" s="162"/>
      <c r="L17" s="162"/>
      <c r="M17" s="161"/>
      <c r="N17" s="147"/>
    </row>
    <row r="18" spans="2:14">
      <c r="B18" s="143"/>
      <c r="C18" s="32"/>
      <c r="D18" s="145"/>
      <c r="E18" s="155"/>
      <c r="F18" s="156"/>
      <c r="G18" s="157"/>
      <c r="H18" s="158"/>
      <c r="I18" s="159"/>
      <c r="J18" s="160"/>
      <c r="K18" s="162"/>
      <c r="L18" s="162"/>
      <c r="M18" s="161"/>
      <c r="N18" s="147"/>
    </row>
    <row r="19" spans="2:14">
      <c r="B19" s="143"/>
      <c r="C19" s="32"/>
      <c r="D19" s="145"/>
      <c r="E19" s="162"/>
      <c r="F19" s="156"/>
      <c r="G19" s="157"/>
      <c r="H19" s="158"/>
      <c r="I19" s="217"/>
      <c r="J19" s="218"/>
      <c r="K19" s="158"/>
      <c r="L19" s="158"/>
      <c r="M19" s="164"/>
      <c r="N19" s="147"/>
    </row>
    <row r="20" spans="2:14" s="138" customFormat="1" ht="21" customHeight="1">
      <c r="B20" s="165"/>
      <c r="C20" s="59"/>
      <c r="D20" s="152"/>
      <c r="E20" s="166"/>
      <c r="F20" s="220" t="s">
        <v>38</v>
      </c>
      <c r="G20" s="221"/>
      <c r="H20" s="221"/>
      <c r="I20" s="221"/>
      <c r="J20" s="221"/>
      <c r="K20" s="221"/>
      <c r="L20" s="222"/>
      <c r="M20" s="167">
        <f>SUM(M12:M19)</f>
        <v>0</v>
      </c>
      <c r="N20" s="168"/>
    </row>
    <row r="21" spans="2:14">
      <c r="B21" s="143"/>
      <c r="C21" s="32"/>
      <c r="D21" s="145"/>
      <c r="E21" s="32" t="s">
        <v>2</v>
      </c>
      <c r="F21" s="32" t="s">
        <v>221</v>
      </c>
      <c r="G21" s="145"/>
      <c r="H21" s="145"/>
      <c r="I21" s="145"/>
      <c r="J21" s="145"/>
      <c r="K21" s="145"/>
      <c r="L21" s="145"/>
      <c r="M21" s="145"/>
      <c r="N21" s="147"/>
    </row>
    <row r="22" spans="2:14">
      <c r="B22" s="143"/>
      <c r="C22" s="32"/>
      <c r="D22" s="145"/>
      <c r="E22" s="214" t="s">
        <v>14</v>
      </c>
      <c r="F22" s="223" t="s">
        <v>330</v>
      </c>
      <c r="G22" s="224"/>
      <c r="H22" s="224"/>
      <c r="I22" s="224"/>
      <c r="J22" s="225"/>
      <c r="K22" s="153" t="s">
        <v>324</v>
      </c>
      <c r="L22" s="153" t="s">
        <v>325</v>
      </c>
      <c r="M22" s="153" t="s">
        <v>324</v>
      </c>
      <c r="N22" s="147"/>
    </row>
    <row r="23" spans="2:14">
      <c r="B23" s="143"/>
      <c r="C23" s="32"/>
      <c r="D23" s="145"/>
      <c r="E23" s="214"/>
      <c r="F23" s="226"/>
      <c r="G23" s="227"/>
      <c r="H23" s="227"/>
      <c r="I23" s="227"/>
      <c r="J23" s="228"/>
      <c r="K23" s="154" t="s">
        <v>326</v>
      </c>
      <c r="L23" s="154" t="s">
        <v>327</v>
      </c>
      <c r="M23" s="154" t="s">
        <v>328</v>
      </c>
      <c r="N23" s="147"/>
    </row>
    <row r="24" spans="2:14">
      <c r="B24" s="143"/>
      <c r="C24" s="32"/>
      <c r="D24" s="145"/>
      <c r="E24" s="155"/>
      <c r="F24" s="215" t="s">
        <v>331</v>
      </c>
      <c r="G24" s="230"/>
      <c r="H24" s="230"/>
      <c r="I24" s="230"/>
      <c r="J24" s="216"/>
      <c r="K24" s="158"/>
      <c r="L24" s="158"/>
      <c r="M24" s="161">
        <v>4221</v>
      </c>
      <c r="N24" s="147"/>
    </row>
    <row r="25" spans="2:14">
      <c r="B25" s="143"/>
      <c r="C25" s="32"/>
      <c r="D25" s="145"/>
      <c r="E25" s="162"/>
      <c r="F25" s="215" t="s">
        <v>332</v>
      </c>
      <c r="G25" s="230"/>
      <c r="H25" s="230"/>
      <c r="I25" s="230"/>
      <c r="J25" s="216"/>
      <c r="K25" s="162"/>
      <c r="L25" s="162"/>
      <c r="M25" s="162"/>
      <c r="N25" s="147"/>
    </row>
    <row r="26" spans="2:14">
      <c r="B26" s="143"/>
      <c r="C26" s="32"/>
      <c r="D26" s="145"/>
      <c r="E26" s="162"/>
      <c r="F26" s="215" t="s">
        <v>333</v>
      </c>
      <c r="G26" s="230"/>
      <c r="H26" s="230"/>
      <c r="I26" s="230"/>
      <c r="J26" s="216"/>
      <c r="K26" s="162"/>
      <c r="L26" s="162"/>
      <c r="M26" s="162"/>
      <c r="N26" s="147"/>
    </row>
    <row r="27" spans="2:14">
      <c r="B27" s="143"/>
      <c r="C27" s="32"/>
      <c r="D27" s="145"/>
      <c r="E27" s="162"/>
      <c r="F27" s="215"/>
      <c r="G27" s="230"/>
      <c r="H27" s="230"/>
      <c r="I27" s="230"/>
      <c r="J27" s="216"/>
      <c r="K27" s="162"/>
      <c r="L27" s="162"/>
      <c r="M27" s="162"/>
      <c r="N27" s="147"/>
    </row>
    <row r="28" spans="2:14" ht="18" customHeight="1">
      <c r="B28" s="143"/>
      <c r="C28" s="32"/>
      <c r="D28" s="145"/>
      <c r="E28" s="166"/>
      <c r="F28" s="220" t="s">
        <v>38</v>
      </c>
      <c r="G28" s="221"/>
      <c r="H28" s="221"/>
      <c r="I28" s="221"/>
      <c r="J28" s="221"/>
      <c r="K28" s="221"/>
      <c r="L28" s="222"/>
      <c r="M28" s="167">
        <f>SUM(M24:M27)</f>
        <v>4221</v>
      </c>
      <c r="N28" s="147"/>
    </row>
    <row r="29" spans="2:14">
      <c r="B29" s="143"/>
      <c r="C29" s="32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7"/>
    </row>
    <row r="30" spans="2:14">
      <c r="B30" s="143"/>
      <c r="C30" s="32">
        <v>4</v>
      </c>
      <c r="D30" s="145"/>
      <c r="E30" s="140">
        <v>2</v>
      </c>
      <c r="F30" s="151" t="s">
        <v>334</v>
      </c>
      <c r="G30" s="152"/>
      <c r="H30" s="145"/>
      <c r="I30" s="145"/>
      <c r="J30" s="145"/>
      <c r="K30" s="145"/>
      <c r="L30" s="145"/>
      <c r="M30" s="145"/>
      <c r="N30" s="147"/>
    </row>
    <row r="31" spans="2:14">
      <c r="B31" s="143"/>
      <c r="C31" s="32"/>
      <c r="D31" s="145"/>
      <c r="E31" s="59"/>
      <c r="F31" s="169"/>
      <c r="G31" s="152"/>
      <c r="H31" s="145"/>
      <c r="I31" s="145"/>
      <c r="J31" s="145"/>
      <c r="K31" s="145"/>
      <c r="L31" s="145"/>
      <c r="M31" s="145"/>
      <c r="N31" s="147"/>
    </row>
    <row r="32" spans="2:14">
      <c r="B32" s="143"/>
      <c r="D32" s="145"/>
      <c r="E32" s="59" t="s">
        <v>1</v>
      </c>
      <c r="F32" s="171" t="s">
        <v>335</v>
      </c>
      <c r="G32" s="145"/>
      <c r="H32" s="145"/>
      <c r="I32" s="145"/>
      <c r="J32" s="145"/>
      <c r="K32" s="145"/>
      <c r="L32" s="145"/>
      <c r="M32" s="145"/>
      <c r="N32" s="147"/>
    </row>
    <row r="33" spans="2:14">
      <c r="B33" s="143"/>
      <c r="C33" s="32"/>
      <c r="D33" s="145"/>
      <c r="E33" s="145"/>
      <c r="F33" s="231" t="s">
        <v>336</v>
      </c>
      <c r="G33" s="231"/>
      <c r="H33" s="145"/>
      <c r="I33" s="32" t="s">
        <v>14</v>
      </c>
      <c r="J33" s="145">
        <v>1</v>
      </c>
      <c r="K33" s="32" t="s">
        <v>337</v>
      </c>
      <c r="L33" s="173"/>
      <c r="M33" s="174">
        <f>[1]PF!E10</f>
        <v>0</v>
      </c>
      <c r="N33" s="147"/>
    </row>
    <row r="34" spans="2:14">
      <c r="B34" s="143"/>
      <c r="C34" s="32"/>
      <c r="D34" s="145"/>
      <c r="E34" s="145"/>
      <c r="F34" s="231" t="s">
        <v>338</v>
      </c>
      <c r="G34" s="231"/>
      <c r="H34" s="145"/>
      <c r="I34" s="32" t="s">
        <v>14</v>
      </c>
      <c r="J34" s="145"/>
      <c r="K34" s="32" t="s">
        <v>337</v>
      </c>
      <c r="L34" s="145"/>
      <c r="M34" s="175"/>
      <c r="N34" s="147"/>
    </row>
    <row r="35" spans="2:14">
      <c r="B35" s="143"/>
      <c r="C35" s="32"/>
      <c r="D35" s="145"/>
      <c r="E35" s="145"/>
      <c r="F35" s="145" t="s">
        <v>339</v>
      </c>
      <c r="G35" s="145"/>
      <c r="H35" s="145"/>
      <c r="I35" s="32" t="s">
        <v>14</v>
      </c>
      <c r="J35" s="145">
        <f>J33</f>
        <v>1</v>
      </c>
      <c r="K35" s="32" t="s">
        <v>337</v>
      </c>
      <c r="L35" s="145"/>
      <c r="M35" s="175">
        <f>M33</f>
        <v>0</v>
      </c>
      <c r="N35" s="147"/>
    </row>
    <row r="36" spans="2:14">
      <c r="B36" s="143"/>
      <c r="C36" s="32"/>
      <c r="D36" s="145"/>
      <c r="E36" s="145"/>
      <c r="F36" s="145" t="s">
        <v>340</v>
      </c>
      <c r="G36" s="145"/>
      <c r="H36" s="145"/>
      <c r="I36" s="32" t="s">
        <v>14</v>
      </c>
      <c r="J36" s="145"/>
      <c r="K36" s="32" t="s">
        <v>337</v>
      </c>
      <c r="L36" s="173"/>
      <c r="M36" s="174">
        <v>5157976</v>
      </c>
      <c r="N36" s="147"/>
    </row>
    <row r="37" spans="2:14">
      <c r="B37" s="143"/>
      <c r="C37" s="32"/>
      <c r="D37" s="145"/>
      <c r="E37" s="59" t="s">
        <v>2</v>
      </c>
      <c r="F37" s="171" t="s">
        <v>341</v>
      </c>
      <c r="G37" s="145"/>
      <c r="H37" s="145"/>
      <c r="I37" s="145"/>
      <c r="J37" s="145"/>
      <c r="K37" s="145"/>
      <c r="L37" s="145"/>
      <c r="M37" s="175">
        <v>17257433.260000002</v>
      </c>
      <c r="N37" s="147"/>
    </row>
    <row r="38" spans="2:14">
      <c r="B38" s="143"/>
      <c r="C38" s="32"/>
      <c r="D38" s="145"/>
      <c r="E38" s="59" t="s">
        <v>3</v>
      </c>
      <c r="F38" s="171" t="s">
        <v>229</v>
      </c>
      <c r="G38" s="145"/>
      <c r="H38" s="233"/>
      <c r="I38" s="233"/>
      <c r="J38" s="145"/>
      <c r="K38" s="145"/>
      <c r="L38" s="145"/>
      <c r="M38" s="175"/>
      <c r="N38" s="147"/>
    </row>
    <row r="39" spans="2:14">
      <c r="B39" s="143"/>
      <c r="C39" s="32"/>
      <c r="D39" s="145"/>
      <c r="E39" s="145"/>
      <c r="F39" s="145"/>
      <c r="G39" s="145" t="s">
        <v>342</v>
      </c>
      <c r="H39" s="145"/>
      <c r="I39" s="145"/>
      <c r="J39" s="145"/>
      <c r="K39" s="32" t="s">
        <v>337</v>
      </c>
      <c r="L39" s="145"/>
      <c r="M39" s="175"/>
      <c r="N39" s="147"/>
    </row>
    <row r="40" spans="2:14">
      <c r="B40" s="143"/>
      <c r="C40" s="32"/>
      <c r="D40" s="145"/>
      <c r="E40" s="145"/>
      <c r="F40" s="145"/>
      <c r="G40" s="145" t="s">
        <v>343</v>
      </c>
      <c r="H40" s="145"/>
      <c r="I40" s="145"/>
      <c r="J40" s="145"/>
      <c r="K40" s="32" t="s">
        <v>337</v>
      </c>
      <c r="L40" s="145"/>
      <c r="M40" s="175"/>
      <c r="N40" s="147"/>
    </row>
    <row r="41" spans="2:14">
      <c r="B41" s="143"/>
      <c r="C41" s="32"/>
      <c r="D41" s="145"/>
      <c r="E41" s="145"/>
      <c r="F41" s="145"/>
      <c r="G41" s="145" t="s">
        <v>344</v>
      </c>
      <c r="H41" s="145"/>
      <c r="I41" s="145"/>
      <c r="J41" s="145"/>
      <c r="K41" s="32" t="s">
        <v>337</v>
      </c>
      <c r="L41" s="145"/>
      <c r="M41" s="175"/>
      <c r="N41" s="147"/>
    </row>
    <row r="42" spans="2:14">
      <c r="B42" s="143"/>
      <c r="C42" s="32"/>
      <c r="D42" s="145"/>
      <c r="E42" s="145"/>
      <c r="F42" s="145"/>
      <c r="G42" s="145" t="s">
        <v>345</v>
      </c>
      <c r="H42" s="145"/>
      <c r="I42" s="145"/>
      <c r="J42" s="145"/>
      <c r="K42" s="32" t="s">
        <v>337</v>
      </c>
      <c r="L42" s="145"/>
      <c r="M42" s="175"/>
      <c r="N42" s="147"/>
    </row>
    <row r="43" spans="2:14">
      <c r="B43" s="143"/>
      <c r="C43" s="32"/>
      <c r="D43" s="145"/>
      <c r="G43" s="142" t="s">
        <v>346</v>
      </c>
      <c r="K43" s="32" t="s">
        <v>337</v>
      </c>
      <c r="M43" s="176"/>
      <c r="N43" s="147"/>
    </row>
    <row r="44" spans="2:14">
      <c r="B44" s="143"/>
      <c r="C44" s="32"/>
      <c r="D44" s="145"/>
      <c r="E44" s="59" t="s">
        <v>4</v>
      </c>
      <c r="F44" s="171" t="s">
        <v>230</v>
      </c>
      <c r="G44" s="145"/>
      <c r="H44" s="145"/>
      <c r="I44" s="145"/>
      <c r="J44" s="145"/>
      <c r="K44" s="145"/>
      <c r="L44" s="145"/>
      <c r="M44" s="175"/>
      <c r="N44" s="147"/>
    </row>
    <row r="45" spans="2:14">
      <c r="B45" s="143"/>
      <c r="C45" s="32"/>
      <c r="D45" s="145"/>
      <c r="E45" s="145"/>
      <c r="F45" s="145"/>
      <c r="G45" s="145" t="s">
        <v>347</v>
      </c>
      <c r="H45" s="145"/>
      <c r="I45" s="145"/>
      <c r="J45" s="145"/>
      <c r="K45" s="32" t="s">
        <v>337</v>
      </c>
      <c r="L45" s="145"/>
      <c r="M45" s="190" t="s">
        <v>402</v>
      </c>
      <c r="N45" s="147"/>
    </row>
    <row r="46" spans="2:14">
      <c r="B46" s="143"/>
      <c r="C46" s="32"/>
      <c r="D46" s="145"/>
      <c r="E46" s="145"/>
      <c r="F46" s="145"/>
      <c r="G46" s="145" t="s">
        <v>348</v>
      </c>
      <c r="H46" s="145"/>
      <c r="I46" s="145"/>
      <c r="J46" s="145"/>
      <c r="K46" s="32" t="s">
        <v>337</v>
      </c>
      <c r="L46" s="145"/>
      <c r="M46" s="175">
        <v>1153203.3999999999</v>
      </c>
      <c r="N46" s="147"/>
    </row>
    <row r="47" spans="2:14">
      <c r="B47" s="143"/>
      <c r="C47" s="32"/>
      <c r="D47" s="145"/>
      <c r="E47" s="145"/>
      <c r="F47" s="145"/>
      <c r="G47" s="172" t="s">
        <v>349</v>
      </c>
      <c r="H47" s="145"/>
      <c r="I47" s="145"/>
      <c r="J47" s="145"/>
      <c r="K47" s="32" t="s">
        <v>337</v>
      </c>
      <c r="L47" s="145"/>
      <c r="M47" s="175">
        <v>913017.6</v>
      </c>
      <c r="N47" s="147"/>
    </row>
    <row r="48" spans="2:14">
      <c r="B48" s="143"/>
      <c r="C48" s="32"/>
      <c r="D48" s="145"/>
      <c r="E48" s="145"/>
      <c r="F48" s="145"/>
      <c r="G48" s="172" t="s">
        <v>350</v>
      </c>
      <c r="H48" s="145"/>
      <c r="I48" s="145"/>
      <c r="J48" s="145"/>
      <c r="K48" s="32" t="s">
        <v>337</v>
      </c>
      <c r="L48" s="145"/>
      <c r="M48" s="175"/>
      <c r="N48" s="147"/>
    </row>
    <row r="49" spans="2:14">
      <c r="B49" s="143"/>
      <c r="C49" s="32"/>
      <c r="D49" s="145"/>
      <c r="E49" s="145"/>
      <c r="F49" s="145"/>
      <c r="G49" s="145" t="s">
        <v>351</v>
      </c>
      <c r="H49" s="145"/>
      <c r="I49" s="145"/>
      <c r="J49" s="145"/>
      <c r="K49" s="32" t="s">
        <v>337</v>
      </c>
      <c r="L49" s="145"/>
      <c r="M49" s="175"/>
      <c r="N49" s="147"/>
    </row>
    <row r="50" spans="2:14">
      <c r="B50" s="143"/>
      <c r="C50" s="32"/>
      <c r="D50" s="145"/>
      <c r="E50" s="145"/>
      <c r="F50" s="145"/>
      <c r="G50" s="145" t="s">
        <v>403</v>
      </c>
      <c r="H50" s="145"/>
      <c r="I50" s="145"/>
      <c r="J50" s="145"/>
      <c r="K50" s="32" t="s">
        <v>337</v>
      </c>
      <c r="L50" s="145"/>
      <c r="M50" s="175">
        <v>256526.01</v>
      </c>
      <c r="N50" s="147"/>
    </row>
    <row r="51" spans="2:14">
      <c r="B51" s="143"/>
      <c r="C51" s="32"/>
      <c r="D51" s="145"/>
      <c r="E51" s="59" t="s">
        <v>1</v>
      </c>
      <c r="F51" s="152" t="s">
        <v>352</v>
      </c>
      <c r="H51" s="145"/>
      <c r="I51" s="32"/>
      <c r="K51" s="32"/>
      <c r="L51" s="145"/>
      <c r="M51" s="175"/>
      <c r="N51" s="147"/>
    </row>
    <row r="52" spans="2:14">
      <c r="B52" s="143"/>
      <c r="D52" s="145"/>
      <c r="E52" s="59" t="s">
        <v>2</v>
      </c>
      <c r="F52" s="145"/>
      <c r="G52" s="145"/>
      <c r="H52" s="145"/>
      <c r="I52" s="32"/>
      <c r="K52" s="32"/>
      <c r="L52" s="145"/>
      <c r="M52" s="175"/>
      <c r="N52" s="147"/>
    </row>
    <row r="53" spans="2:14">
      <c r="B53" s="143"/>
      <c r="D53" s="145"/>
      <c r="E53" s="59"/>
      <c r="F53" s="145"/>
      <c r="G53" s="145"/>
      <c r="H53" s="145"/>
      <c r="I53" s="32"/>
      <c r="K53" s="32"/>
      <c r="L53" s="145"/>
      <c r="M53" s="175"/>
      <c r="N53" s="147"/>
    </row>
    <row r="54" spans="2:14">
      <c r="B54" s="143"/>
      <c r="D54" s="145"/>
      <c r="E54" s="59"/>
      <c r="F54" s="145"/>
      <c r="G54" s="145"/>
      <c r="H54" s="145"/>
      <c r="I54" s="32"/>
      <c r="K54" s="32"/>
      <c r="L54" s="145"/>
      <c r="M54" s="175"/>
      <c r="N54" s="147"/>
    </row>
    <row r="55" spans="2:14">
      <c r="B55" s="143"/>
      <c r="D55" s="145"/>
      <c r="E55" s="59"/>
      <c r="F55" s="145"/>
      <c r="G55" s="145"/>
      <c r="H55" s="145"/>
      <c r="I55" s="32"/>
      <c r="K55" s="32"/>
      <c r="L55" s="145"/>
      <c r="M55" s="175"/>
      <c r="N55" s="147"/>
    </row>
    <row r="56" spans="2:14">
      <c r="B56" s="143"/>
      <c r="D56" s="145"/>
      <c r="E56" s="59"/>
      <c r="F56" s="145"/>
      <c r="G56" s="145"/>
      <c r="H56" s="145"/>
      <c r="I56" s="32"/>
      <c r="K56" s="32"/>
      <c r="L56" s="145"/>
      <c r="M56" s="175"/>
      <c r="N56" s="147"/>
    </row>
    <row r="57" spans="2:14">
      <c r="B57" s="143"/>
      <c r="D57" s="145"/>
      <c r="E57" s="59"/>
      <c r="F57" s="145"/>
      <c r="G57" s="145"/>
      <c r="H57" s="145"/>
      <c r="I57" s="32"/>
      <c r="K57" s="32"/>
      <c r="L57" s="145"/>
      <c r="M57" s="175"/>
      <c r="N57" s="147"/>
    </row>
    <row r="58" spans="2:14">
      <c r="B58" s="143"/>
      <c r="D58" s="145"/>
      <c r="E58" s="59"/>
      <c r="F58" s="145"/>
      <c r="G58" s="145"/>
      <c r="H58" s="145"/>
      <c r="I58" s="32"/>
      <c r="K58" s="32"/>
      <c r="L58" s="145"/>
      <c r="M58" s="175"/>
      <c r="N58" s="147"/>
    </row>
    <row r="59" spans="2:14">
      <c r="B59" s="143"/>
      <c r="D59" s="145"/>
      <c r="E59" s="59"/>
      <c r="F59" s="145"/>
      <c r="G59" s="145"/>
      <c r="H59" s="145"/>
      <c r="I59" s="32"/>
      <c r="K59" s="32"/>
      <c r="L59" s="145"/>
      <c r="M59" s="175"/>
      <c r="N59" s="147"/>
    </row>
    <row r="60" spans="2:14">
      <c r="B60" s="143"/>
      <c r="D60" s="145"/>
      <c r="E60" s="59"/>
      <c r="F60" s="145"/>
      <c r="G60" s="145"/>
      <c r="H60" s="145"/>
      <c r="I60" s="32"/>
      <c r="K60" s="32"/>
      <c r="L60" s="145"/>
      <c r="M60" s="175"/>
      <c r="N60" s="147"/>
    </row>
    <row r="61" spans="2:14">
      <c r="B61" s="143"/>
      <c r="D61" s="145"/>
      <c r="E61" s="59"/>
      <c r="F61" s="145"/>
      <c r="G61" s="145"/>
      <c r="H61" s="145"/>
      <c r="I61" s="32"/>
      <c r="K61" s="32"/>
      <c r="L61" s="145"/>
      <c r="M61" s="175"/>
      <c r="N61" s="147"/>
    </row>
    <row r="62" spans="2:14">
      <c r="B62" s="143"/>
      <c r="C62" s="32"/>
      <c r="D62" s="145"/>
      <c r="F62" s="152"/>
      <c r="G62" s="145"/>
      <c r="H62" s="145"/>
      <c r="I62" s="32"/>
      <c r="K62" s="32"/>
      <c r="L62" s="145"/>
      <c r="M62" s="175"/>
      <c r="N62" s="147"/>
    </row>
    <row r="63" spans="2:14">
      <c r="B63" s="234"/>
      <c r="C63" s="235"/>
      <c r="D63" s="235"/>
      <c r="E63" s="235"/>
      <c r="F63" s="235"/>
      <c r="G63" s="235"/>
      <c r="H63" s="235"/>
      <c r="I63" s="235"/>
      <c r="J63" s="235"/>
      <c r="K63" s="235"/>
      <c r="L63" s="235"/>
      <c r="M63" s="235"/>
      <c r="N63" s="236"/>
    </row>
    <row r="64" spans="2:14">
      <c r="B64" s="143"/>
      <c r="C64" s="32"/>
      <c r="D64" s="145"/>
      <c r="E64" s="177" t="s">
        <v>7</v>
      </c>
      <c r="F64" s="177" t="s">
        <v>353</v>
      </c>
      <c r="G64" s="145"/>
      <c r="H64" s="145"/>
      <c r="I64" s="32"/>
      <c r="K64" s="32"/>
      <c r="L64" s="145"/>
      <c r="M64" s="145"/>
      <c r="N64" s="147"/>
    </row>
    <row r="65" spans="2:14">
      <c r="B65" s="143"/>
      <c r="C65" s="32">
        <v>2</v>
      </c>
      <c r="D65" s="145"/>
      <c r="E65" s="177">
        <v>1</v>
      </c>
      <c r="F65" s="177" t="s">
        <v>354</v>
      </c>
      <c r="G65" s="145"/>
      <c r="H65" s="145"/>
      <c r="I65" s="145"/>
      <c r="K65" s="32"/>
      <c r="L65" s="145"/>
      <c r="M65" s="145"/>
      <c r="N65" s="147"/>
    </row>
    <row r="66" spans="2:14">
      <c r="B66" s="143"/>
      <c r="C66" s="32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47"/>
    </row>
    <row r="67" spans="2:14">
      <c r="B67" s="143"/>
      <c r="C67" s="32"/>
      <c r="D67" s="145"/>
      <c r="E67" s="145"/>
      <c r="F67" s="145"/>
      <c r="G67" s="145" t="s">
        <v>355</v>
      </c>
      <c r="H67" s="145"/>
      <c r="I67" s="145"/>
      <c r="J67" s="145"/>
      <c r="K67" s="145"/>
      <c r="L67" s="145"/>
      <c r="M67" s="145"/>
      <c r="N67" s="147"/>
    </row>
    <row r="68" spans="2:14">
      <c r="B68" s="143"/>
      <c r="C68" s="32"/>
      <c r="D68" s="145"/>
      <c r="E68" s="214" t="s">
        <v>14</v>
      </c>
      <c r="F68" s="214" t="s">
        <v>356</v>
      </c>
      <c r="G68" s="229" t="s">
        <v>357</v>
      </c>
      <c r="H68" s="217"/>
      <c r="I68" s="218"/>
      <c r="J68" s="229" t="s">
        <v>358</v>
      </c>
      <c r="K68" s="217"/>
      <c r="L68" s="218"/>
      <c r="M68" s="145"/>
      <c r="N68" s="147"/>
    </row>
    <row r="69" spans="2:14">
      <c r="B69" s="143"/>
      <c r="C69" s="32"/>
      <c r="D69" s="145"/>
      <c r="E69" s="214"/>
      <c r="F69" s="214"/>
      <c r="G69" s="178" t="s">
        <v>359</v>
      </c>
      <c r="H69" s="178" t="s">
        <v>360</v>
      </c>
      <c r="I69" s="178" t="s">
        <v>361</v>
      </c>
      <c r="J69" s="178" t="s">
        <v>359</v>
      </c>
      <c r="K69" s="178" t="s">
        <v>360</v>
      </c>
      <c r="L69" s="178" t="s">
        <v>361</v>
      </c>
      <c r="M69" s="145"/>
      <c r="N69" s="147"/>
    </row>
    <row r="70" spans="2:14">
      <c r="B70" s="143"/>
      <c r="C70" s="32"/>
      <c r="D70" s="145"/>
      <c r="E70" s="162"/>
      <c r="F70" s="142" t="s">
        <v>362</v>
      </c>
      <c r="G70" s="162"/>
      <c r="H70" s="162"/>
      <c r="I70" s="162"/>
      <c r="J70" s="162"/>
      <c r="K70" s="162"/>
      <c r="L70" s="162"/>
      <c r="M70" s="145"/>
      <c r="N70" s="147"/>
    </row>
    <row r="71" spans="2:14">
      <c r="B71" s="143"/>
      <c r="C71" s="32"/>
      <c r="D71" s="145"/>
      <c r="E71" s="162"/>
      <c r="F71" s="162" t="s">
        <v>363</v>
      </c>
      <c r="G71" s="162">
        <f>L71</f>
        <v>1342500</v>
      </c>
      <c r="H71" s="162">
        <v>0</v>
      </c>
      <c r="I71" s="162">
        <f>G71-H71</f>
        <v>1342500</v>
      </c>
      <c r="J71" s="162">
        <v>1342500</v>
      </c>
      <c r="K71" s="162">
        <v>0</v>
      </c>
      <c r="L71" s="162">
        <f>J71-K71</f>
        <v>1342500</v>
      </c>
      <c r="M71" s="145"/>
      <c r="N71" s="147"/>
    </row>
    <row r="72" spans="2:14">
      <c r="B72" s="143"/>
      <c r="C72" s="32"/>
      <c r="D72" s="145"/>
      <c r="E72" s="162"/>
      <c r="F72" s="162" t="s">
        <v>364</v>
      </c>
      <c r="G72" s="162">
        <f>L72</f>
        <v>5785558</v>
      </c>
      <c r="H72" s="162">
        <v>289280</v>
      </c>
      <c r="I72" s="162">
        <f>G72-H72</f>
        <v>5496278</v>
      </c>
      <c r="J72" s="162">
        <v>6527593</v>
      </c>
      <c r="K72" s="162">
        <v>742035</v>
      </c>
      <c r="L72" s="162">
        <f>J72-K72</f>
        <v>5785558</v>
      </c>
      <c r="M72" s="145"/>
      <c r="N72" s="147"/>
    </row>
    <row r="73" spans="2:14">
      <c r="B73" s="143"/>
      <c r="C73" s="32"/>
      <c r="D73" s="145"/>
      <c r="E73" s="162"/>
      <c r="F73" s="162" t="s">
        <v>365</v>
      </c>
      <c r="G73" s="162">
        <f>L73</f>
        <v>4710574</v>
      </c>
      <c r="H73" s="162">
        <v>235827</v>
      </c>
      <c r="I73" s="162">
        <f>G73-H73</f>
        <v>4474747</v>
      </c>
      <c r="J73" s="162">
        <v>4710574</v>
      </c>
      <c r="K73" s="162">
        <v>0</v>
      </c>
      <c r="L73" s="162">
        <f>J73-K73</f>
        <v>4710574</v>
      </c>
      <c r="M73" s="145"/>
      <c r="N73" s="147"/>
    </row>
    <row r="74" spans="2:14">
      <c r="B74" s="143"/>
      <c r="C74" s="32"/>
      <c r="D74" s="145"/>
      <c r="E74" s="162"/>
      <c r="F74" s="162" t="s">
        <v>366</v>
      </c>
      <c r="G74" s="162">
        <f>L74</f>
        <v>3300</v>
      </c>
      <c r="H74" s="162">
        <v>165</v>
      </c>
      <c r="I74" s="162">
        <f>G74-H74</f>
        <v>3135</v>
      </c>
      <c r="J74" s="162">
        <v>3300</v>
      </c>
      <c r="K74" s="162">
        <v>0</v>
      </c>
      <c r="L74" s="162">
        <f>J74-K74</f>
        <v>3300</v>
      </c>
      <c r="M74" s="145"/>
      <c r="N74" s="147"/>
    </row>
    <row r="75" spans="2:14">
      <c r="B75" s="143"/>
      <c r="C75" s="32"/>
      <c r="D75" s="145"/>
      <c r="E75" s="162"/>
      <c r="F75" s="162" t="s">
        <v>367</v>
      </c>
      <c r="G75" s="179">
        <f t="shared" ref="G75:L75" si="0">SUM(G71:G74)</f>
        <v>11841932</v>
      </c>
      <c r="H75" s="162">
        <f t="shared" si="0"/>
        <v>525272</v>
      </c>
      <c r="I75" s="180">
        <f t="shared" si="0"/>
        <v>11316660</v>
      </c>
      <c r="J75" s="179">
        <f t="shared" si="0"/>
        <v>12583967</v>
      </c>
      <c r="K75" s="162">
        <f t="shared" si="0"/>
        <v>742035</v>
      </c>
      <c r="L75" s="180">
        <f t="shared" si="0"/>
        <v>11841932</v>
      </c>
      <c r="M75" s="145"/>
      <c r="N75" s="147"/>
    </row>
    <row r="76" spans="2:14">
      <c r="B76" s="143"/>
      <c r="C76" s="32"/>
      <c r="D76" s="145"/>
      <c r="E76" s="145"/>
      <c r="F76" s="177"/>
      <c r="G76" s="177"/>
      <c r="H76" s="177"/>
      <c r="I76" s="177"/>
      <c r="J76" s="177"/>
      <c r="K76" s="32"/>
      <c r="L76" s="177"/>
      <c r="M76" s="145"/>
      <c r="N76" s="147"/>
    </row>
    <row r="77" spans="2:14">
      <c r="B77" s="143"/>
      <c r="C77" s="32">
        <v>4</v>
      </c>
      <c r="D77" s="145"/>
      <c r="E77" s="148">
        <v>2</v>
      </c>
      <c r="F77" s="181" t="s">
        <v>368</v>
      </c>
      <c r="G77" s="152"/>
      <c r="H77" s="145"/>
      <c r="I77" s="145"/>
      <c r="J77" s="145"/>
      <c r="K77" s="145" t="s">
        <v>369</v>
      </c>
      <c r="L77" s="145"/>
      <c r="M77" s="145"/>
      <c r="N77" s="147"/>
    </row>
    <row r="78" spans="2:14">
      <c r="B78" s="143"/>
      <c r="C78" s="32"/>
      <c r="D78" s="145"/>
      <c r="E78" s="59" t="s">
        <v>1</v>
      </c>
      <c r="F78" s="171" t="s">
        <v>370</v>
      </c>
      <c r="G78" s="145"/>
      <c r="H78" s="145"/>
      <c r="I78" s="145"/>
      <c r="J78" s="145"/>
      <c r="K78" s="145"/>
      <c r="L78" s="145"/>
      <c r="M78" s="145"/>
      <c r="N78" s="147"/>
    </row>
    <row r="79" spans="2:14">
      <c r="B79" s="143"/>
      <c r="C79" s="32"/>
      <c r="D79" s="145"/>
      <c r="E79" s="59"/>
      <c r="F79" s="231" t="s">
        <v>336</v>
      </c>
      <c r="G79" s="231"/>
      <c r="H79" s="145"/>
      <c r="I79" s="32" t="s">
        <v>14</v>
      </c>
      <c r="J79" s="145">
        <v>1</v>
      </c>
      <c r="K79" s="32" t="s">
        <v>337</v>
      </c>
      <c r="L79" s="145"/>
      <c r="M79" s="175">
        <f>M81</f>
        <v>17257433.359999999</v>
      </c>
      <c r="N79" s="147"/>
    </row>
    <row r="80" spans="2:14">
      <c r="B80" s="143"/>
      <c r="C80" s="32"/>
      <c r="D80" s="145"/>
      <c r="E80" s="59"/>
      <c r="F80" s="231" t="s">
        <v>338</v>
      </c>
      <c r="G80" s="231"/>
      <c r="H80" s="145"/>
      <c r="I80" s="32" t="s">
        <v>14</v>
      </c>
      <c r="J80" s="145"/>
      <c r="K80" s="32" t="s">
        <v>337</v>
      </c>
      <c r="L80" s="145"/>
      <c r="M80" s="175"/>
      <c r="N80" s="147"/>
    </row>
    <row r="81" spans="2:14">
      <c r="B81" s="143"/>
      <c r="C81" s="32"/>
      <c r="D81" s="145"/>
      <c r="E81" s="59"/>
      <c r="F81" s="145" t="s">
        <v>339</v>
      </c>
      <c r="G81" s="145"/>
      <c r="H81" s="145"/>
      <c r="I81" s="32" t="s">
        <v>14</v>
      </c>
      <c r="J81" s="145">
        <f>J79</f>
        <v>1</v>
      </c>
      <c r="K81" s="32" t="s">
        <v>337</v>
      </c>
      <c r="L81" s="145"/>
      <c r="M81" s="175">
        <v>17257433.359999999</v>
      </c>
      <c r="N81" s="147"/>
    </row>
    <row r="82" spans="2:14">
      <c r="B82" s="143"/>
      <c r="C82" s="32"/>
      <c r="D82" s="145"/>
      <c r="E82" s="59"/>
      <c r="F82" s="145" t="s">
        <v>340</v>
      </c>
      <c r="G82" s="145"/>
      <c r="H82" s="145"/>
      <c r="I82" s="32" t="s">
        <v>14</v>
      </c>
      <c r="J82" s="145"/>
      <c r="K82" s="32" t="s">
        <v>337</v>
      </c>
      <c r="L82" s="145"/>
      <c r="M82" s="175"/>
      <c r="N82" s="147"/>
    </row>
    <row r="83" spans="2:14">
      <c r="B83" s="143"/>
      <c r="C83" s="32"/>
      <c r="D83" s="145"/>
      <c r="E83" s="148"/>
      <c r="F83" s="181"/>
      <c r="G83" s="152"/>
      <c r="H83" s="145"/>
      <c r="I83" s="145"/>
      <c r="J83" s="145"/>
      <c r="K83" s="145"/>
      <c r="L83" s="145"/>
      <c r="M83" s="175"/>
      <c r="N83" s="147"/>
    </row>
    <row r="84" spans="2:14">
      <c r="B84" s="143"/>
      <c r="C84" s="32"/>
      <c r="D84" s="145"/>
      <c r="E84" s="148">
        <v>3</v>
      </c>
      <c r="F84" s="181" t="s">
        <v>371</v>
      </c>
      <c r="G84" s="152"/>
      <c r="H84" s="145"/>
      <c r="I84" s="145"/>
      <c r="J84" s="145"/>
      <c r="K84" s="145"/>
      <c r="L84" s="145"/>
      <c r="M84" s="145"/>
      <c r="N84" s="147"/>
    </row>
    <row r="85" spans="2:14">
      <c r="B85" s="143"/>
      <c r="C85" s="32"/>
      <c r="D85" s="145"/>
      <c r="E85" s="145"/>
      <c r="F85" s="182" t="s">
        <v>372</v>
      </c>
      <c r="G85" s="146" t="s">
        <v>373</v>
      </c>
      <c r="H85" s="145"/>
      <c r="I85" s="145"/>
      <c r="J85" s="145"/>
      <c r="K85" s="32" t="s">
        <v>337</v>
      </c>
      <c r="L85" s="145"/>
      <c r="M85" s="175"/>
      <c r="N85" s="147"/>
    </row>
    <row r="86" spans="2:14">
      <c r="B86" s="143"/>
      <c r="C86" s="32"/>
      <c r="D86" s="145"/>
      <c r="E86" s="145"/>
      <c r="F86" s="182" t="s">
        <v>372</v>
      </c>
      <c r="G86" s="145" t="s">
        <v>374</v>
      </c>
      <c r="H86" s="145"/>
      <c r="I86" s="145"/>
      <c r="J86" s="145"/>
      <c r="K86" s="32" t="s">
        <v>337</v>
      </c>
      <c r="L86" s="145"/>
      <c r="M86" s="175"/>
      <c r="N86" s="147"/>
    </row>
    <row r="87" spans="2:14">
      <c r="B87" s="143"/>
      <c r="C87" s="32"/>
      <c r="D87" s="145"/>
      <c r="E87" s="145"/>
      <c r="F87" s="182" t="s">
        <v>372</v>
      </c>
      <c r="G87" s="145" t="s">
        <v>375</v>
      </c>
      <c r="H87" s="145"/>
      <c r="I87" s="145"/>
      <c r="J87" s="145"/>
      <c r="K87" s="32" t="s">
        <v>337</v>
      </c>
      <c r="L87" s="145"/>
      <c r="M87" s="175">
        <f>M85+M86</f>
        <v>0</v>
      </c>
      <c r="N87" s="147"/>
    </row>
    <row r="88" spans="2:14">
      <c r="B88" s="143"/>
      <c r="C88" s="32"/>
      <c r="D88" s="145"/>
      <c r="E88" s="145"/>
      <c r="F88" s="182" t="s">
        <v>372</v>
      </c>
      <c r="G88" s="183" t="s">
        <v>376</v>
      </c>
      <c r="H88" s="145"/>
      <c r="I88" s="145"/>
      <c r="J88" s="145"/>
      <c r="K88" s="32" t="s">
        <v>337</v>
      </c>
      <c r="L88" s="145"/>
      <c r="M88" s="175"/>
      <c r="N88" s="147"/>
    </row>
    <row r="89" spans="2:14">
      <c r="B89" s="143"/>
      <c r="C89" s="32"/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7"/>
    </row>
    <row r="90" spans="2:14">
      <c r="B90" s="143"/>
      <c r="C90" s="32"/>
      <c r="D90" s="145"/>
      <c r="E90" s="145">
        <v>1</v>
      </c>
      <c r="F90" s="145" t="s">
        <v>377</v>
      </c>
      <c r="G90" s="145"/>
      <c r="H90" s="145"/>
      <c r="I90" s="145"/>
      <c r="J90" s="145"/>
      <c r="K90" s="145"/>
      <c r="L90" s="145"/>
      <c r="M90" s="145"/>
      <c r="N90" s="147"/>
    </row>
    <row r="91" spans="2:14">
      <c r="B91" s="143"/>
      <c r="C91" s="32" t="s">
        <v>378</v>
      </c>
      <c r="D91" s="145"/>
      <c r="E91" s="145"/>
      <c r="F91" s="177" t="s">
        <v>379</v>
      </c>
      <c r="G91" s="177"/>
      <c r="H91" s="177"/>
      <c r="I91" s="177"/>
      <c r="J91" s="177"/>
      <c r="K91" s="177"/>
      <c r="L91" s="177"/>
      <c r="M91" s="184">
        <f>SUM(M92:M96)</f>
        <v>6110857.0999999996</v>
      </c>
      <c r="N91" s="147"/>
    </row>
    <row r="92" spans="2:14">
      <c r="B92" s="143"/>
      <c r="C92" s="32"/>
      <c r="D92" s="145"/>
      <c r="E92" s="185">
        <v>601</v>
      </c>
      <c r="F92" s="182" t="s">
        <v>372</v>
      </c>
      <c r="G92" s="146" t="s">
        <v>380</v>
      </c>
      <c r="H92" s="145"/>
      <c r="I92" s="145"/>
      <c r="J92" s="145"/>
      <c r="K92" s="32" t="s">
        <v>337</v>
      </c>
      <c r="L92" s="145"/>
      <c r="M92" s="175"/>
      <c r="N92" s="147"/>
    </row>
    <row r="93" spans="2:14">
      <c r="B93" s="143"/>
      <c r="C93" s="32"/>
      <c r="D93" s="145"/>
      <c r="E93" s="185"/>
      <c r="F93" s="182" t="s">
        <v>372</v>
      </c>
      <c r="G93" s="146" t="s">
        <v>381</v>
      </c>
      <c r="H93" s="145"/>
      <c r="I93" s="145"/>
      <c r="J93" s="145"/>
      <c r="K93" s="32" t="s">
        <v>337</v>
      </c>
      <c r="L93" s="145"/>
      <c r="M93" s="175"/>
      <c r="N93" s="147"/>
    </row>
    <row r="94" spans="2:14">
      <c r="B94" s="143"/>
      <c r="C94" s="32"/>
      <c r="D94" s="145"/>
      <c r="E94" s="185"/>
      <c r="F94" s="182" t="s">
        <v>372</v>
      </c>
      <c r="G94" s="145" t="s">
        <v>382</v>
      </c>
      <c r="H94" s="145"/>
      <c r="I94" s="145"/>
      <c r="J94" s="145"/>
      <c r="K94" s="32" t="s">
        <v>337</v>
      </c>
      <c r="L94" s="145"/>
      <c r="M94" s="175">
        <v>5766017.0999999996</v>
      </c>
      <c r="N94" s="147"/>
    </row>
    <row r="95" spans="2:14">
      <c r="B95" s="143"/>
      <c r="C95" s="32"/>
      <c r="D95" s="145"/>
      <c r="E95" s="185"/>
      <c r="F95" s="182" t="s">
        <v>372</v>
      </c>
      <c r="G95" s="183" t="s">
        <v>383</v>
      </c>
      <c r="H95" s="145"/>
      <c r="I95" s="145"/>
      <c r="J95" s="145"/>
      <c r="K95" s="32" t="s">
        <v>337</v>
      </c>
      <c r="L95" s="145"/>
      <c r="M95" s="175">
        <v>344840</v>
      </c>
      <c r="N95" s="147"/>
    </row>
    <row r="96" spans="2:14">
      <c r="B96" s="143"/>
      <c r="C96" s="32"/>
      <c r="D96" s="145"/>
      <c r="E96" s="185"/>
      <c r="F96" s="182" t="s">
        <v>372</v>
      </c>
      <c r="G96" s="145" t="s">
        <v>384</v>
      </c>
      <c r="H96" s="145"/>
      <c r="I96" s="145"/>
      <c r="J96" s="145"/>
      <c r="K96" s="32" t="s">
        <v>337</v>
      </c>
      <c r="L96" s="145"/>
      <c r="M96" s="175"/>
      <c r="N96" s="147"/>
    </row>
    <row r="97" spans="2:16">
      <c r="B97" s="143"/>
      <c r="C97" s="32" t="s">
        <v>385</v>
      </c>
      <c r="D97" s="145"/>
      <c r="E97" s="185">
        <v>2</v>
      </c>
      <c r="F97" s="177" t="s">
        <v>386</v>
      </c>
      <c r="G97" s="177"/>
      <c r="H97" s="177"/>
      <c r="I97" s="177"/>
      <c r="J97" s="177"/>
      <c r="K97" s="177"/>
      <c r="L97" s="177"/>
      <c r="M97" s="68">
        <f>SUM(M98:M112)</f>
        <v>12800</v>
      </c>
      <c r="N97" s="147"/>
    </row>
    <row r="98" spans="2:16">
      <c r="B98" s="143"/>
      <c r="C98" s="32"/>
      <c r="D98" s="145"/>
      <c r="E98" s="185"/>
      <c r="F98" s="182" t="s">
        <v>372</v>
      </c>
      <c r="G98" s="146" t="s">
        <v>387</v>
      </c>
      <c r="H98" s="145"/>
      <c r="I98" s="145"/>
      <c r="J98" s="145"/>
      <c r="K98" s="32" t="s">
        <v>337</v>
      </c>
      <c r="L98" s="145"/>
      <c r="M98" s="175"/>
      <c r="N98" s="147"/>
    </row>
    <row r="99" spans="2:16">
      <c r="B99" s="143"/>
      <c r="C99" s="32"/>
      <c r="D99" s="145"/>
      <c r="E99" s="185"/>
      <c r="F99" s="182" t="s">
        <v>372</v>
      </c>
      <c r="G99" s="146" t="s">
        <v>388</v>
      </c>
      <c r="H99" s="145"/>
      <c r="I99" s="145"/>
      <c r="J99" s="145"/>
      <c r="K99" s="32" t="s">
        <v>337</v>
      </c>
      <c r="L99" s="145"/>
      <c r="M99" s="175"/>
      <c r="N99" s="147"/>
    </row>
    <row r="100" spans="2:16">
      <c r="B100" s="143"/>
      <c r="C100" s="32"/>
      <c r="D100" s="145"/>
      <c r="E100" s="185"/>
      <c r="F100" s="182" t="s">
        <v>372</v>
      </c>
      <c r="G100" s="145" t="s">
        <v>389</v>
      </c>
      <c r="H100" s="145"/>
      <c r="I100" s="145"/>
      <c r="J100" s="145"/>
      <c r="K100" s="32" t="s">
        <v>337</v>
      </c>
      <c r="L100" s="145"/>
      <c r="M100" s="175"/>
      <c r="N100" s="147"/>
    </row>
    <row r="101" spans="2:16">
      <c r="B101" s="143"/>
      <c r="C101" s="32"/>
      <c r="D101" s="145"/>
      <c r="E101" s="185"/>
      <c r="F101" s="182" t="s">
        <v>372</v>
      </c>
      <c r="G101" s="145" t="s">
        <v>390</v>
      </c>
      <c r="H101" s="145"/>
      <c r="I101" s="145"/>
      <c r="J101" s="145"/>
      <c r="K101" s="32" t="s">
        <v>337</v>
      </c>
      <c r="L101" s="145"/>
      <c r="M101" s="175"/>
      <c r="N101" s="147"/>
    </row>
    <row r="102" spans="2:16">
      <c r="B102" s="143"/>
      <c r="C102" s="32"/>
      <c r="D102" s="145"/>
      <c r="E102" s="185"/>
      <c r="F102" s="182" t="s">
        <v>372</v>
      </c>
      <c r="G102" s="145" t="s">
        <v>391</v>
      </c>
      <c r="H102" s="145"/>
      <c r="I102" s="145"/>
      <c r="J102" s="145"/>
      <c r="K102" s="32" t="s">
        <v>337</v>
      </c>
      <c r="L102" s="145"/>
      <c r="M102" s="175"/>
      <c r="N102" s="147"/>
    </row>
    <row r="103" spans="2:16">
      <c r="B103" s="143"/>
      <c r="C103" s="32"/>
      <c r="D103" s="145"/>
      <c r="E103" s="185"/>
      <c r="F103" s="182" t="s">
        <v>372</v>
      </c>
      <c r="G103" s="183" t="s">
        <v>392</v>
      </c>
      <c r="H103" s="145"/>
      <c r="I103" s="145"/>
      <c r="J103" s="145"/>
      <c r="K103" s="32" t="s">
        <v>337</v>
      </c>
      <c r="L103" s="145"/>
      <c r="M103" s="175"/>
      <c r="N103" s="147"/>
    </row>
    <row r="104" spans="2:16">
      <c r="B104" s="143"/>
      <c r="C104" s="32"/>
      <c r="D104" s="145"/>
      <c r="E104" s="185"/>
      <c r="F104" s="182" t="s">
        <v>372</v>
      </c>
      <c r="G104" s="145" t="s">
        <v>384</v>
      </c>
      <c r="H104" s="145"/>
      <c r="I104" s="145"/>
      <c r="J104" s="145"/>
      <c r="K104" s="32" t="s">
        <v>337</v>
      </c>
      <c r="L104" s="145"/>
      <c r="M104" s="175"/>
      <c r="N104" s="147"/>
    </row>
    <row r="105" spans="2:16">
      <c r="B105" s="143"/>
      <c r="C105" s="32"/>
      <c r="D105" s="145"/>
      <c r="E105" s="185"/>
      <c r="F105" s="182" t="s">
        <v>372</v>
      </c>
      <c r="G105" s="146" t="s">
        <v>393</v>
      </c>
      <c r="H105" s="145"/>
      <c r="I105" s="145"/>
      <c r="J105" s="145"/>
      <c r="K105" s="32" t="s">
        <v>337</v>
      </c>
      <c r="L105" s="145"/>
      <c r="M105" s="175"/>
      <c r="N105" s="147"/>
      <c r="P105" s="176"/>
    </row>
    <row r="106" spans="2:16">
      <c r="B106" s="143"/>
      <c r="C106" s="32"/>
      <c r="D106" s="145"/>
      <c r="E106" s="185"/>
      <c r="F106" s="182" t="s">
        <v>372</v>
      </c>
      <c r="G106" s="146" t="s">
        <v>394</v>
      </c>
      <c r="H106" s="145"/>
      <c r="I106" s="145"/>
      <c r="J106" s="145"/>
      <c r="K106" s="32" t="s">
        <v>337</v>
      </c>
      <c r="L106" s="145"/>
      <c r="M106" s="175"/>
      <c r="N106" s="147"/>
    </row>
    <row r="107" spans="2:16">
      <c r="B107" s="143"/>
      <c r="C107" s="32"/>
      <c r="D107" s="145"/>
      <c r="E107" s="185"/>
      <c r="F107" s="182" t="s">
        <v>372</v>
      </c>
      <c r="G107" s="145" t="s">
        <v>395</v>
      </c>
      <c r="H107" s="145"/>
      <c r="I107" s="145"/>
      <c r="J107" s="145"/>
      <c r="K107" s="32" t="s">
        <v>337</v>
      </c>
      <c r="L107" s="145"/>
      <c r="M107" s="175">
        <v>11000</v>
      </c>
      <c r="N107" s="147"/>
    </row>
    <row r="108" spans="2:16">
      <c r="B108" s="143"/>
      <c r="C108" s="32"/>
      <c r="D108" s="145"/>
      <c r="E108" s="185">
        <v>626</v>
      </c>
      <c r="F108" s="182" t="s">
        <v>372</v>
      </c>
      <c r="G108" s="183" t="s">
        <v>396</v>
      </c>
      <c r="H108" s="145"/>
      <c r="I108" s="145"/>
      <c r="J108" s="145"/>
      <c r="K108" s="32" t="s">
        <v>337</v>
      </c>
      <c r="L108" s="145"/>
      <c r="M108" s="175"/>
      <c r="N108" s="147"/>
    </row>
    <row r="109" spans="2:16">
      <c r="B109" s="143"/>
      <c r="C109" s="32"/>
      <c r="D109" s="145"/>
      <c r="E109" s="185">
        <v>627</v>
      </c>
      <c r="F109" s="182" t="s">
        <v>372</v>
      </c>
      <c r="G109" s="145" t="s">
        <v>397</v>
      </c>
      <c r="H109" s="145"/>
      <c r="I109" s="145"/>
      <c r="J109" s="145"/>
      <c r="K109" s="32" t="s">
        <v>337</v>
      </c>
      <c r="L109" s="145"/>
      <c r="M109" s="175"/>
      <c r="N109" s="147"/>
    </row>
    <row r="110" spans="2:16">
      <c r="B110" s="143"/>
      <c r="C110" s="32"/>
      <c r="D110" s="145"/>
      <c r="E110" s="185">
        <v>628</v>
      </c>
      <c r="F110" s="182" t="s">
        <v>372</v>
      </c>
      <c r="G110" s="145" t="s">
        <v>398</v>
      </c>
      <c r="H110" s="145"/>
      <c r="I110" s="145"/>
      <c r="J110" s="145"/>
      <c r="K110" s="32" t="s">
        <v>337</v>
      </c>
      <c r="L110" s="145"/>
      <c r="M110" s="175">
        <v>1800</v>
      </c>
      <c r="N110" s="147"/>
    </row>
    <row r="111" spans="2:16">
      <c r="B111" s="143"/>
      <c r="C111" s="32"/>
      <c r="D111" s="145"/>
      <c r="E111" s="185"/>
      <c r="F111" s="182" t="s">
        <v>372</v>
      </c>
      <c r="G111" s="145" t="s">
        <v>399</v>
      </c>
      <c r="H111" s="145"/>
      <c r="I111" s="145"/>
      <c r="J111" s="145"/>
      <c r="K111" s="32" t="s">
        <v>337</v>
      </c>
      <c r="L111" s="145"/>
      <c r="M111" s="175"/>
      <c r="N111" s="147"/>
    </row>
    <row r="112" spans="2:16">
      <c r="B112" s="143"/>
      <c r="C112" s="32"/>
      <c r="D112" s="145"/>
      <c r="E112" s="185">
        <v>657</v>
      </c>
      <c r="F112" s="182" t="s">
        <v>372</v>
      </c>
      <c r="G112" s="145" t="s">
        <v>400</v>
      </c>
      <c r="H112" s="145"/>
      <c r="I112" s="145"/>
      <c r="J112" s="145"/>
      <c r="K112" s="32" t="s">
        <v>337</v>
      </c>
      <c r="L112" s="145"/>
      <c r="N112" s="147"/>
    </row>
    <row r="113" spans="2:14">
      <c r="B113" s="143"/>
      <c r="C113" s="32"/>
      <c r="D113" s="145"/>
      <c r="E113" s="145"/>
      <c r="F113" s="145"/>
      <c r="G113" s="145"/>
      <c r="H113" s="145"/>
      <c r="I113" s="145"/>
      <c r="J113" s="145"/>
      <c r="K113" s="145"/>
      <c r="L113" s="145"/>
      <c r="M113" s="145"/>
      <c r="N113" s="147"/>
    </row>
    <row r="114" spans="2:14">
      <c r="B114" s="186"/>
      <c r="C114" s="187"/>
      <c r="D114" s="188"/>
      <c r="E114" s="188"/>
      <c r="F114" s="188"/>
      <c r="G114" s="188"/>
      <c r="H114" s="188"/>
      <c r="I114" s="232"/>
      <c r="J114" s="232"/>
      <c r="K114" s="232"/>
      <c r="L114" s="232"/>
      <c r="M114" s="232"/>
      <c r="N114" s="189"/>
    </row>
    <row r="115" spans="2:14">
      <c r="I115" s="233"/>
      <c r="J115" s="233"/>
      <c r="K115" s="233"/>
      <c r="L115" s="233"/>
      <c r="M115" s="233"/>
    </row>
  </sheetData>
  <mergeCells count="36">
    <mergeCell ref="F79:G79"/>
    <mergeCell ref="F80:G80"/>
    <mergeCell ref="I114:M114"/>
    <mergeCell ref="I115:M115"/>
    <mergeCell ref="F34:G34"/>
    <mergeCell ref="H38:I38"/>
    <mergeCell ref="B63:N63"/>
    <mergeCell ref="E68:E69"/>
    <mergeCell ref="F68:F69"/>
    <mergeCell ref="G68:I68"/>
    <mergeCell ref="J68:L68"/>
    <mergeCell ref="F24:J24"/>
    <mergeCell ref="F25:J25"/>
    <mergeCell ref="F26:J26"/>
    <mergeCell ref="F27:J27"/>
    <mergeCell ref="F28:L28"/>
    <mergeCell ref="F33:G33"/>
    <mergeCell ref="F16:G16"/>
    <mergeCell ref="I16:J16"/>
    <mergeCell ref="I19:J19"/>
    <mergeCell ref="F20:L20"/>
    <mergeCell ref="E22:E23"/>
    <mergeCell ref="F22:J23"/>
    <mergeCell ref="F12:G12"/>
    <mergeCell ref="I12:J12"/>
    <mergeCell ref="F13:G13"/>
    <mergeCell ref="F14:G14"/>
    <mergeCell ref="I14:J14"/>
    <mergeCell ref="F15:G15"/>
    <mergeCell ref="I15:J15"/>
    <mergeCell ref="B2:N2"/>
    <mergeCell ref="D4:E4"/>
    <mergeCell ref="E10:E11"/>
    <mergeCell ref="F10:G11"/>
    <mergeCell ref="H10:H11"/>
    <mergeCell ref="I10:J11"/>
  </mergeCells>
  <pageMargins left="0.7" right="0.7" top="0.75" bottom="0.75" header="0.3" footer="0.3"/>
  <pageSetup scale="9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Q25" sqref="Q25"/>
    </sheetView>
  </sheetViews>
  <sheetFormatPr defaultRowHeight="12.7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F. E PARE</vt:lpstr>
      <vt:lpstr>PF</vt:lpstr>
      <vt:lpstr>P.PERF.</vt:lpstr>
      <vt:lpstr>F.MONETAR</vt:lpstr>
      <vt:lpstr>L.KAPITALI</vt:lpstr>
      <vt:lpstr>PASQ 1</vt:lpstr>
      <vt:lpstr>2</vt:lpstr>
      <vt:lpstr>3</vt:lpstr>
    </vt:vector>
  </TitlesOfParts>
  <Company>ASC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Kompjuter7</dc:creator>
  <cp:lastModifiedBy>User</cp:lastModifiedBy>
  <cp:lastPrinted>2016-03-31T18:28:47Z</cp:lastPrinted>
  <dcterms:created xsi:type="dcterms:W3CDTF">2008-12-24T18:44:20Z</dcterms:created>
  <dcterms:modified xsi:type="dcterms:W3CDTF">2018-12-26T22:01:14Z</dcterms:modified>
</cp:coreProperties>
</file>