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2915" windowHeight="11265" activeTab="2"/>
  </bookViews>
  <sheets>
    <sheet name="F. E PARE" sheetId="4" r:id="rId1"/>
    <sheet name="PF" sheetId="1" r:id="rId2"/>
    <sheet name="P.PERF." sheetId="6" r:id="rId3"/>
    <sheet name="F.MONETAR" sheetId="7" r:id="rId4"/>
    <sheet name="L.KAPITALI" sheetId="8" r:id="rId5"/>
    <sheet name="PASQ 1" sheetId="12" r:id="rId6"/>
    <sheet name="2" sheetId="15" r:id="rId7"/>
  </sheets>
  <calcPr calcId="162913"/>
</workbook>
</file>

<file path=xl/calcChain.xml><?xml version="1.0" encoding="utf-8"?>
<calcChain xmlns="http://schemas.openxmlformats.org/spreadsheetml/2006/main">
  <c r="N19" i="8"/>
  <c r="N18"/>
  <c r="F8" i="7"/>
  <c r="F4"/>
  <c r="F11"/>
  <c r="F33"/>
  <c r="F36"/>
  <c r="E34"/>
  <c r="F35" i="6"/>
  <c r="F30"/>
  <c r="F25"/>
  <c r="F20"/>
  <c r="F14"/>
  <c r="F11"/>
  <c r="F6"/>
  <c r="F29"/>
  <c r="H103" i="1"/>
  <c r="H99"/>
  <c r="H109"/>
  <c r="H93"/>
  <c r="H82"/>
  <c r="H97"/>
  <c r="H76"/>
  <c r="H71"/>
  <c r="H68"/>
  <c r="H60"/>
  <c r="H47"/>
  <c r="H41"/>
  <c r="H33"/>
  <c r="H32"/>
  <c r="H53"/>
  <c r="H21"/>
  <c r="H16"/>
  <c r="H12"/>
  <c r="H4"/>
  <c r="H8"/>
  <c r="H5"/>
  <c r="E4" i="7"/>
  <c r="E11"/>
  <c r="K6" i="8"/>
  <c r="L6"/>
  <c r="J6"/>
  <c r="C6"/>
  <c r="L5"/>
  <c r="L7"/>
  <c r="N7"/>
  <c r="L8"/>
  <c r="N8"/>
  <c r="L4"/>
  <c r="N4"/>
  <c r="E6" i="6"/>
  <c r="E29"/>
  <c r="M25" i="8"/>
  <c r="I25"/>
  <c r="H25"/>
  <c r="G25"/>
  <c r="F25"/>
  <c r="E25"/>
  <c r="D25"/>
  <c r="C25"/>
  <c r="N24"/>
  <c r="N23"/>
  <c r="N22"/>
  <c r="N21"/>
  <c r="N20"/>
  <c r="N17"/>
  <c r="N16"/>
  <c r="N15"/>
  <c r="N14"/>
  <c r="N13"/>
  <c r="N12"/>
  <c r="N11"/>
  <c r="N10"/>
  <c r="N9"/>
  <c r="N5"/>
  <c r="F21" i="7"/>
  <c r="F32"/>
  <c r="E21"/>
  <c r="E32"/>
  <c r="F20"/>
  <c r="F12"/>
  <c r="E12"/>
  <c r="E20"/>
  <c r="E8"/>
  <c r="F51" i="6"/>
  <c r="F53"/>
  <c r="E51"/>
  <c r="E53"/>
  <c r="F46"/>
  <c r="E46"/>
  <c r="G71" i="1"/>
  <c r="G68"/>
  <c r="G60"/>
  <c r="G16"/>
  <c r="G12"/>
  <c r="G4"/>
  <c r="G103"/>
  <c r="G99"/>
  <c r="G109"/>
  <c r="G93"/>
  <c r="G82"/>
  <c r="G97"/>
  <c r="G76"/>
  <c r="G21"/>
  <c r="G8"/>
  <c r="G5"/>
  <c r="G47"/>
  <c r="G41"/>
  <c r="G33"/>
  <c r="G32"/>
  <c r="G53"/>
  <c r="E20" i="6"/>
  <c r="E35"/>
  <c r="E25"/>
  <c r="E14"/>
  <c r="E11"/>
  <c r="E30"/>
  <c r="J25" i="8"/>
  <c r="F34" i="6"/>
  <c r="F45"/>
  <c r="G31" i="1"/>
  <c r="G54"/>
  <c r="L25" i="8"/>
  <c r="N6"/>
  <c r="N25"/>
  <c r="H54" i="1"/>
  <c r="H31"/>
  <c r="G98"/>
  <c r="G59"/>
  <c r="G110"/>
  <c r="E34" i="6"/>
  <c r="E45"/>
  <c r="E33" i="7"/>
  <c r="E36"/>
  <c r="H59" i="1"/>
  <c r="H110"/>
  <c r="H98"/>
  <c r="K25" i="8"/>
</calcChain>
</file>

<file path=xl/sharedStrings.xml><?xml version="1.0" encoding="utf-8"?>
<sst xmlns="http://schemas.openxmlformats.org/spreadsheetml/2006/main" count="462" uniqueCount="319">
  <si>
    <t>I</t>
  </si>
  <si>
    <t>i</t>
  </si>
  <si>
    <t>ii</t>
  </si>
  <si>
    <t>iii</t>
  </si>
  <si>
    <t>iv</t>
  </si>
  <si>
    <t>Produkte të gatshme</t>
  </si>
  <si>
    <t>v</t>
  </si>
  <si>
    <t>II</t>
  </si>
  <si>
    <t xml:space="preserve">Aktive të tjera afatgjata materiale (me vl.kontab.) </t>
  </si>
  <si>
    <t>III</t>
  </si>
  <si>
    <t xml:space="preserve">Huatë dhe parapagimet </t>
  </si>
  <si>
    <t>Rezerva të tjera</t>
  </si>
  <si>
    <t>vi</t>
  </si>
  <si>
    <t>vii</t>
  </si>
  <si>
    <t>Nr</t>
  </si>
  <si>
    <t xml:space="preserve">A  K  T  I  V  E  T  </t>
  </si>
  <si>
    <t>Huamarrje afat shkurtera</t>
  </si>
  <si>
    <t>viii</t>
  </si>
  <si>
    <t>ix</t>
  </si>
  <si>
    <t>Pershkrimi i elmenteve</t>
  </si>
  <si>
    <t>Te dhena indentifikuese</t>
  </si>
  <si>
    <t>Te dhena te reja</t>
  </si>
  <si>
    <t>Emri</t>
  </si>
  <si>
    <t>NIPT</t>
  </si>
  <si>
    <t>Adresa</t>
  </si>
  <si>
    <t>Data e krijimit</t>
  </si>
  <si>
    <t>Nr.Rergj.Tregt.</t>
  </si>
  <si>
    <t>Fusha e veprimtarise</t>
  </si>
  <si>
    <t>Pasyra financiare</t>
  </si>
  <si>
    <t>Monedha</t>
  </si>
  <si>
    <t>Rrumbullakimi</t>
  </si>
  <si>
    <t>Periudha Kontabel</t>
  </si>
  <si>
    <t>Data e plotesimit te PF</t>
  </si>
  <si>
    <t xml:space="preserve"> Individuale</t>
  </si>
  <si>
    <t xml:space="preserve"> Te konsoliduara</t>
  </si>
  <si>
    <t>PASQYRAT  FINANCIARE</t>
  </si>
  <si>
    <t xml:space="preserve">        ( Mbeshtetur ne Ligjin nr.9228, date 29.04.2004 "Per Kontabilitetin dhe Pasqyrat </t>
  </si>
  <si>
    <t xml:space="preserve">         Financiare",te ndryshuara dhe ne Standartet Kombetare te Kontabilitetit - SKK 2)</t>
  </si>
  <si>
    <t>Totali</t>
  </si>
  <si>
    <t>LEKE</t>
  </si>
  <si>
    <t>Rezerva statutore</t>
  </si>
  <si>
    <t>Pasqyra e Performancës</t>
  </si>
  <si>
    <t>Formati 1 – Shpenzimet e shfrytëzimit të klasifikuara sipas natyrës</t>
  </si>
  <si>
    <t>(Pasqyra e të ardhurave dhe shpenzimeve)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</si>
  <si>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</si>
  <si>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</si>
  <si>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</si>
  <si>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</si>
  <si>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Shpenzime të personelit</t>
  </si>
  <si>
    <t>Të tjera shpenzime</t>
  </si>
  <si>
    <t>Paga dhe shpërblime</t>
  </si>
  <si>
    <t>Shpenzime të sigurimeve shoqërore/shëndetsore (paraqitur veçmas nga shpenzimet për pensionet)</t>
  </si>
  <si>
    <t>Zhvlerësimi i aktiveve afatgjata materiale</t>
  </si>
  <si>
    <t>Shpenzime konsumi dhe amortizimi</t>
  </si>
  <si>
    <t>Shpenzime të tjera shfrytëzimi</t>
  </si>
  <si>
    <t>IV</t>
  </si>
  <si>
    <t>V</t>
  </si>
  <si>
    <t>VI</t>
  </si>
  <si>
    <t>Të ardhura të tjera</t>
  </si>
  <si>
    <t>VII</t>
  </si>
  <si>
    <t>Të ardhura nga njësitë ekonomike ku ka interesa pjesëmarrëse (paraqitur veçmas të ardhurat nga njësitë ekonomike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</si>
  <si>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</si>
  <si>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veçmas të ardhurat nga njësitë ekonomike brenda grupit)</t>
  </si>
  <si>
    <t>Zhvlerësimi i aktiveve financiare dhe investimeve financiare të mbajtura si aktive afatshkurtra</t>
  </si>
  <si>
    <t>Shpenzime financiare</t>
  </si>
  <si>
    <t>VIII</t>
  </si>
  <si>
    <t>IX</t>
  </si>
  <si>
    <t>Shpenzime interesi dhe shpenzime të ngjashme (paraqitur veçmas shpenzimet për t'u paguar tek njësitë ekonomike brenda grupit)</t>
  </si>
  <si>
    <t>Shpenzime të tjera financiare</t>
  </si>
  <si>
    <t>Pjesa e fitimit/humbjes nga pjesëmarrjet</t>
  </si>
  <si>
    <t>X</t>
  </si>
  <si>
    <t>Fitimi/Humbja para tatimit</t>
  </si>
  <si>
    <t>XI</t>
  </si>
  <si>
    <t>Shpenzimi i tatimit mbi fitimin</t>
  </si>
  <si>
    <t>XII</t>
  </si>
  <si>
    <t>Shpenzimi aktual i tatimit mbi fitimin</t>
  </si>
  <si>
    <t>Shpenzimi i tatim fitimit të shtyrë</t>
  </si>
  <si>
    <t>Pjesa e tatim fitimit të pjesëmarrjeve</t>
  </si>
  <si>
    <t>Fitimi/Humbja e vitit</t>
  </si>
  <si>
    <t>XIII</t>
  </si>
  <si>
    <t>Fitimi/Humbja për:</t>
  </si>
  <si>
    <t>XIV</t>
  </si>
  <si>
    <t>Pronarët e njësisë ekonomike mëmë</t>
  </si>
  <si>
    <t>Interesat jo-kontrolluese</t>
  </si>
  <si>
    <t>Pasqyra e Pozicionit Financiar (Bilanci)</t>
  </si>
  <si>
    <t>Aktivet afatshkurtra</t>
  </si>
  <si>
    <t>Mjetet monetare</t>
  </si>
  <si>
    <t>Investime</t>
  </si>
  <si>
    <t>Në tituj pronësie të njësive ekonomike brenda grupit</t>
  </si>
  <si>
    <t>Aksionet e veta</t>
  </si>
  <si>
    <t>Të tjera financiare</t>
  </si>
  <si>
    <t>Të drejta të arkëtueshme</t>
  </si>
  <si>
    <t>Nga aktiviteti i shfrytëzimit</t>
  </si>
  <si>
    <t>Nga njësitë ekonomike brenda grupit</t>
  </si>
  <si>
    <t>Nga njësitë ekonomike ku ka interesa pjesëmarrëse</t>
  </si>
  <si>
    <t>Të tjera</t>
  </si>
  <si>
    <t>Kapital i nënshkruar i papaguar</t>
  </si>
  <si>
    <t>Inventarët</t>
  </si>
  <si>
    <t>Lëndë e parë dhe materiale të konsumueshme</t>
  </si>
  <si>
    <t>Mallra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</si>
  <si>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</si>
  <si>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</si>
  <si>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</si>
  <si>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</si>
  <si>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</si>
  <si>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afatgjata</t>
  </si>
  <si>
    <t>Aktive financiare</t>
  </si>
  <si>
    <t>Tituj pronësie në njësitë ekonomike brenda grupit</t>
  </si>
  <si>
    <t>Tituj të huadhënies në njësitë ekonomike brenda grupit</t>
  </si>
  <si>
    <t>Tituj të tjerë të mbajtur si aktive afatgjata</t>
  </si>
  <si>
    <t>Tituj të tjerë të huadhënies</t>
  </si>
  <si>
    <t>Aktivet materiale</t>
  </si>
  <si>
    <t>Toka dhe ndërtesa</t>
  </si>
  <si>
    <t>Impiante dhe makineri</t>
  </si>
  <si>
    <t>Të tjera Instalime dhe pajisje</t>
  </si>
  <si>
    <t>Parapagime për aktive materiale dhe në proces</t>
  </si>
  <si>
    <t>Aktive Biologjike</t>
  </si>
  <si>
    <t>Aktive jo materiale</t>
  </si>
  <si>
    <t>Emri i Mirë</t>
  </si>
  <si>
    <t>Parapagime për AAJM</t>
  </si>
  <si>
    <t>Aktive tatimore të shtyra</t>
  </si>
  <si>
    <t>Kapitali i nënshkruar i papaguar</t>
  </si>
  <si>
    <t>AKTIVE TOTALE</t>
  </si>
  <si>
    <t>DETYRIME DHE KAPITALI</t>
  </si>
  <si>
    <t>Detyrime afatshkurtra</t>
  </si>
  <si>
    <t>Titujt e huamarrjes</t>
  </si>
  <si>
    <t>Detyrime ndaj institucioneve të kredisë</t>
  </si>
  <si>
    <t>Arkëtime në avancë për porosi</t>
  </si>
  <si>
    <t>Të pagueshme për aktivitetin e shfrytëzimit</t>
  </si>
  <si>
    <t>Dëftesa të pagueshme</t>
  </si>
  <si>
    <t>Të pagueshme ndaj njësive ekonomike brenda grupit</t>
  </si>
  <si>
    <t>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</si>
  <si>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</si>
  <si>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</si>
  <si>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</si>
  <si>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</si>
  <si>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</t>
  </si>
  <si>
    <t>Arkëtimet në avancë për porosi</t>
  </si>
  <si>
    <t>Të tjera të pagueshme</t>
  </si>
  <si>
    <t>Provizione për pensionet</t>
  </si>
  <si>
    <t>Provizione të tjera</t>
  </si>
  <si>
    <t>Detyrime tatimore të shtyra</t>
  </si>
  <si>
    <t>Totali i Detyrimeve afatgjata</t>
  </si>
  <si>
    <t>Kapitali dhe Rezervat</t>
  </si>
  <si>
    <t>Kapitali i Nënshkruar</t>
  </si>
  <si>
    <t>Primi i lidhur me kapitalin</t>
  </si>
  <si>
    <t>Rezerva rivlerësimi</t>
  </si>
  <si>
    <t>Rezerva ligjore</t>
  </si>
  <si>
    <t>Fitimi i pashpërndarë</t>
  </si>
  <si>
    <t>Fitim / Humbja e Vitit</t>
  </si>
  <si>
    <t>Totali i Kapitalit</t>
  </si>
  <si>
    <t>TOTALI I DETYRIMEVE DHE KAPITALIT  ( I+II+III 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</si>
  <si>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</si>
  <si>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</si>
  <si>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</si>
  <si>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</si>
  <si>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</si>
  <si>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</si>
  <si>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</si>
  <si>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</si>
  <si>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</si>
  <si>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</si>
  <si>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</si>
  <si>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</si>
  <si>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</si>
  <si>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</si>
  <si>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</si>
  <si>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</si>
  <si>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</si>
  <si>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</si>
  <si>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</si>
  <si>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</si>
  <si>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</si>
  <si>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</si>
  <si>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</si>
  <si>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</si>
  <si>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</si>
  <si>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</si>
  <si>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</si>
  <si>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</si>
  <si>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</si>
  <si>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</si>
  <si>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</si>
  <si>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</si>
  <si>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Fluksit të Mjeteve Monetare</t>
  </si>
  <si>
    <t>(metoda direkte)</t>
  </si>
  <si>
    <t>(X)</t>
  </si>
  <si>
    <t>NR</t>
  </si>
  <si>
    <t>N/N</t>
  </si>
  <si>
    <t>PERSHKRIMI I ELEMTEVE</t>
  </si>
  <si>
    <t>Kapitali i nënshkruar</t>
  </si>
  <si>
    <t>Rezerva Rivlerësimi</t>
  </si>
  <si>
    <t>Rezerva Ligjore</t>
  </si>
  <si>
    <t>Rezerva Statutore</t>
  </si>
  <si>
    <t>Diferencat nga përkthimi i monedhës në veprimatari të</t>
  </si>
  <si>
    <t>Fitimet e Pashpërndara</t>
  </si>
  <si>
    <t>Fitim / Humbja e vitit</t>
  </si>
  <si>
    <t>Interesa Jo-Kontrollues</t>
  </si>
  <si>
    <t>Efekti i ndryshimeve në politikat kontabël</t>
  </si>
  <si>
    <t>Të ardhura totale gjithëpërfshirëse për vitin</t>
  </si>
  <si>
    <t>Fitimi / Humbja e vitit</t>
  </si>
  <si>
    <t>Të ardhura të tjera gjithëpërfshirëse:</t>
  </si>
  <si>
    <t>Totali i të ardhura gjithëpërfshirëse për vitin</t>
  </si>
  <si>
    <t>Transaksionet me pronarët e njësisë ekonomike të njohura direkt në kapital</t>
  </si>
  <si>
    <t>Emetimi i kapitalit të nënshkruar</t>
  </si>
  <si>
    <t>Totali i transaksioneve me pronarët e njësisë ekonomike</t>
  </si>
  <si>
    <t>Të ardhura të tjera gjithëpërfshirëse</t>
  </si>
  <si>
    <t>Pasqyra e Ndryshimeve në Kapitalin Neto</t>
  </si>
  <si>
    <t>(Pasqyra e konsoliduar)</t>
  </si>
  <si>
    <t>PERSHKRIMI I ELEMNTËVE</t>
  </si>
  <si>
    <t>NR.</t>
  </si>
  <si>
    <t>Pasqyra e të Ardhurave Gjithëpërfshirëse</t>
  </si>
  <si>
    <t>Të ardhura të tjera gjithëpërfshirëse për vitin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</si>
  <si>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</si>
  <si>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</si>
  <si>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</si>
  <si>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</si>
  <si>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</si>
  <si>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</si>
  <si>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</t>
  </si>
  <si>
    <t>Banka</t>
  </si>
  <si>
    <t>Arka</t>
  </si>
  <si>
    <t>211-212</t>
  </si>
  <si>
    <t>215-218</t>
  </si>
  <si>
    <t>X 72,73,75-77</t>
  </si>
  <si>
    <t>(X) 681</t>
  </si>
  <si>
    <t>(X) 61-67</t>
  </si>
  <si>
    <t>a</t>
  </si>
  <si>
    <t>b</t>
  </si>
  <si>
    <t>Tatim mbi fitimin</t>
  </si>
  <si>
    <t>Tvsh</t>
  </si>
  <si>
    <t>c</t>
  </si>
  <si>
    <t>Tituj të huadhënies në njësitë eko. ku ka interesa pjesëmarrëse</t>
  </si>
  <si>
    <t>Tituj pronësie në njësitë eko.e ku ka interesa pjesëmarrëse</t>
  </si>
  <si>
    <t>Të pagueshme ndaj njësive eko. ku ka interesa pjesëmarrëse</t>
  </si>
  <si>
    <t>Të pagueshme ndaj punonjësve dhe sig.e shoqërore/shënd.</t>
  </si>
  <si>
    <t>Të pagueshme për detyrimet tatimore për Tatim Burim</t>
  </si>
  <si>
    <t xml:space="preserve">Të pagueshme për detyrimet tatimore për TVSH-në </t>
  </si>
  <si>
    <t>d</t>
  </si>
  <si>
    <t>Të pagueshme ndaj punonjësve për pagat</t>
  </si>
  <si>
    <t>Koncesione, patenta, liçenca, marka tregtare, të drejta dhe aktive të ngj.</t>
  </si>
  <si>
    <t>DETYRIME TOTALE ( I+II)</t>
  </si>
  <si>
    <t>AKTIVE TOTALE AFATSHKURTER</t>
  </si>
  <si>
    <t>AKTIVE TOTALE AFATGJATE</t>
  </si>
  <si>
    <t>(X)603,71</t>
  </si>
  <si>
    <t>KL 7</t>
  </si>
  <si>
    <t>Pozicioni financiar i rideklaruar më 1 janar 2015</t>
  </si>
  <si>
    <t>Pozicioni financiar më 31 dhjetor 2015</t>
  </si>
  <si>
    <t>Pozicioni financiar i rideklaruar më 31 dhjetor 2014</t>
  </si>
  <si>
    <t>601-605</t>
  </si>
  <si>
    <t>Të pagueshme për detyrimet e tjera</t>
  </si>
  <si>
    <t>Te ardhura nga aktiviteti I shfrytezimit</t>
  </si>
  <si>
    <t>Te ardhurat</t>
  </si>
  <si>
    <t>SH.A UJESJELLES</t>
  </si>
  <si>
    <t>K49225204A</t>
  </si>
  <si>
    <t>KELCYRE</t>
  </si>
  <si>
    <t>01.10.1991</t>
  </si>
  <si>
    <t>Prodhim shitje uji</t>
  </si>
  <si>
    <t>Inventar i imet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</si>
  <si>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</si>
  <si>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</si>
  <si>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</si>
  <si>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</si>
  <si>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</si>
  <si>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</si>
  <si>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</si>
  <si>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</si>
  <si>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</si>
  <si>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</si>
  <si>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</si>
  <si>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</si>
  <si>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</si>
  <si>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</si>
  <si>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</si>
  <si>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</si>
  <si>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</si>
  <si>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</si>
  <si>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</si>
  <si>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</si>
  <si>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</si>
  <si>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</si>
  <si>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</si>
  <si>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</si>
  <si>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</si>
  <si>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</si>
  <si>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</si>
  <si>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</si>
  <si>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</si>
  <si>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</si>
  <si>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</si>
  <si>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</si>
  <si>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</si>
  <si>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</si>
  <si>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</si>
  <si>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</si>
  <si>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</si>
  <si>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</si>
  <si>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</si>
  <si>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</si>
  <si>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</si>
  <si>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</si>
  <si>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</si>
  <si>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</si>
  <si>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</si>
  <si>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</si>
  <si>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</si>
  <si>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</si>
  <si>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</si>
  <si>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</si>
  <si>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</si>
  <si>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</si>
  <si>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</si>
  <si>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</si>
  <si>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 xml:space="preserve">        Nga 01.01.2016    deri 31.12.2016</t>
  </si>
  <si>
    <t>2016</t>
  </si>
  <si>
    <t>2015</t>
  </si>
  <si>
    <t>Të pagueshme për detyrimet tatimore për Tatim Ardhura</t>
  </si>
  <si>
    <t>Pozicioni financiar i rideklaruar më 1 janar 2016</t>
  </si>
  <si>
    <t>29.03.2017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</si>
</sst>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9">
    <font>
      <sz val="10"/>
      <name val="Arial"/>
    </font>
    <font>
      <sz val="10"/>
      <name val="Arial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23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indexed="8"/>
      <name val="Arial"/>
      <family val="2"/>
    </font>
    <font>
      <sz val="7"/>
      <color indexed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/>
    <xf numFmtId="0" fontId="1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0" fillId="0" borderId="14" xfId="0" applyBorder="1"/>
    <xf numFmtId="0" fontId="0" fillId="0" borderId="9" xfId="0" applyBorder="1" applyAlignment="1">
      <alignment horizontal="center"/>
    </xf>
    <xf numFmtId="43" fontId="10" fillId="0" borderId="1" xfId="1" applyFont="1" applyBorder="1"/>
    <xf numFmtId="43" fontId="13" fillId="0" borderId="1" xfId="1" applyFont="1" applyBorder="1"/>
    <xf numFmtId="43" fontId="11" fillId="0" borderId="1" xfId="1" applyFont="1" applyBorder="1"/>
    <xf numFmtId="43" fontId="0" fillId="0" borderId="0" xfId="1" applyFont="1"/>
    <xf numFmtId="43" fontId="15" fillId="0" borderId="1" xfId="1" applyFont="1" applyBorder="1"/>
    <xf numFmtId="0" fontId="14" fillId="0" borderId="1" xfId="0" applyFont="1" applyBorder="1"/>
    <xf numFmtId="0" fontId="14" fillId="0" borderId="0" xfId="0" applyFont="1" applyBorder="1"/>
    <xf numFmtId="0" fontId="8" fillId="0" borderId="1" xfId="0" applyFont="1" applyBorder="1"/>
    <xf numFmtId="0" fontId="9" fillId="0" borderId="1" xfId="0" applyFont="1" applyFill="1" applyBorder="1"/>
    <xf numFmtId="43" fontId="22" fillId="0" borderId="0" xfId="1" applyFont="1"/>
    <xf numFmtId="43" fontId="8" fillId="0" borderId="1" xfId="1" applyFont="1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2" fillId="0" borderId="15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wrapText="1"/>
    </xf>
    <xf numFmtId="0" fontId="14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43" fontId="10" fillId="0" borderId="0" xfId="1" applyFont="1" applyBorder="1"/>
    <xf numFmtId="0" fontId="12" fillId="0" borderId="1" xfId="0" applyFont="1" applyFill="1" applyBorder="1"/>
    <xf numFmtId="0" fontId="9" fillId="0" borderId="1" xfId="0" applyFont="1" applyFill="1" applyBorder="1" applyAlignment="1">
      <alignment wrapText="1"/>
    </xf>
    <xf numFmtId="49" fontId="12" fillId="0" borderId="1" xfId="1" applyNumberFormat="1" applyFont="1" applyBorder="1" applyAlignment="1">
      <alignment horizontal="center"/>
    </xf>
    <xf numFmtId="43" fontId="1" fillId="0" borderId="1" xfId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8" fillId="0" borderId="2" xfId="0" applyFont="1" applyBorder="1"/>
    <xf numFmtId="43" fontId="11" fillId="0" borderId="4" xfId="1" applyFont="1" applyBorder="1"/>
    <xf numFmtId="43" fontId="10" fillId="0" borderId="4" xfId="1" applyFont="1" applyBorder="1"/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43" fontId="10" fillId="0" borderId="16" xfId="1" applyFont="1" applyBorder="1"/>
    <xf numFmtId="0" fontId="9" fillId="0" borderId="17" xfId="0" applyFont="1" applyBorder="1"/>
    <xf numFmtId="0" fontId="12" fillId="0" borderId="17" xfId="0" applyFont="1" applyBorder="1"/>
    <xf numFmtId="0" fontId="0" fillId="0" borderId="17" xfId="0" applyBorder="1" applyAlignment="1">
      <alignment horizontal="center"/>
    </xf>
    <xf numFmtId="43" fontId="0" fillId="0" borderId="17" xfId="1" applyFont="1" applyBorder="1"/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4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  <xf numFmtId="0" fontId="9" fillId="0" borderId="0" xfId="0" applyFont="1" applyBorder="1" applyAlignment="1"/>
    <xf numFmtId="0" fontId="6" fillId="0" borderId="0" xfId="0" applyFont="1" applyAlignment="1"/>
    <xf numFmtId="0" fontId="0" fillId="0" borderId="0" xfId="0" applyAlignment="1"/>
    <xf numFmtId="0" fontId="12" fillId="0" borderId="17" xfId="0" applyFont="1" applyBorder="1" applyAlignment="1">
      <alignment horizontal="center"/>
    </xf>
    <xf numFmtId="3" fontId="12" fillId="0" borderId="1" xfId="0" applyNumberFormat="1" applyFont="1" applyBorder="1" applyAlignment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3" fontId="0" fillId="0" borderId="0" xfId="0" applyNumberFormat="1"/>
    <xf numFmtId="0" fontId="11" fillId="0" borderId="1" xfId="1" applyNumberFormat="1" applyFont="1" applyBorder="1" applyAlignment="1">
      <alignment horizontal="center"/>
    </xf>
    <xf numFmtId="0" fontId="11" fillId="0" borderId="1" xfId="1" applyNumberFormat="1" applyFont="1" applyBorder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horizontal="center"/>
    </xf>
    <xf numFmtId="0" fontId="11" fillId="0" borderId="0" xfId="0" applyNumberFormat="1" applyFont="1"/>
    <xf numFmtId="0" fontId="11" fillId="0" borderId="16" xfId="0" applyNumberFormat="1" applyFont="1" applyBorder="1"/>
    <xf numFmtId="0" fontId="11" fillId="0" borderId="2" xfId="1" applyNumberFormat="1" applyFont="1" applyBorder="1" applyAlignment="1">
      <alignment horizontal="center"/>
    </xf>
    <xf numFmtId="0" fontId="11" fillId="0" borderId="4" xfId="1" applyNumberFormat="1" applyFont="1" applyBorder="1"/>
    <xf numFmtId="43" fontId="11" fillId="0" borderId="16" xfId="1" applyFont="1" applyBorder="1"/>
    <xf numFmtId="43" fontId="13" fillId="0" borderId="17" xfId="1" applyFont="1" applyBorder="1"/>
    <xf numFmtId="0" fontId="11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Fill="1" applyBorder="1"/>
    <xf numFmtId="0" fontId="0" fillId="0" borderId="0" xfId="0" applyAlignment="1">
      <alignment vertical="center"/>
    </xf>
    <xf numFmtId="0" fontId="7" fillId="0" borderId="8" xfId="0" applyFont="1" applyBorder="1"/>
    <xf numFmtId="0" fontId="2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9" xfId="0" applyFont="1" applyBorder="1"/>
    <xf numFmtId="0" fontId="7" fillId="0" borderId="0" xfId="0" applyFont="1"/>
    <xf numFmtId="0" fontId="7" fillId="0" borderId="20" xfId="0" applyFont="1" applyBorder="1"/>
    <xf numFmtId="0" fontId="7" fillId="0" borderId="21" xfId="0" applyFont="1" applyBorder="1"/>
    <xf numFmtId="0" fontId="7" fillId="0" borderId="21" xfId="0" applyFont="1" applyBorder="1" applyAlignment="1"/>
    <xf numFmtId="0" fontId="7" fillId="0" borderId="20" xfId="0" applyFont="1" applyFill="1" applyBorder="1"/>
    <xf numFmtId="0" fontId="7" fillId="0" borderId="22" xfId="0" applyFont="1" applyBorder="1"/>
    <xf numFmtId="0" fontId="7" fillId="0" borderId="23" xfId="0" applyFont="1" applyBorder="1"/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/>
    <xf numFmtId="0" fontId="14" fillId="0" borderId="8" xfId="0" applyFont="1" applyBorder="1"/>
    <xf numFmtId="0" fontId="14" fillId="0" borderId="9" xfId="0" applyFont="1" applyBorder="1"/>
    <xf numFmtId="43" fontId="0" fillId="0" borderId="0" xfId="0" applyNumberForma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49</xdr:row>
      <xdr:rowOff>95250</xdr:rowOff>
    </xdr:to>
    <xdr:pic>
      <xdr:nvPicPr>
        <xdr:cNvPr id="1028" name="Picture 1" descr="C:\Documents and Settings\komputer\Desktop\ff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61" b="1840"/>
        <a:stretch>
          <a:fillRect/>
        </a:stretch>
      </xdr:blipFill>
      <xdr:spPr bwMode="auto">
        <a:xfrm>
          <a:off x="0" y="0"/>
          <a:ext cx="5772150" cy="802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7"/>
  <sheetViews>
    <sheetView topLeftCell="A15" workbookViewId="0">
      <selection activeCell="B8" sqref="B8"/>
    </sheetView>
  </sheetViews>
  <sheetFormatPr defaultRowHeight="12.75"/>
  <cols>
    <col min="1" max="1" width="6.7109375" customWidth="1"/>
    <col min="2" max="2" width="18" customWidth="1"/>
    <col min="3" max="3" width="18.5703125" customWidth="1"/>
    <col min="4" max="4" width="2.5703125" customWidth="1"/>
    <col min="5" max="5" width="19.140625" customWidth="1"/>
    <col min="6" max="6" width="2.28515625" customWidth="1"/>
    <col min="7" max="7" width="17.85546875" customWidth="1"/>
    <col min="8" max="8" width="6.7109375" customWidth="1"/>
  </cols>
  <sheetData>
    <row r="4" spans="1:8">
      <c r="A4" s="18"/>
      <c r="B4" s="19"/>
      <c r="C4" s="19"/>
      <c r="D4" s="19"/>
      <c r="E4" s="19"/>
      <c r="F4" s="19"/>
      <c r="G4" s="19"/>
      <c r="H4" s="20"/>
    </row>
    <row r="5" spans="1:8">
      <c r="A5" s="21"/>
      <c r="B5" s="22"/>
      <c r="C5" s="22"/>
      <c r="D5" s="22"/>
      <c r="E5" s="22"/>
      <c r="F5" s="22"/>
      <c r="G5" s="22"/>
      <c r="H5" s="23"/>
    </row>
    <row r="6" spans="1:8">
      <c r="A6" s="21"/>
      <c r="B6" s="22"/>
      <c r="C6" s="22"/>
      <c r="D6" s="22"/>
      <c r="E6" s="22"/>
      <c r="F6" s="22"/>
      <c r="G6" s="22"/>
      <c r="H6" s="23"/>
    </row>
    <row r="7" spans="1:8">
      <c r="A7" s="21"/>
      <c r="B7" s="22"/>
      <c r="C7" s="22"/>
      <c r="D7" s="22"/>
      <c r="E7" s="22"/>
      <c r="F7" s="22"/>
      <c r="G7" s="22"/>
      <c r="H7" s="23"/>
    </row>
    <row r="8" spans="1:8">
      <c r="A8" s="21"/>
      <c r="B8" s="22"/>
      <c r="C8" s="22"/>
      <c r="D8" s="22"/>
      <c r="E8" s="22"/>
      <c r="F8" s="22"/>
      <c r="G8" s="22"/>
      <c r="H8" s="23"/>
    </row>
    <row r="9" spans="1:8">
      <c r="A9" s="21"/>
      <c r="B9" s="22"/>
      <c r="C9" s="22"/>
      <c r="D9" s="22"/>
      <c r="E9" s="22"/>
      <c r="F9" s="22"/>
      <c r="G9" s="22"/>
      <c r="H9" s="23"/>
    </row>
    <row r="10" spans="1:8">
      <c r="A10" s="21"/>
      <c r="B10" s="22"/>
      <c r="C10" s="22"/>
      <c r="D10" s="22"/>
      <c r="E10" s="22"/>
      <c r="F10" s="22"/>
      <c r="G10" s="22"/>
      <c r="H10" s="23"/>
    </row>
    <row r="11" spans="1:8" ht="34.5">
      <c r="A11" s="140" t="s">
        <v>35</v>
      </c>
      <c r="B11" s="141"/>
      <c r="C11" s="141"/>
      <c r="D11" s="141"/>
      <c r="E11" s="141"/>
      <c r="F11" s="141"/>
      <c r="G11" s="141"/>
      <c r="H11" s="142"/>
    </row>
    <row r="12" spans="1:8" ht="11.25" customHeight="1">
      <c r="A12" s="28"/>
      <c r="B12" s="29"/>
      <c r="C12" s="29"/>
      <c r="D12" s="29"/>
      <c r="E12" s="29"/>
      <c r="F12" s="29"/>
      <c r="G12" s="29"/>
      <c r="H12" s="30"/>
    </row>
    <row r="13" spans="1:8" ht="15">
      <c r="A13" s="143" t="s">
        <v>36</v>
      </c>
      <c r="B13" s="144"/>
      <c r="C13" s="144"/>
      <c r="D13" s="144"/>
      <c r="E13" s="144"/>
      <c r="F13" s="144"/>
      <c r="G13" s="144"/>
      <c r="H13" s="31"/>
    </row>
    <row r="14" spans="1:8" ht="15">
      <c r="A14" s="143" t="s">
        <v>37</v>
      </c>
      <c r="B14" s="144"/>
      <c r="C14" s="144"/>
      <c r="D14" s="144"/>
      <c r="E14" s="144"/>
      <c r="F14" s="144"/>
      <c r="G14" s="144"/>
      <c r="H14" s="31"/>
    </row>
    <row r="15" spans="1:8">
      <c r="A15" s="21"/>
      <c r="B15" s="22"/>
      <c r="C15" s="22"/>
      <c r="D15" s="22"/>
      <c r="E15" s="22"/>
      <c r="F15" s="22"/>
      <c r="G15" s="22"/>
      <c r="H15" s="23"/>
    </row>
    <row r="16" spans="1:8">
      <c r="A16" s="21"/>
      <c r="B16" s="22"/>
      <c r="C16" s="22"/>
      <c r="D16" s="22"/>
      <c r="E16" s="22"/>
      <c r="F16" s="22"/>
      <c r="G16" s="22"/>
      <c r="H16" s="23"/>
    </row>
    <row r="17" spans="1:8">
      <c r="A17" s="21"/>
      <c r="B17" s="22"/>
      <c r="C17" s="22"/>
      <c r="D17" s="22"/>
      <c r="E17" s="22"/>
      <c r="F17" s="22"/>
      <c r="G17" s="22"/>
      <c r="H17" s="23"/>
    </row>
    <row r="18" spans="1:8">
      <c r="A18" s="21"/>
      <c r="B18" s="22"/>
      <c r="C18" s="22"/>
      <c r="D18" s="22"/>
      <c r="E18" s="22"/>
      <c r="F18" s="22"/>
      <c r="G18" s="22"/>
      <c r="H18" s="23"/>
    </row>
    <row r="19" spans="1:8">
      <c r="A19" s="21"/>
      <c r="B19" s="22"/>
      <c r="C19" s="22"/>
      <c r="D19" s="22"/>
      <c r="E19" s="22"/>
      <c r="F19" s="22"/>
      <c r="G19" s="22"/>
      <c r="H19" s="23"/>
    </row>
    <row r="20" spans="1:8">
      <c r="A20" s="21"/>
      <c r="B20" s="22"/>
      <c r="C20" s="22"/>
      <c r="D20" s="22"/>
      <c r="E20" s="22"/>
      <c r="F20" s="22"/>
      <c r="G20" s="22"/>
      <c r="H20" s="23"/>
    </row>
    <row r="21" spans="1:8">
      <c r="A21" s="21"/>
      <c r="B21" s="22"/>
      <c r="C21" s="22"/>
      <c r="D21" s="22"/>
      <c r="E21" s="22"/>
      <c r="F21" s="22"/>
      <c r="G21" s="22"/>
      <c r="H21" s="23"/>
    </row>
    <row r="22" spans="1:8">
      <c r="A22" s="21"/>
      <c r="B22" s="22"/>
      <c r="C22" s="22"/>
      <c r="D22" s="22"/>
      <c r="E22" s="22"/>
      <c r="F22" s="22"/>
      <c r="G22" s="22"/>
      <c r="H22" s="23"/>
    </row>
    <row r="23" spans="1:8">
      <c r="A23" s="21"/>
      <c r="B23" s="22"/>
      <c r="C23" s="22"/>
      <c r="D23" s="22"/>
      <c r="E23" s="22"/>
      <c r="F23" s="22"/>
      <c r="G23" s="22"/>
      <c r="H23" s="23"/>
    </row>
    <row r="24" spans="1:8">
      <c r="A24" s="21"/>
      <c r="B24" s="22"/>
      <c r="C24" s="22"/>
      <c r="D24" s="22"/>
      <c r="E24" s="22"/>
      <c r="F24" s="22"/>
      <c r="G24" s="22"/>
      <c r="H24" s="23"/>
    </row>
    <row r="25" spans="1:8">
      <c r="A25" s="21"/>
      <c r="B25" s="22"/>
      <c r="C25" s="22"/>
      <c r="D25" s="22"/>
      <c r="E25" s="22"/>
      <c r="F25" s="22"/>
      <c r="G25" s="22"/>
      <c r="H25" s="23"/>
    </row>
    <row r="26" spans="1:8">
      <c r="A26" s="21"/>
      <c r="B26" s="22"/>
      <c r="C26" s="22"/>
      <c r="D26" s="22"/>
      <c r="E26" s="22"/>
      <c r="F26" s="22"/>
      <c r="G26" s="22"/>
      <c r="H26" s="23"/>
    </row>
    <row r="27" spans="1:8">
      <c r="A27" s="21"/>
      <c r="B27" s="22"/>
      <c r="C27" s="22"/>
      <c r="D27" s="22"/>
      <c r="E27" s="22"/>
      <c r="F27" s="22"/>
      <c r="G27" s="22"/>
      <c r="H27" s="23"/>
    </row>
    <row r="28" spans="1:8">
      <c r="A28" s="21"/>
      <c r="B28" s="22"/>
      <c r="C28" s="22"/>
      <c r="D28" s="22"/>
      <c r="E28" s="22"/>
      <c r="F28" s="22"/>
      <c r="G28" s="22"/>
      <c r="H28" s="23"/>
    </row>
    <row r="29" spans="1:8">
      <c r="A29" s="21"/>
      <c r="B29" s="22"/>
      <c r="C29" s="22"/>
      <c r="D29" s="22"/>
      <c r="E29" s="22"/>
      <c r="F29" s="22"/>
      <c r="G29" s="22"/>
      <c r="H29" s="23"/>
    </row>
    <row r="30" spans="1:8">
      <c r="A30" s="21"/>
      <c r="B30" s="22"/>
      <c r="C30" s="22"/>
      <c r="D30" s="22"/>
      <c r="E30" s="22"/>
      <c r="F30" s="22"/>
      <c r="G30" s="22"/>
      <c r="H30" s="23"/>
    </row>
    <row r="31" spans="1:8">
      <c r="A31" s="21"/>
      <c r="B31" s="138" t="s">
        <v>20</v>
      </c>
      <c r="C31" s="139"/>
      <c r="D31" s="22"/>
      <c r="E31" s="138" t="s">
        <v>21</v>
      </c>
      <c r="F31" s="145"/>
      <c r="G31" s="139"/>
      <c r="H31" s="23"/>
    </row>
    <row r="32" spans="1:8">
      <c r="A32" s="21"/>
      <c r="B32" s="21"/>
      <c r="C32" s="40"/>
      <c r="D32" s="22"/>
      <c r="E32" s="21"/>
      <c r="F32" s="27"/>
      <c r="G32" s="23" t="s">
        <v>33</v>
      </c>
      <c r="H32" s="23"/>
    </row>
    <row r="33" spans="1:8">
      <c r="A33" s="21"/>
      <c r="B33" s="21" t="s">
        <v>22</v>
      </c>
      <c r="C33" s="115" t="s">
        <v>253</v>
      </c>
      <c r="D33" s="22"/>
      <c r="E33" s="21" t="s">
        <v>28</v>
      </c>
      <c r="F33" s="22"/>
      <c r="G33" s="23"/>
      <c r="H33" s="23"/>
    </row>
    <row r="34" spans="1:8">
      <c r="A34" s="21"/>
      <c r="B34" s="21"/>
      <c r="C34" s="40"/>
      <c r="D34" s="22"/>
      <c r="E34" s="21"/>
      <c r="F34" s="39"/>
      <c r="G34" s="23" t="s">
        <v>34</v>
      </c>
      <c r="H34" s="23"/>
    </row>
    <row r="35" spans="1:8">
      <c r="A35" s="21"/>
      <c r="B35" s="21" t="s">
        <v>23</v>
      </c>
      <c r="C35" s="116" t="s">
        <v>254</v>
      </c>
      <c r="D35" s="22"/>
      <c r="E35" s="21"/>
      <c r="F35" s="22"/>
      <c r="G35" s="23"/>
      <c r="H35" s="23"/>
    </row>
    <row r="36" spans="1:8">
      <c r="A36" s="21"/>
      <c r="B36" s="21"/>
      <c r="C36" s="40"/>
      <c r="D36" s="22"/>
      <c r="E36" s="21" t="s">
        <v>29</v>
      </c>
      <c r="F36" s="22"/>
      <c r="G36" s="40" t="s">
        <v>39</v>
      </c>
      <c r="H36" s="23"/>
    </row>
    <row r="37" spans="1:8">
      <c r="A37" s="21"/>
      <c r="B37" s="21" t="s">
        <v>24</v>
      </c>
      <c r="C37" s="116" t="s">
        <v>255</v>
      </c>
      <c r="D37" s="22"/>
      <c r="E37" s="21"/>
      <c r="F37" s="22"/>
      <c r="G37" s="40"/>
      <c r="H37" s="23"/>
    </row>
    <row r="38" spans="1:8">
      <c r="A38" s="21"/>
      <c r="B38" s="21"/>
      <c r="C38" s="40"/>
      <c r="D38" s="22"/>
      <c r="E38" s="21" t="s">
        <v>30</v>
      </c>
      <c r="F38" s="22"/>
      <c r="G38" s="40" t="s">
        <v>39</v>
      </c>
      <c r="H38" s="23"/>
    </row>
    <row r="39" spans="1:8">
      <c r="A39" s="21"/>
      <c r="B39" s="21" t="s">
        <v>25</v>
      </c>
      <c r="C39" s="116" t="s">
        <v>256</v>
      </c>
      <c r="D39" s="22"/>
      <c r="E39" s="21"/>
      <c r="F39" s="22"/>
      <c r="G39" s="40"/>
      <c r="H39" s="23"/>
    </row>
    <row r="40" spans="1:8">
      <c r="A40" s="21"/>
      <c r="B40" s="21"/>
      <c r="C40" s="40"/>
      <c r="D40" s="22"/>
      <c r="E40" s="21" t="s">
        <v>31</v>
      </c>
      <c r="F40" s="22"/>
      <c r="G40" s="40"/>
      <c r="H40" s="23"/>
    </row>
    <row r="41" spans="1:8">
      <c r="A41" s="21"/>
      <c r="B41" s="21" t="s">
        <v>26</v>
      </c>
      <c r="C41" s="40"/>
      <c r="D41" s="22"/>
      <c r="E41" s="117" t="s">
        <v>313</v>
      </c>
      <c r="F41" s="22"/>
      <c r="G41" s="40"/>
      <c r="H41" s="23"/>
    </row>
    <row r="42" spans="1:8">
      <c r="A42" s="21"/>
      <c r="B42" s="21"/>
      <c r="C42" s="40"/>
      <c r="D42" s="22"/>
      <c r="E42" s="21"/>
      <c r="F42" s="22"/>
      <c r="G42" s="40"/>
      <c r="H42" s="23"/>
    </row>
    <row r="43" spans="1:8">
      <c r="A43" s="21"/>
      <c r="B43" s="21" t="s">
        <v>27</v>
      </c>
      <c r="C43" s="116" t="s">
        <v>257</v>
      </c>
      <c r="D43" s="22"/>
      <c r="E43" s="21" t="s">
        <v>32</v>
      </c>
      <c r="F43" s="22"/>
      <c r="G43" s="116" t="s">
        <v>318</v>
      </c>
      <c r="H43" s="23"/>
    </row>
    <row r="44" spans="1:8">
      <c r="A44" s="21"/>
      <c r="B44" s="24"/>
      <c r="C44" s="26"/>
      <c r="D44" s="22"/>
      <c r="E44" s="24"/>
      <c r="F44" s="25"/>
      <c r="G44" s="26"/>
      <c r="H44" s="23"/>
    </row>
    <row r="45" spans="1:8">
      <c r="A45" s="21"/>
      <c r="B45" s="22"/>
      <c r="C45" s="22"/>
      <c r="D45" s="22"/>
      <c r="E45" s="22"/>
      <c r="F45" s="22"/>
      <c r="G45" s="22"/>
      <c r="H45" s="23"/>
    </row>
    <row r="46" spans="1:8">
      <c r="A46" s="21"/>
      <c r="B46" s="22"/>
      <c r="C46" s="22"/>
      <c r="D46" s="22"/>
      <c r="E46" s="22"/>
      <c r="F46" s="22"/>
      <c r="G46" s="22"/>
      <c r="H46" s="23"/>
    </row>
    <row r="47" spans="1:8">
      <c r="A47" s="24"/>
      <c r="B47" s="25"/>
      <c r="C47" s="25"/>
      <c r="D47" s="25"/>
      <c r="E47" s="25"/>
      <c r="F47" s="25"/>
      <c r="G47" s="25"/>
      <c r="H47" s="26"/>
    </row>
  </sheetData>
  <mergeCells count="5">
    <mergeCell ref="B31:C31"/>
    <mergeCell ref="A11:H11"/>
    <mergeCell ref="A13:G13"/>
    <mergeCell ref="A14:G14"/>
    <mergeCell ref="E31:G31"/>
  </mergeCells>
  <phoneticPr fontId="7" type="noConversion"/>
  <pageMargins left="0.7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1"/>
  <sheetViews>
    <sheetView topLeftCell="A91" workbookViewId="0">
      <selection activeCell="H107" sqref="H107:H108"/>
    </sheetView>
  </sheetViews>
  <sheetFormatPr defaultRowHeight="17.100000000000001" customHeight="1"/>
  <cols>
    <col min="1" max="4" width="3.7109375" customWidth="1"/>
    <col min="5" max="5" width="56.5703125" customWidth="1"/>
    <col min="6" max="6" width="8.85546875" style="98" customWidth="1"/>
    <col min="7" max="7" width="17.28515625" style="44" bestFit="1" customWidth="1"/>
    <col min="8" max="8" width="15.7109375" style="44" customWidth="1"/>
  </cols>
  <sheetData>
    <row r="1" spans="1:13" ht="17.100000000000001" customHeight="1">
      <c r="A1" s="146" t="s">
        <v>84</v>
      </c>
      <c r="B1" s="146"/>
      <c r="C1" s="146"/>
      <c r="D1" s="146"/>
      <c r="E1" s="146"/>
      <c r="F1" s="146"/>
      <c r="G1" s="146"/>
      <c r="H1" s="146"/>
    </row>
    <row r="2" spans="1:13" ht="17.100000000000001" customHeight="1">
      <c r="A2" s="90"/>
      <c r="B2" s="90"/>
      <c r="C2" s="90"/>
      <c r="D2" s="90"/>
      <c r="E2" s="90"/>
      <c r="F2" s="90"/>
      <c r="G2" s="90"/>
      <c r="H2" s="90"/>
    </row>
    <row r="3" spans="1:13" ht="17.100000000000001" customHeight="1">
      <c r="A3" s="38"/>
      <c r="B3" s="38"/>
      <c r="C3" s="38"/>
      <c r="D3" s="38"/>
      <c r="E3" s="16" t="s">
        <v>15</v>
      </c>
      <c r="F3" s="93"/>
      <c r="G3" s="71" t="s">
        <v>314</v>
      </c>
      <c r="H3" s="71">
        <v>2015</v>
      </c>
    </row>
    <row r="4" spans="1:13" ht="17.100000000000001" customHeight="1">
      <c r="A4" s="9" t="s">
        <v>0</v>
      </c>
      <c r="B4" s="9"/>
      <c r="C4" s="10"/>
      <c r="D4" s="10"/>
      <c r="E4" s="8" t="s">
        <v>85</v>
      </c>
      <c r="F4" s="94"/>
      <c r="G4" s="41">
        <f>G5+G8+G12+G21+G29+G30</f>
        <v>25942187.710000001</v>
      </c>
      <c r="H4" s="41">
        <f>H5+H8+H12+H21+H29+H30</f>
        <v>27432466.340000004</v>
      </c>
      <c r="L4" s="2"/>
    </row>
    <row r="5" spans="1:13" ht="17.100000000000001" customHeight="1">
      <c r="A5" s="9"/>
      <c r="B5" s="9">
        <v>1</v>
      </c>
      <c r="C5" s="10"/>
      <c r="D5" s="10"/>
      <c r="E5" s="8" t="s">
        <v>86</v>
      </c>
      <c r="F5" s="94"/>
      <c r="G5" s="41">
        <f>SUM(G6:G7)</f>
        <v>203138.02</v>
      </c>
      <c r="H5" s="41">
        <f>SUM(H6:H7)</f>
        <v>604103.93999999994</v>
      </c>
      <c r="M5" s="2"/>
    </row>
    <row r="6" spans="1:13" ht="17.100000000000001" customHeight="1">
      <c r="A6" s="9"/>
      <c r="B6" s="9"/>
      <c r="C6" s="10"/>
      <c r="D6" s="10"/>
      <c r="E6" s="12" t="s">
        <v>220</v>
      </c>
      <c r="F6" s="13">
        <v>5121</v>
      </c>
      <c r="G6" s="43">
        <v>191817.02</v>
      </c>
      <c r="H6" s="43">
        <v>599882.93999999994</v>
      </c>
      <c r="K6" s="3"/>
    </row>
    <row r="7" spans="1:13" ht="17.100000000000001" customHeight="1">
      <c r="A7" s="9"/>
      <c r="B7" s="9"/>
      <c r="C7" s="10"/>
      <c r="D7" s="10"/>
      <c r="E7" s="12" t="s">
        <v>221</v>
      </c>
      <c r="F7" s="13">
        <v>5311</v>
      </c>
      <c r="G7" s="43">
        <v>11321</v>
      </c>
      <c r="H7" s="43">
        <v>4221</v>
      </c>
      <c r="L7" s="3"/>
    </row>
    <row r="8" spans="1:13" ht="17.100000000000001" customHeight="1">
      <c r="A8" s="9"/>
      <c r="B8" s="9">
        <v>2</v>
      </c>
      <c r="C8" s="10"/>
      <c r="D8" s="10"/>
      <c r="E8" s="8" t="s">
        <v>87</v>
      </c>
      <c r="F8" s="94"/>
      <c r="G8" s="41">
        <f>SUM(G9:G11)</f>
        <v>0</v>
      </c>
      <c r="H8" s="41">
        <f>SUM(H9:H11)</f>
        <v>0</v>
      </c>
      <c r="J8" s="1"/>
    </row>
    <row r="9" spans="1:13" ht="17.100000000000001" customHeight="1">
      <c r="A9" s="9"/>
      <c r="B9" s="9"/>
      <c r="C9" s="10" t="s">
        <v>1</v>
      </c>
      <c r="D9" s="10"/>
      <c r="E9" s="12" t="s">
        <v>88</v>
      </c>
      <c r="F9" s="94"/>
      <c r="G9" s="41"/>
      <c r="H9" s="41"/>
      <c r="J9" s="2"/>
    </row>
    <row r="10" spans="1:13" ht="17.100000000000001" customHeight="1">
      <c r="A10" s="9"/>
      <c r="B10" s="9"/>
      <c r="C10" s="10" t="s">
        <v>2</v>
      </c>
      <c r="D10" s="10"/>
      <c r="E10" s="12" t="s">
        <v>89</v>
      </c>
      <c r="F10" s="95"/>
      <c r="G10" s="43"/>
      <c r="H10" s="43"/>
      <c r="K10" s="5"/>
    </row>
    <row r="11" spans="1:13" ht="17.100000000000001" customHeight="1">
      <c r="A11" s="9"/>
      <c r="B11" s="9"/>
      <c r="C11" s="10" t="s">
        <v>3</v>
      </c>
      <c r="D11" s="10"/>
      <c r="E11" s="12" t="s">
        <v>90</v>
      </c>
      <c r="F11" s="95"/>
      <c r="G11" s="43"/>
      <c r="H11" s="43"/>
      <c r="J11" s="4"/>
    </row>
    <row r="12" spans="1:13" ht="17.100000000000001" customHeight="1">
      <c r="A12" s="9"/>
      <c r="B12" s="9">
        <v>3</v>
      </c>
      <c r="C12" s="10"/>
      <c r="D12" s="10"/>
      <c r="E12" s="8" t="s">
        <v>91</v>
      </c>
      <c r="F12" s="95"/>
      <c r="G12" s="41">
        <f>G13+G14+G15+G16+G20</f>
        <v>20233069.690000001</v>
      </c>
      <c r="H12" s="41">
        <f>H13+H14+H15+H16+H20</f>
        <v>21208557.400000002</v>
      </c>
      <c r="L12" s="4"/>
    </row>
    <row r="13" spans="1:13" ht="17.100000000000001" customHeight="1">
      <c r="A13" s="9"/>
      <c r="B13" s="9"/>
      <c r="C13" s="10" t="s">
        <v>1</v>
      </c>
      <c r="D13" s="10"/>
      <c r="E13" s="12" t="s">
        <v>92</v>
      </c>
      <c r="F13" s="13">
        <v>411</v>
      </c>
      <c r="G13" s="43">
        <v>20167550.690000001</v>
      </c>
      <c r="H13" s="43">
        <v>20952031.390000001</v>
      </c>
      <c r="K13" s="4"/>
    </row>
    <row r="14" spans="1:13" ht="17.100000000000001" customHeight="1">
      <c r="A14" s="9"/>
      <c r="B14" s="9"/>
      <c r="C14" s="10" t="s">
        <v>2</v>
      </c>
      <c r="D14" s="10"/>
      <c r="E14" s="12" t="s">
        <v>93</v>
      </c>
      <c r="F14" s="95"/>
      <c r="G14" s="43"/>
      <c r="H14" s="43"/>
      <c r="K14" s="4"/>
    </row>
    <row r="15" spans="1:13" ht="17.100000000000001" customHeight="1">
      <c r="A15" s="9"/>
      <c r="B15" s="9"/>
      <c r="C15" s="10" t="s">
        <v>3</v>
      </c>
      <c r="D15" s="10"/>
      <c r="E15" s="12" t="s">
        <v>94</v>
      </c>
      <c r="F15" s="95"/>
      <c r="G15" s="43"/>
      <c r="H15" s="43"/>
      <c r="K15" s="4"/>
    </row>
    <row r="16" spans="1:13" ht="17.100000000000001" customHeight="1">
      <c r="A16" s="9"/>
      <c r="B16" s="9"/>
      <c r="C16" s="10" t="s">
        <v>4</v>
      </c>
      <c r="D16" s="10"/>
      <c r="E16" s="12" t="s">
        <v>95</v>
      </c>
      <c r="F16" s="95"/>
      <c r="G16" s="41">
        <f>G17+G18+G19</f>
        <v>65519</v>
      </c>
      <c r="H16" s="41">
        <f>H17+H18+H19</f>
        <v>256526.01</v>
      </c>
      <c r="K16" s="4"/>
    </row>
    <row r="17" spans="1:13" ht="17.100000000000001" customHeight="1">
      <c r="A17" s="9"/>
      <c r="B17" s="9"/>
      <c r="C17" s="10"/>
      <c r="D17" s="10" t="s">
        <v>227</v>
      </c>
      <c r="E17" s="12" t="s">
        <v>229</v>
      </c>
      <c r="F17" s="13">
        <v>444</v>
      </c>
      <c r="G17" s="43"/>
      <c r="H17" s="43"/>
      <c r="K17" s="4"/>
    </row>
    <row r="18" spans="1:13" ht="17.100000000000001" customHeight="1">
      <c r="A18" s="9"/>
      <c r="B18" s="9"/>
      <c r="C18" s="10"/>
      <c r="D18" s="10" t="s">
        <v>228</v>
      </c>
      <c r="E18" s="12" t="s">
        <v>230</v>
      </c>
      <c r="F18" s="13">
        <v>4454</v>
      </c>
      <c r="G18" s="43">
        <v>65519</v>
      </c>
      <c r="H18" s="43">
        <v>256526.01</v>
      </c>
      <c r="K18" s="4"/>
    </row>
    <row r="19" spans="1:13" ht="17.100000000000001" customHeight="1">
      <c r="A19" s="9"/>
      <c r="B19" s="9"/>
      <c r="C19" s="10"/>
      <c r="D19" s="10" t="s">
        <v>231</v>
      </c>
      <c r="E19" s="12" t="s">
        <v>95</v>
      </c>
      <c r="F19" s="13">
        <v>4</v>
      </c>
      <c r="G19" s="43"/>
      <c r="H19" s="43"/>
      <c r="K19" s="4"/>
    </row>
    <row r="20" spans="1:13" ht="17.100000000000001" customHeight="1">
      <c r="A20" s="9"/>
      <c r="B20" s="9"/>
      <c r="C20" s="10" t="s">
        <v>6</v>
      </c>
      <c r="D20" s="10"/>
      <c r="E20" s="12" t="s">
        <v>96</v>
      </c>
      <c r="F20" s="95"/>
      <c r="G20" s="43"/>
      <c r="H20" s="43"/>
      <c r="K20" s="4"/>
    </row>
    <row r="21" spans="1:13" ht="17.100000000000001" customHeight="1">
      <c r="A21" s="9"/>
      <c r="B21" s="9">
        <v>4</v>
      </c>
      <c r="C21" s="10"/>
      <c r="D21" s="10"/>
      <c r="E21" s="8" t="s">
        <v>97</v>
      </c>
      <c r="F21" s="94"/>
      <c r="G21" s="41">
        <f>SUM(G22:G28)</f>
        <v>10340</v>
      </c>
      <c r="H21" s="41">
        <f>SUM(H22:H28)</f>
        <v>45340</v>
      </c>
      <c r="M21" s="2"/>
    </row>
    <row r="22" spans="1:13" ht="17.100000000000001" customHeight="1">
      <c r="A22" s="9"/>
      <c r="B22" s="9"/>
      <c r="C22" s="10" t="s">
        <v>1</v>
      </c>
      <c r="D22" s="10"/>
      <c r="E22" s="12" t="s">
        <v>98</v>
      </c>
      <c r="F22" s="13">
        <v>311</v>
      </c>
      <c r="G22" s="43"/>
      <c r="H22" s="43"/>
      <c r="M22" s="5"/>
    </row>
    <row r="23" spans="1:13" ht="17.100000000000001" customHeight="1">
      <c r="A23" s="9"/>
      <c r="B23" s="9"/>
      <c r="C23" s="10" t="s">
        <v>2</v>
      </c>
      <c r="D23" s="10"/>
      <c r="E23" s="12" t="s">
        <v>258</v>
      </c>
      <c r="F23" s="13">
        <v>327</v>
      </c>
      <c r="G23" s="43">
        <v>10340</v>
      </c>
      <c r="H23" s="43">
        <v>45340</v>
      </c>
      <c r="L23" s="3"/>
    </row>
    <row r="24" spans="1:13" ht="17.100000000000001" customHeight="1">
      <c r="A24" s="9"/>
      <c r="B24" s="9"/>
      <c r="C24" s="10" t="s">
        <v>3</v>
      </c>
      <c r="D24" s="10"/>
      <c r="E24" s="12" t="s">
        <v>5</v>
      </c>
      <c r="F24" s="13">
        <v>341</v>
      </c>
      <c r="G24" s="43"/>
      <c r="H24" s="43"/>
      <c r="L24" s="4"/>
    </row>
    <row r="25" spans="1:13" ht="17.100000000000001" customHeight="1">
      <c r="A25" s="9"/>
      <c r="B25" s="9"/>
      <c r="C25" s="10" t="s">
        <v>4</v>
      </c>
      <c r="D25" s="10"/>
      <c r="E25" s="12" t="s">
        <v>99</v>
      </c>
      <c r="F25" s="13">
        <v>35</v>
      </c>
      <c r="G25" s="43"/>
      <c r="H25" s="43"/>
      <c r="L25" s="4"/>
    </row>
    <row r="26" spans="1:13" ht="17.100000000000001" customHeight="1">
      <c r="A26" s="9"/>
      <c r="B26" s="9"/>
      <c r="C26" s="10" t="s">
        <v>6</v>
      </c>
      <c r="D26" s="10"/>
      <c r="E26" s="12" t="s">
        <v>100</v>
      </c>
      <c r="F26" s="13">
        <v>36</v>
      </c>
      <c r="G26" s="42"/>
      <c r="H26" s="42"/>
      <c r="M26" s="5"/>
    </row>
    <row r="27" spans="1:13" ht="17.100000000000001" customHeight="1">
      <c r="A27" s="9"/>
      <c r="B27" s="9"/>
      <c r="C27" s="10" t="s">
        <v>12</v>
      </c>
      <c r="D27" s="91"/>
      <c r="E27" s="82" t="s">
        <v>101</v>
      </c>
      <c r="F27" s="83">
        <v>559</v>
      </c>
      <c r="G27" s="43"/>
      <c r="H27" s="43"/>
      <c r="M27" s="3"/>
    </row>
    <row r="28" spans="1:13" ht="17.100000000000001" customHeight="1">
      <c r="A28" s="9"/>
      <c r="B28" s="9"/>
      <c r="C28" s="77" t="s">
        <v>13</v>
      </c>
      <c r="D28" s="77"/>
      <c r="E28" s="61" t="s">
        <v>102</v>
      </c>
      <c r="F28" s="62"/>
      <c r="G28" s="80"/>
      <c r="H28" s="80"/>
      <c r="L28" s="4"/>
    </row>
    <row r="29" spans="1:13" ht="17.100000000000001" customHeight="1">
      <c r="A29" s="9"/>
      <c r="B29" s="9">
        <v>5</v>
      </c>
      <c r="C29" s="10"/>
      <c r="D29" s="92"/>
      <c r="E29" s="85" t="s">
        <v>103</v>
      </c>
      <c r="F29" s="99">
        <v>486</v>
      </c>
      <c r="G29" s="41">
        <v>5495640</v>
      </c>
      <c r="H29" s="41">
        <v>5574465</v>
      </c>
      <c r="K29" s="1"/>
    </row>
    <row r="30" spans="1:13" ht="17.100000000000001" customHeight="1">
      <c r="A30" s="9"/>
      <c r="B30" s="9">
        <v>6</v>
      </c>
      <c r="C30" s="10"/>
      <c r="D30" s="10"/>
      <c r="E30" s="8" t="s">
        <v>104</v>
      </c>
      <c r="F30" s="94"/>
      <c r="G30" s="41"/>
      <c r="H30" s="41"/>
      <c r="J30" s="1"/>
    </row>
    <row r="31" spans="1:13" ht="17.100000000000001" customHeight="1">
      <c r="A31" s="9"/>
      <c r="B31" s="9"/>
      <c r="C31" s="10"/>
      <c r="D31" s="10"/>
      <c r="E31" s="102" t="s">
        <v>242</v>
      </c>
      <c r="F31" s="94"/>
      <c r="G31" s="41">
        <f>G4</f>
        <v>25942187.710000001</v>
      </c>
      <c r="H31" s="41">
        <f>H4</f>
        <v>27432466.340000004</v>
      </c>
      <c r="J31" s="1"/>
    </row>
    <row r="32" spans="1:13" ht="17.100000000000001" customHeight="1">
      <c r="A32" s="9" t="s">
        <v>7</v>
      </c>
      <c r="B32" s="9"/>
      <c r="C32" s="10"/>
      <c r="D32" s="10"/>
      <c r="E32" s="8" t="s">
        <v>105</v>
      </c>
      <c r="F32" s="95"/>
      <c r="G32" s="41">
        <f>G33+G41+G46+G47+G51+G52</f>
        <v>12596767</v>
      </c>
      <c r="H32" s="41">
        <f>H33+H41+H46+H47+H51+H52</f>
        <v>11296300</v>
      </c>
      <c r="J32" s="1"/>
    </row>
    <row r="33" spans="1:14" ht="17.100000000000001" customHeight="1">
      <c r="A33" s="9"/>
      <c r="B33" s="9">
        <v>1</v>
      </c>
      <c r="C33" s="10"/>
      <c r="D33" s="10"/>
      <c r="E33" s="8" t="s">
        <v>106</v>
      </c>
      <c r="F33" s="94"/>
      <c r="G33" s="41">
        <f>SUM(G34:G40)</f>
        <v>0</v>
      </c>
      <c r="H33" s="41">
        <f>SUM(H34:H40)</f>
        <v>0</v>
      </c>
      <c r="J33" s="1"/>
    </row>
    <row r="34" spans="1:14" ht="17.100000000000001" customHeight="1">
      <c r="A34" s="9"/>
      <c r="B34" s="9"/>
      <c r="C34" s="10" t="s">
        <v>1</v>
      </c>
      <c r="D34" s="10"/>
      <c r="E34" s="12" t="s">
        <v>107</v>
      </c>
      <c r="F34" s="94"/>
      <c r="G34" s="41"/>
      <c r="H34" s="41"/>
      <c r="M34" s="2"/>
    </row>
    <row r="35" spans="1:14" ht="17.100000000000001" customHeight="1">
      <c r="A35" s="9"/>
      <c r="B35" s="9"/>
      <c r="C35" s="10" t="s">
        <v>2</v>
      </c>
      <c r="D35" s="10"/>
      <c r="E35" s="12" t="s">
        <v>108</v>
      </c>
      <c r="F35" s="94"/>
      <c r="G35" s="41"/>
      <c r="H35" s="41"/>
      <c r="K35" s="1"/>
    </row>
    <row r="36" spans="1:14" ht="17.100000000000001" customHeight="1">
      <c r="A36" s="9"/>
      <c r="B36" s="9"/>
      <c r="C36" s="10" t="s">
        <v>3</v>
      </c>
      <c r="D36" s="10"/>
      <c r="E36" s="12" t="s">
        <v>233</v>
      </c>
      <c r="F36" s="94"/>
      <c r="G36" s="41"/>
      <c r="H36" s="41"/>
      <c r="L36" s="2"/>
    </row>
    <row r="37" spans="1:14" ht="17.100000000000001" customHeight="1">
      <c r="A37" s="9"/>
      <c r="B37" s="9"/>
      <c r="C37" s="10" t="s">
        <v>4</v>
      </c>
      <c r="D37" s="10"/>
      <c r="E37" s="12" t="s">
        <v>232</v>
      </c>
      <c r="F37" s="95"/>
      <c r="G37" s="43"/>
      <c r="H37" s="43"/>
      <c r="N37" s="4"/>
    </row>
    <row r="38" spans="1:14" ht="17.100000000000001" customHeight="1">
      <c r="A38" s="9"/>
      <c r="B38" s="9"/>
      <c r="C38" s="10" t="s">
        <v>6</v>
      </c>
      <c r="D38" s="10"/>
      <c r="E38" s="12" t="s">
        <v>109</v>
      </c>
      <c r="F38" s="95"/>
      <c r="G38" s="43"/>
      <c r="H38" s="43"/>
      <c r="M38" s="4"/>
    </row>
    <row r="39" spans="1:14" ht="17.100000000000001" customHeight="1">
      <c r="A39" s="9"/>
      <c r="B39" s="9"/>
      <c r="C39" s="10" t="s">
        <v>12</v>
      </c>
      <c r="D39" s="10"/>
      <c r="E39" s="12" t="s">
        <v>110</v>
      </c>
      <c r="F39" s="95"/>
      <c r="G39" s="43"/>
      <c r="H39" s="43"/>
      <c r="L39" s="5"/>
    </row>
    <row r="40" spans="1:14" ht="17.100000000000001" customHeight="1">
      <c r="A40" s="9"/>
      <c r="B40" s="9"/>
      <c r="C40" s="10" t="s">
        <v>13</v>
      </c>
      <c r="D40" s="10"/>
      <c r="E40" s="12" t="s">
        <v>8</v>
      </c>
      <c r="F40" s="95"/>
      <c r="G40" s="43"/>
      <c r="H40" s="43"/>
      <c r="I40" s="4"/>
    </row>
    <row r="41" spans="1:14" ht="17.100000000000001" customHeight="1">
      <c r="A41" s="9"/>
      <c r="B41" s="9">
        <v>2</v>
      </c>
      <c r="C41" s="10"/>
      <c r="D41" s="10"/>
      <c r="E41" s="8" t="s">
        <v>111</v>
      </c>
      <c r="F41" s="94"/>
      <c r="G41" s="41">
        <f>SUM(G42:G45)</f>
        <v>12596767</v>
      </c>
      <c r="H41" s="41">
        <f>SUM(H42:H45)</f>
        <v>11296300</v>
      </c>
      <c r="K41" s="1"/>
    </row>
    <row r="42" spans="1:14" ht="17.100000000000001" customHeight="1">
      <c r="A42" s="9"/>
      <c r="B42" s="9"/>
      <c r="C42" s="10" t="s">
        <v>1</v>
      </c>
      <c r="D42" s="10"/>
      <c r="E42" s="12" t="s">
        <v>112</v>
      </c>
      <c r="F42" s="95" t="s">
        <v>222</v>
      </c>
      <c r="G42" s="43">
        <v>7870093</v>
      </c>
      <c r="H42" s="43">
        <v>6603086</v>
      </c>
      <c r="K42" s="1"/>
    </row>
    <row r="43" spans="1:14" ht="17.100000000000001" customHeight="1">
      <c r="A43" s="9"/>
      <c r="B43" s="9"/>
      <c r="C43" s="10" t="s">
        <v>2</v>
      </c>
      <c r="D43" s="10"/>
      <c r="E43" s="12" t="s">
        <v>113</v>
      </c>
      <c r="F43" s="13">
        <v>213</v>
      </c>
      <c r="G43" s="43">
        <v>4723374</v>
      </c>
      <c r="H43" s="43">
        <v>4689914</v>
      </c>
      <c r="K43" s="1"/>
    </row>
    <row r="44" spans="1:14" ht="17.100000000000001" customHeight="1">
      <c r="A44" s="9"/>
      <c r="B44" s="9"/>
      <c r="C44" s="10" t="s">
        <v>3</v>
      </c>
      <c r="D44" s="10"/>
      <c r="E44" s="12" t="s">
        <v>114</v>
      </c>
      <c r="F44" s="95" t="s">
        <v>223</v>
      </c>
      <c r="G44" s="43">
        <v>3300</v>
      </c>
      <c r="H44" s="43">
        <v>3300</v>
      </c>
      <c r="L44" s="1"/>
    </row>
    <row r="45" spans="1:14" ht="17.100000000000001" customHeight="1">
      <c r="A45" s="9"/>
      <c r="B45" s="9"/>
      <c r="C45" s="10" t="s">
        <v>4</v>
      </c>
      <c r="D45" s="10"/>
      <c r="E45" s="12" t="s">
        <v>115</v>
      </c>
      <c r="F45" s="95"/>
      <c r="G45" s="43"/>
      <c r="H45" s="43"/>
      <c r="L45" s="1"/>
    </row>
    <row r="46" spans="1:14" ht="17.100000000000001" customHeight="1">
      <c r="A46" s="9"/>
      <c r="B46" s="9">
        <v>3</v>
      </c>
      <c r="C46" s="10"/>
      <c r="D46" s="10"/>
      <c r="E46" s="8" t="s">
        <v>116</v>
      </c>
      <c r="F46" s="13">
        <v>24</v>
      </c>
      <c r="G46" s="41"/>
      <c r="H46" s="41"/>
      <c r="L46" s="1"/>
    </row>
    <row r="47" spans="1:14" ht="17.100000000000001" customHeight="1">
      <c r="A47" s="9"/>
      <c r="B47" s="9">
        <v>4</v>
      </c>
      <c r="C47" s="10"/>
      <c r="D47" s="10"/>
      <c r="E47" s="8" t="s">
        <v>117</v>
      </c>
      <c r="F47" s="13">
        <v>20</v>
      </c>
      <c r="G47" s="41">
        <f>SUM(G48:G50)</f>
        <v>0</v>
      </c>
      <c r="H47" s="41">
        <f>SUM(H48:H50)</f>
        <v>0</v>
      </c>
      <c r="L47" s="1"/>
    </row>
    <row r="48" spans="1:14" ht="24">
      <c r="A48" s="9"/>
      <c r="B48" s="9"/>
      <c r="C48" s="57" t="s">
        <v>1</v>
      </c>
      <c r="D48" s="57"/>
      <c r="E48" s="56" t="s">
        <v>240</v>
      </c>
      <c r="F48" s="94"/>
      <c r="G48" s="43"/>
      <c r="H48" s="43"/>
      <c r="L48" s="1"/>
    </row>
    <row r="49" spans="1:13" ht="17.100000000000001" customHeight="1">
      <c r="A49" s="9"/>
      <c r="B49" s="9"/>
      <c r="C49" s="10" t="s">
        <v>2</v>
      </c>
      <c r="D49" s="10"/>
      <c r="E49" s="12" t="s">
        <v>118</v>
      </c>
      <c r="F49" s="94"/>
      <c r="G49" s="43"/>
      <c r="H49" s="43"/>
      <c r="L49" s="1"/>
    </row>
    <row r="50" spans="1:13" ht="17.100000000000001" customHeight="1">
      <c r="A50" s="9"/>
      <c r="B50" s="9"/>
      <c r="C50" s="10" t="s">
        <v>3</v>
      </c>
      <c r="D50" s="10"/>
      <c r="E50" s="12" t="s">
        <v>119</v>
      </c>
      <c r="F50" s="94"/>
      <c r="G50" s="43"/>
      <c r="H50" s="43"/>
      <c r="L50" s="1"/>
    </row>
    <row r="51" spans="1:13" ht="17.100000000000001" customHeight="1">
      <c r="A51" s="9"/>
      <c r="B51" s="9">
        <v>5</v>
      </c>
      <c r="C51" s="10"/>
      <c r="D51" s="10"/>
      <c r="E51" s="8" t="s">
        <v>120</v>
      </c>
      <c r="F51" s="94"/>
      <c r="G51" s="41"/>
      <c r="H51" s="41"/>
      <c r="L51" s="1"/>
    </row>
    <row r="52" spans="1:13" ht="17.100000000000001" customHeight="1">
      <c r="A52" s="9"/>
      <c r="B52" s="9">
        <v>6</v>
      </c>
      <c r="C52" s="10"/>
      <c r="D52" s="10"/>
      <c r="E52" s="8" t="s">
        <v>121</v>
      </c>
      <c r="F52" s="94"/>
      <c r="G52" s="41"/>
      <c r="H52" s="41"/>
      <c r="L52" s="1"/>
    </row>
    <row r="53" spans="1:13" ht="17.100000000000001" customHeight="1">
      <c r="A53" s="9"/>
      <c r="B53" s="9"/>
      <c r="C53" s="10"/>
      <c r="D53" s="10"/>
      <c r="E53" s="101" t="s">
        <v>243</v>
      </c>
      <c r="F53" s="94"/>
      <c r="G53" s="41">
        <f>G32</f>
        <v>12596767</v>
      </c>
      <c r="H53" s="41">
        <f>H32</f>
        <v>11296300</v>
      </c>
      <c r="L53" s="1"/>
    </row>
    <row r="54" spans="1:13" ht="17.100000000000001" customHeight="1">
      <c r="A54" s="9"/>
      <c r="B54" s="9"/>
      <c r="C54" s="10"/>
      <c r="D54" s="10"/>
      <c r="E54" s="8" t="s">
        <v>122</v>
      </c>
      <c r="F54" s="94"/>
      <c r="G54" s="41">
        <f>G4+G32</f>
        <v>38538954.710000001</v>
      </c>
      <c r="H54" s="41">
        <f>H4+H32</f>
        <v>38728766.340000004</v>
      </c>
      <c r="L54" s="1"/>
    </row>
    <row r="55" spans="1:13" ht="17.100000000000001" customHeight="1">
      <c r="A55" s="66"/>
      <c r="B55" s="66"/>
      <c r="C55" s="32"/>
      <c r="D55" s="32"/>
      <c r="E55" s="67"/>
      <c r="F55" s="96"/>
      <c r="G55" s="68"/>
      <c r="H55" s="68"/>
      <c r="L55" s="1"/>
    </row>
    <row r="56" spans="1:13" ht="17.100000000000001" customHeight="1">
      <c r="A56" s="66"/>
      <c r="B56" s="66"/>
      <c r="C56" s="32"/>
      <c r="D56" s="32"/>
      <c r="E56" s="67"/>
      <c r="F56" s="96"/>
      <c r="G56" s="68"/>
      <c r="H56" s="68"/>
      <c r="L56" s="1"/>
    </row>
    <row r="57" spans="1:13" ht="17.100000000000001" customHeight="1">
      <c r="A57" s="66"/>
      <c r="B57" s="66"/>
      <c r="C57" s="32"/>
      <c r="D57" s="32"/>
      <c r="E57" s="67"/>
      <c r="F57" s="96"/>
      <c r="G57" s="68"/>
      <c r="H57" s="68"/>
      <c r="L57" s="1"/>
    </row>
    <row r="58" spans="1:13" ht="17.100000000000001" customHeight="1">
      <c r="A58" s="38"/>
      <c r="B58" s="38"/>
      <c r="C58" s="38"/>
      <c r="D58" s="38"/>
      <c r="E58" s="8" t="s">
        <v>123</v>
      </c>
      <c r="F58" s="93"/>
      <c r="G58" s="71" t="s">
        <v>314</v>
      </c>
      <c r="H58" s="71">
        <v>2015</v>
      </c>
    </row>
    <row r="59" spans="1:13" ht="17.100000000000001" customHeight="1">
      <c r="A59" s="9"/>
      <c r="B59" s="9"/>
      <c r="C59" s="10"/>
      <c r="D59" s="10"/>
      <c r="E59" s="8" t="s">
        <v>123</v>
      </c>
      <c r="F59" s="94"/>
      <c r="G59" s="41">
        <f>G60+G82+G99</f>
        <v>38538954.710000001</v>
      </c>
      <c r="H59" s="41">
        <f>H60+H82+H99</f>
        <v>38728766.339999996</v>
      </c>
      <c r="K59" s="2"/>
    </row>
    <row r="60" spans="1:13" ht="17.100000000000001" customHeight="1">
      <c r="A60" s="9" t="s">
        <v>0</v>
      </c>
      <c r="B60" s="9">
        <v>1</v>
      </c>
      <c r="C60" s="10"/>
      <c r="D60" s="10"/>
      <c r="E60" s="8" t="s">
        <v>124</v>
      </c>
      <c r="F60" s="94"/>
      <c r="G60" s="41">
        <f>G61+G62+G63+G64++G65+G66+G67+G68+G71+G76</f>
        <v>19091558.68</v>
      </c>
      <c r="H60" s="41">
        <f>H61+H62+H63+H64++H65+H66+H67+H68+H71+H76</f>
        <v>27974666.359999999</v>
      </c>
      <c r="M60" s="1"/>
    </row>
    <row r="61" spans="1:13" ht="17.100000000000001" customHeight="1">
      <c r="A61" s="9"/>
      <c r="B61" s="9"/>
      <c r="C61" s="10" t="s">
        <v>1</v>
      </c>
      <c r="D61" s="10"/>
      <c r="E61" s="12" t="s">
        <v>125</v>
      </c>
      <c r="F61" s="95"/>
      <c r="G61" s="43"/>
      <c r="H61" s="43"/>
      <c r="K61" s="4"/>
    </row>
    <row r="62" spans="1:13" ht="17.100000000000001" customHeight="1">
      <c r="A62" s="9"/>
      <c r="B62" s="9"/>
      <c r="C62" s="10" t="s">
        <v>2</v>
      </c>
      <c r="D62" s="10"/>
      <c r="E62" s="12" t="s">
        <v>126</v>
      </c>
      <c r="F62" s="95"/>
      <c r="G62" s="43"/>
      <c r="H62" s="43"/>
      <c r="K62" s="4"/>
    </row>
    <row r="63" spans="1:13" ht="17.100000000000001" customHeight="1">
      <c r="A63" s="9"/>
      <c r="B63" s="9"/>
      <c r="C63" s="10" t="s">
        <v>3</v>
      </c>
      <c r="D63" s="10"/>
      <c r="E63" s="12" t="s">
        <v>127</v>
      </c>
      <c r="F63" s="95"/>
      <c r="G63" s="43"/>
      <c r="H63" s="43"/>
      <c r="K63" s="4"/>
    </row>
    <row r="64" spans="1:13" ht="17.100000000000001" customHeight="1">
      <c r="A64" s="9"/>
      <c r="B64" s="9"/>
      <c r="C64" s="10" t="s">
        <v>4</v>
      </c>
      <c r="D64" s="10"/>
      <c r="E64" s="12" t="s">
        <v>128</v>
      </c>
      <c r="F64" s="13">
        <v>401</v>
      </c>
      <c r="G64" s="43">
        <v>8211931.6799999997</v>
      </c>
      <c r="H64" s="43">
        <v>17257433.359999999</v>
      </c>
      <c r="K64" s="4"/>
    </row>
    <row r="65" spans="1:11" ht="17.100000000000001" customHeight="1">
      <c r="A65" s="9"/>
      <c r="B65" s="9"/>
      <c r="C65" s="10" t="s">
        <v>6</v>
      </c>
      <c r="D65" s="10"/>
      <c r="E65" s="12" t="s">
        <v>129</v>
      </c>
      <c r="F65" s="95"/>
      <c r="G65" s="43"/>
      <c r="H65" s="43"/>
      <c r="K65" s="4"/>
    </row>
    <row r="66" spans="1:11" ht="17.100000000000001" customHeight="1">
      <c r="A66" s="9"/>
      <c r="B66" s="9"/>
      <c r="C66" s="10" t="s">
        <v>12</v>
      </c>
      <c r="D66" s="10"/>
      <c r="E66" s="12" t="s">
        <v>130</v>
      </c>
      <c r="F66" s="95"/>
      <c r="G66" s="43"/>
      <c r="H66" s="43"/>
      <c r="K66" s="4"/>
    </row>
    <row r="67" spans="1:11" ht="17.100000000000001" customHeight="1">
      <c r="A67" s="9"/>
      <c r="B67" s="9"/>
      <c r="C67" s="10" t="s">
        <v>13</v>
      </c>
      <c r="D67" s="10"/>
      <c r="E67" s="12" t="s">
        <v>234</v>
      </c>
      <c r="F67" s="95"/>
      <c r="G67" s="43"/>
      <c r="H67" s="43"/>
      <c r="K67" s="4"/>
    </row>
    <row r="68" spans="1:11" ht="17.100000000000001" customHeight="1">
      <c r="A68" s="9"/>
      <c r="B68" s="9"/>
      <c r="C68" s="10" t="s">
        <v>17</v>
      </c>
      <c r="D68" s="10"/>
      <c r="E68" s="12" t="s">
        <v>235</v>
      </c>
      <c r="F68" s="100"/>
      <c r="G68" s="41">
        <f>G69+G70</f>
        <v>5813366</v>
      </c>
      <c r="H68" s="41">
        <f>H69+H70</f>
        <v>5559257</v>
      </c>
      <c r="K68" s="4"/>
    </row>
    <row r="69" spans="1:11" ht="17.100000000000001" customHeight="1">
      <c r="A69" s="9"/>
      <c r="B69" s="9"/>
      <c r="C69" s="10"/>
      <c r="D69" s="10" t="s">
        <v>227</v>
      </c>
      <c r="E69" s="12" t="s">
        <v>239</v>
      </c>
      <c r="F69" s="54">
        <v>421</v>
      </c>
      <c r="G69" s="43">
        <v>1938820</v>
      </c>
      <c r="H69" s="43">
        <v>813137</v>
      </c>
      <c r="K69" s="4"/>
    </row>
    <row r="70" spans="1:11" ht="17.100000000000001" customHeight="1">
      <c r="A70" s="9"/>
      <c r="B70" s="9"/>
      <c r="C70" s="10"/>
      <c r="D70" s="10" t="s">
        <v>228</v>
      </c>
      <c r="E70" s="12" t="s">
        <v>235</v>
      </c>
      <c r="F70" s="54">
        <v>431</v>
      </c>
      <c r="G70" s="43">
        <v>3874546</v>
      </c>
      <c r="H70" s="43">
        <v>4746120</v>
      </c>
      <c r="K70" s="4"/>
    </row>
    <row r="71" spans="1:11" ht="17.100000000000001" customHeight="1">
      <c r="A71" s="9"/>
      <c r="B71" s="9"/>
      <c r="C71" s="10" t="s">
        <v>18</v>
      </c>
      <c r="D71" s="10"/>
      <c r="E71" s="12" t="s">
        <v>131</v>
      </c>
      <c r="F71" s="13"/>
      <c r="G71" s="41">
        <f>G72+G73+G74+G75</f>
        <v>5066261</v>
      </c>
      <c r="H71" s="41">
        <f>H72+H73+H74+H75</f>
        <v>5157976</v>
      </c>
      <c r="K71" s="4"/>
    </row>
    <row r="72" spans="1:11" ht="17.100000000000001" customHeight="1">
      <c r="A72" s="9"/>
      <c r="B72" s="9"/>
      <c r="C72" s="10"/>
      <c r="D72" s="10" t="s">
        <v>227</v>
      </c>
      <c r="E72" s="12" t="s">
        <v>316</v>
      </c>
      <c r="F72" s="13">
        <v>442</v>
      </c>
      <c r="G72" s="43">
        <v>510562</v>
      </c>
      <c r="H72" s="43"/>
      <c r="K72" s="4"/>
    </row>
    <row r="73" spans="1:11" ht="17.100000000000001" customHeight="1">
      <c r="A73" s="9"/>
      <c r="B73" s="9"/>
      <c r="C73" s="10"/>
      <c r="D73" s="10" t="s">
        <v>228</v>
      </c>
      <c r="E73" s="12" t="s">
        <v>237</v>
      </c>
      <c r="F73" s="13">
        <v>4453</v>
      </c>
      <c r="G73" s="43"/>
      <c r="H73" s="43"/>
      <c r="K73" s="4"/>
    </row>
    <row r="74" spans="1:11" ht="17.100000000000001" customHeight="1">
      <c r="A74" s="9"/>
      <c r="B74" s="9"/>
      <c r="C74" s="10"/>
      <c r="D74" s="10" t="s">
        <v>231</v>
      </c>
      <c r="E74" s="12" t="s">
        <v>236</v>
      </c>
      <c r="F74" s="13">
        <v>449</v>
      </c>
      <c r="G74" s="43">
        <v>77280</v>
      </c>
      <c r="H74" s="43">
        <v>77280</v>
      </c>
      <c r="K74" s="4"/>
    </row>
    <row r="75" spans="1:11" ht="17.100000000000001" customHeight="1">
      <c r="A75" s="9"/>
      <c r="B75" s="9"/>
      <c r="C75" s="10"/>
      <c r="D75" s="10" t="s">
        <v>238</v>
      </c>
      <c r="E75" s="12" t="s">
        <v>250</v>
      </c>
      <c r="F75" s="13">
        <v>4</v>
      </c>
      <c r="G75" s="43">
        <v>4478419</v>
      </c>
      <c r="H75" s="43">
        <v>5080696</v>
      </c>
      <c r="K75" s="4"/>
    </row>
    <row r="76" spans="1:11" ht="17.100000000000001" customHeight="1">
      <c r="A76" s="9"/>
      <c r="B76" s="9">
        <v>2</v>
      </c>
      <c r="C76" s="10"/>
      <c r="D76" s="10"/>
      <c r="E76" s="8" t="s">
        <v>132</v>
      </c>
      <c r="F76" s="13"/>
      <c r="G76" s="41">
        <f>G77</f>
        <v>0</v>
      </c>
      <c r="H76" s="41">
        <f>H77</f>
        <v>0</v>
      </c>
      <c r="K76" s="4"/>
    </row>
    <row r="77" spans="1:11" ht="17.100000000000001" customHeight="1">
      <c r="A77" s="9"/>
      <c r="B77" s="9"/>
      <c r="C77" s="10" t="s">
        <v>1</v>
      </c>
      <c r="D77" s="10"/>
      <c r="E77" s="12" t="s">
        <v>16</v>
      </c>
      <c r="F77" s="13">
        <v>461</v>
      </c>
      <c r="G77" s="43"/>
      <c r="H77" s="43"/>
      <c r="K77" s="4"/>
    </row>
    <row r="78" spans="1:11" ht="17.100000000000001" customHeight="1">
      <c r="A78" s="9"/>
      <c r="B78" s="9">
        <v>3</v>
      </c>
      <c r="C78" s="10"/>
      <c r="D78" s="10"/>
      <c r="E78" s="8" t="s">
        <v>10</v>
      </c>
      <c r="F78" s="53"/>
      <c r="G78" s="41"/>
      <c r="H78" s="41"/>
      <c r="K78" s="2"/>
    </row>
    <row r="79" spans="1:11" ht="17.100000000000001" customHeight="1">
      <c r="A79" s="9"/>
      <c r="B79" s="9">
        <v>4</v>
      </c>
      <c r="C79" s="10"/>
      <c r="D79" s="10"/>
      <c r="E79" s="8" t="s">
        <v>133</v>
      </c>
      <c r="F79" s="13">
        <v>487</v>
      </c>
      <c r="G79" s="43"/>
      <c r="H79" s="43"/>
      <c r="J79" s="5"/>
    </row>
    <row r="80" spans="1:11" ht="17.100000000000001" customHeight="1">
      <c r="A80" s="9"/>
      <c r="B80" s="9">
        <v>5</v>
      </c>
      <c r="C80" s="10"/>
      <c r="D80" s="10"/>
      <c r="E80" s="8" t="s">
        <v>134</v>
      </c>
      <c r="F80" s="13">
        <v>4631</v>
      </c>
      <c r="G80" s="43"/>
      <c r="H80" s="43"/>
      <c r="J80" s="5"/>
    </row>
    <row r="81" spans="1:12" ht="17.100000000000001" customHeight="1">
      <c r="A81" s="9"/>
      <c r="B81" s="9"/>
      <c r="C81" s="10"/>
      <c r="D81" s="10"/>
      <c r="E81" s="8" t="s">
        <v>135</v>
      </c>
      <c r="F81" s="13"/>
      <c r="G81" s="43"/>
      <c r="H81" s="43"/>
      <c r="K81" s="5"/>
    </row>
    <row r="82" spans="1:12" ht="17.100000000000001" customHeight="1">
      <c r="A82" s="9" t="s">
        <v>7</v>
      </c>
      <c r="B82" s="9">
        <v>1</v>
      </c>
      <c r="C82" s="10"/>
      <c r="D82" s="10"/>
      <c r="E82" s="8" t="s">
        <v>136</v>
      </c>
      <c r="F82" s="13"/>
      <c r="G82" s="43">
        <f>G83+G84+G85+G86+G87+G88+G89+G90+G91+G92+G93+G96</f>
        <v>0</v>
      </c>
      <c r="H82" s="43">
        <f>H83+H84+H85+H86+H87+H88+H89+H90+H91+H92+H93+H96</f>
        <v>0</v>
      </c>
      <c r="I82" s="3"/>
    </row>
    <row r="83" spans="1:12" ht="17.100000000000001" customHeight="1">
      <c r="A83" s="9"/>
      <c r="B83" s="9"/>
      <c r="C83" s="10" t="s">
        <v>1</v>
      </c>
      <c r="D83" s="10"/>
      <c r="E83" s="12" t="s">
        <v>125</v>
      </c>
      <c r="F83" s="13"/>
      <c r="G83" s="43"/>
      <c r="H83" s="43"/>
      <c r="K83" s="3"/>
    </row>
    <row r="84" spans="1:12" ht="17.100000000000001" customHeight="1">
      <c r="A84" s="9"/>
      <c r="B84" s="9"/>
      <c r="C84" s="10" t="s">
        <v>2</v>
      </c>
      <c r="D84" s="10"/>
      <c r="E84" s="12" t="s">
        <v>126</v>
      </c>
      <c r="F84" s="13">
        <v>265</v>
      </c>
      <c r="G84" s="43"/>
      <c r="H84" s="43"/>
      <c r="K84" s="3"/>
    </row>
    <row r="85" spans="1:12" ht="17.100000000000001" customHeight="1">
      <c r="A85" s="9"/>
      <c r="B85" s="9"/>
      <c r="C85" s="10" t="s">
        <v>3</v>
      </c>
      <c r="D85" s="10"/>
      <c r="E85" s="12" t="s">
        <v>137</v>
      </c>
      <c r="F85" s="13"/>
      <c r="G85" s="43"/>
      <c r="H85" s="43"/>
      <c r="J85" s="3"/>
    </row>
    <row r="86" spans="1:12" ht="17.100000000000001" customHeight="1">
      <c r="A86" s="9"/>
      <c r="B86" s="9"/>
      <c r="C86" s="10" t="s">
        <v>4</v>
      </c>
      <c r="D86" s="10"/>
      <c r="E86" s="12" t="s">
        <v>128</v>
      </c>
      <c r="F86" s="13">
        <v>401</v>
      </c>
      <c r="G86" s="43"/>
      <c r="H86" s="43"/>
      <c r="J86" s="3"/>
    </row>
    <row r="87" spans="1:12" ht="17.100000000000001" customHeight="1">
      <c r="A87" s="9"/>
      <c r="B87" s="9"/>
      <c r="C87" s="10" t="s">
        <v>6</v>
      </c>
      <c r="D87" s="10"/>
      <c r="E87" s="12" t="s">
        <v>129</v>
      </c>
      <c r="F87" s="95"/>
      <c r="G87" s="43"/>
      <c r="H87" s="43"/>
      <c r="J87" s="3"/>
    </row>
    <row r="88" spans="1:12" ht="17.100000000000001" customHeight="1">
      <c r="A88" s="9"/>
      <c r="B88" s="9"/>
      <c r="C88" s="10" t="s">
        <v>12</v>
      </c>
      <c r="D88" s="10"/>
      <c r="E88" s="12" t="s">
        <v>130</v>
      </c>
      <c r="F88" s="95"/>
      <c r="G88" s="43"/>
      <c r="H88" s="43"/>
    </row>
    <row r="89" spans="1:12" ht="17.100000000000001" customHeight="1">
      <c r="A89" s="9"/>
      <c r="B89" s="9"/>
      <c r="C89" s="10" t="s">
        <v>13</v>
      </c>
      <c r="D89" s="10"/>
      <c r="E89" s="12" t="s">
        <v>234</v>
      </c>
      <c r="F89" s="95"/>
      <c r="G89" s="43"/>
      <c r="H89" s="43"/>
    </row>
    <row r="90" spans="1:12" ht="17.100000000000001" customHeight="1">
      <c r="A90" s="9"/>
      <c r="B90" s="9"/>
      <c r="C90" s="10" t="s">
        <v>17</v>
      </c>
      <c r="D90" s="10"/>
      <c r="E90" s="12" t="s">
        <v>138</v>
      </c>
      <c r="F90" s="95"/>
      <c r="G90" s="43"/>
      <c r="H90" s="43"/>
    </row>
    <row r="91" spans="1:12" ht="17.100000000000001" customHeight="1">
      <c r="A91" s="9"/>
      <c r="B91" s="9">
        <v>2</v>
      </c>
      <c r="C91" s="10"/>
      <c r="D91" s="10"/>
      <c r="E91" s="8" t="s">
        <v>132</v>
      </c>
      <c r="F91" s="94"/>
      <c r="G91" s="41"/>
      <c r="H91" s="41"/>
      <c r="J91" s="1"/>
    </row>
    <row r="92" spans="1:12" ht="17.100000000000001" customHeight="1">
      <c r="A92" s="9"/>
      <c r="B92" s="9">
        <v>3</v>
      </c>
      <c r="C92" s="10"/>
      <c r="D92" s="10"/>
      <c r="E92" s="8" t="s">
        <v>133</v>
      </c>
      <c r="F92" s="94">
        <v>481</v>
      </c>
      <c r="G92" s="41"/>
      <c r="H92" s="41"/>
      <c r="K92" s="1"/>
    </row>
    <row r="93" spans="1:12" ht="17.100000000000001" customHeight="1">
      <c r="A93" s="9"/>
      <c r="B93" s="9">
        <v>4</v>
      </c>
      <c r="C93" s="10"/>
      <c r="D93" s="10"/>
      <c r="E93" s="8" t="s">
        <v>134</v>
      </c>
      <c r="F93" s="94"/>
      <c r="G93" s="43">
        <f>SUM(G94:G95)</f>
        <v>0</v>
      </c>
      <c r="H93" s="43">
        <f>SUM(H94:H95)</f>
        <v>0</v>
      </c>
      <c r="K93" s="1"/>
    </row>
    <row r="94" spans="1:12" ht="17.100000000000001" customHeight="1">
      <c r="A94" s="9"/>
      <c r="B94" s="9"/>
      <c r="C94" s="10" t="s">
        <v>1</v>
      </c>
      <c r="D94" s="10"/>
      <c r="E94" s="12" t="s">
        <v>139</v>
      </c>
      <c r="F94" s="95"/>
      <c r="G94" s="41"/>
      <c r="H94" s="41"/>
      <c r="L94" s="1"/>
    </row>
    <row r="95" spans="1:12" ht="17.100000000000001" customHeight="1">
      <c r="A95" s="9"/>
      <c r="B95" s="9"/>
      <c r="C95" s="10" t="s">
        <v>2</v>
      </c>
      <c r="D95" s="10"/>
      <c r="E95" s="12" t="s">
        <v>140</v>
      </c>
      <c r="F95" s="95">
        <v>4632</v>
      </c>
      <c r="G95" s="43"/>
      <c r="H95" s="43"/>
      <c r="I95" s="4"/>
    </row>
    <row r="96" spans="1:12" ht="17.100000000000001" customHeight="1">
      <c r="A96" s="9"/>
      <c r="B96" s="9">
        <v>5</v>
      </c>
      <c r="C96" s="10"/>
      <c r="D96" s="10"/>
      <c r="E96" s="8" t="s">
        <v>141</v>
      </c>
      <c r="F96" s="95"/>
      <c r="G96" s="43"/>
      <c r="H96" s="43"/>
      <c r="K96" s="4"/>
    </row>
    <row r="97" spans="1:12" ht="17.100000000000001" customHeight="1">
      <c r="A97" s="9"/>
      <c r="B97" s="9"/>
      <c r="C97" s="10"/>
      <c r="D97" s="10"/>
      <c r="E97" s="8" t="s">
        <v>142</v>
      </c>
      <c r="F97" s="94"/>
      <c r="G97" s="43">
        <f>G82</f>
        <v>0</v>
      </c>
      <c r="H97" s="43">
        <f>H82</f>
        <v>0</v>
      </c>
      <c r="J97" s="1"/>
    </row>
    <row r="98" spans="1:12" ht="17.100000000000001" customHeight="1">
      <c r="A98" s="9"/>
      <c r="B98" s="9"/>
      <c r="C98" s="10"/>
      <c r="D98" s="10"/>
      <c r="E98" s="101" t="s">
        <v>241</v>
      </c>
      <c r="F98" s="94"/>
      <c r="G98" s="41">
        <f>G60+G82</f>
        <v>19091558.68</v>
      </c>
      <c r="H98" s="41">
        <f>H60+H82</f>
        <v>27974666.359999999</v>
      </c>
      <c r="J98" s="1"/>
    </row>
    <row r="99" spans="1:12" ht="17.100000000000001" customHeight="1">
      <c r="A99" s="9" t="s">
        <v>9</v>
      </c>
      <c r="B99" s="9"/>
      <c r="C99" s="10"/>
      <c r="D99" s="10"/>
      <c r="E99" s="8" t="s">
        <v>143</v>
      </c>
      <c r="F99" s="94"/>
      <c r="G99" s="41">
        <f>G100+G101+G102+G103+G107+G108</f>
        <v>19447396.030000001</v>
      </c>
      <c r="H99" s="41">
        <f>H100+H101+H102+H103+H107+H108</f>
        <v>10754099.979999999</v>
      </c>
      <c r="K99" s="1"/>
    </row>
    <row r="100" spans="1:12" ht="17.100000000000001" customHeight="1">
      <c r="A100" s="9"/>
      <c r="B100" s="9">
        <v>1</v>
      </c>
      <c r="C100" s="10"/>
      <c r="D100" s="10"/>
      <c r="E100" s="12" t="s">
        <v>144</v>
      </c>
      <c r="F100" s="94"/>
      <c r="G100" s="43">
        <v>32953574</v>
      </c>
      <c r="H100" s="43">
        <v>32953574</v>
      </c>
      <c r="K100" s="1"/>
    </row>
    <row r="101" spans="1:12" ht="17.100000000000001" customHeight="1">
      <c r="A101" s="9"/>
      <c r="B101" s="9">
        <v>2</v>
      </c>
      <c r="C101" s="10"/>
      <c r="D101" s="10"/>
      <c r="E101" s="12" t="s">
        <v>145</v>
      </c>
      <c r="F101" s="94"/>
      <c r="G101" s="41"/>
      <c r="H101" s="41"/>
      <c r="L101" s="2"/>
    </row>
    <row r="102" spans="1:12" ht="17.100000000000001" customHeight="1">
      <c r="A102" s="9"/>
      <c r="B102" s="9">
        <v>3</v>
      </c>
      <c r="C102" s="10"/>
      <c r="D102" s="10"/>
      <c r="E102" s="12" t="s">
        <v>146</v>
      </c>
      <c r="F102" s="94"/>
      <c r="G102" s="43"/>
      <c r="H102" s="43"/>
      <c r="K102" s="1"/>
    </row>
    <row r="103" spans="1:12" ht="17.100000000000001" customHeight="1">
      <c r="A103" s="9"/>
      <c r="B103" s="9">
        <v>4</v>
      </c>
      <c r="C103" s="10"/>
      <c r="D103" s="10"/>
      <c r="E103" s="12" t="s">
        <v>11</v>
      </c>
      <c r="F103" s="94"/>
      <c r="G103" s="41">
        <f>SUM(G104:G106)</f>
        <v>0</v>
      </c>
      <c r="H103" s="41">
        <f>SUM(H104:H106)</f>
        <v>0</v>
      </c>
    </row>
    <row r="104" spans="1:12" ht="17.100000000000001" customHeight="1">
      <c r="A104" s="9"/>
      <c r="B104" s="9"/>
      <c r="C104" s="10" t="s">
        <v>1</v>
      </c>
      <c r="D104" s="10"/>
      <c r="E104" s="12" t="s">
        <v>147</v>
      </c>
      <c r="F104" s="95">
        <v>1071</v>
      </c>
      <c r="G104" s="43"/>
      <c r="H104" s="43"/>
      <c r="K104" s="2"/>
    </row>
    <row r="105" spans="1:12" ht="17.100000000000001" customHeight="1">
      <c r="A105" s="9"/>
      <c r="B105" s="9"/>
      <c r="C105" s="10" t="s">
        <v>2</v>
      </c>
      <c r="D105" s="10"/>
      <c r="E105" s="12" t="s">
        <v>40</v>
      </c>
      <c r="F105" s="95">
        <v>1073</v>
      </c>
      <c r="G105" s="43"/>
      <c r="H105" s="43"/>
      <c r="L105" s="1"/>
    </row>
    <row r="106" spans="1:12" ht="17.100000000000001" customHeight="1">
      <c r="A106" s="9"/>
      <c r="B106" s="9"/>
      <c r="C106" s="10" t="s">
        <v>3</v>
      </c>
      <c r="D106" s="10"/>
      <c r="E106" s="12" t="s">
        <v>11</v>
      </c>
      <c r="F106" s="95">
        <v>1078</v>
      </c>
      <c r="G106" s="43"/>
      <c r="H106" s="43"/>
      <c r="I106" s="1"/>
    </row>
    <row r="107" spans="1:12" ht="17.100000000000001" customHeight="1">
      <c r="A107" s="9"/>
      <c r="B107" s="9">
        <v>5</v>
      </c>
      <c r="C107" s="10"/>
      <c r="D107" s="10"/>
      <c r="E107" s="8" t="s">
        <v>148</v>
      </c>
      <c r="F107" s="94">
        <v>108</v>
      </c>
      <c r="G107" s="41">
        <v>-12227636</v>
      </c>
      <c r="H107" s="41">
        <v>-16981773.920000002</v>
      </c>
      <c r="I107" s="1"/>
    </row>
    <row r="108" spans="1:12" ht="17.100000000000001" customHeight="1">
      <c r="A108" s="9"/>
      <c r="B108" s="9">
        <v>6</v>
      </c>
      <c r="C108" s="10"/>
      <c r="D108" s="10"/>
      <c r="E108" s="12" t="s">
        <v>149</v>
      </c>
      <c r="F108" s="95">
        <v>109</v>
      </c>
      <c r="G108" s="43">
        <v>-1278541.97</v>
      </c>
      <c r="H108" s="43">
        <v>-5217700.0999999996</v>
      </c>
      <c r="K108" s="1"/>
    </row>
    <row r="109" spans="1:12" ht="17.100000000000001" customHeight="1">
      <c r="A109" s="9"/>
      <c r="B109" s="9"/>
      <c r="C109" s="10"/>
      <c r="D109" s="10"/>
      <c r="E109" s="8" t="s">
        <v>150</v>
      </c>
      <c r="F109" s="95"/>
      <c r="G109" s="43">
        <f>G99</f>
        <v>19447396.030000001</v>
      </c>
      <c r="H109" s="43">
        <f>H99</f>
        <v>10754099.979999999</v>
      </c>
      <c r="L109" s="1"/>
    </row>
    <row r="110" spans="1:12" ht="17.100000000000001" customHeight="1">
      <c r="A110" s="11"/>
      <c r="B110" s="11"/>
      <c r="C110" s="11"/>
      <c r="D110" s="11"/>
      <c r="E110" s="8" t="s">
        <v>151</v>
      </c>
      <c r="F110" s="94"/>
      <c r="G110" s="41">
        <f>G59</f>
        <v>38538954.710000001</v>
      </c>
      <c r="H110" s="41">
        <f>H59</f>
        <v>38728766.339999996</v>
      </c>
      <c r="K110" s="7"/>
    </row>
    <row r="111" spans="1:12" ht="17.100000000000001" customHeight="1">
      <c r="E111" s="6"/>
      <c r="F111" s="97"/>
    </row>
  </sheetData>
  <mergeCells count="1">
    <mergeCell ref="A1:H1"/>
  </mergeCells>
  <phoneticPr fontId="7" type="noConversion"/>
  <pageMargins left="0.75" right="0.75" top="0.5" bottom="0.25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7" workbookViewId="0">
      <selection activeCell="E29" sqref="E29:F29"/>
    </sheetView>
  </sheetViews>
  <sheetFormatPr defaultRowHeight="17.100000000000001" customHeight="1"/>
  <cols>
    <col min="1" max="2" width="3.7109375" style="17" customWidth="1"/>
    <col min="3" max="3" width="50.7109375" customWidth="1"/>
    <col min="4" max="4" width="10" style="52" customWidth="1"/>
    <col min="5" max="6" width="16" style="44" customWidth="1"/>
  </cols>
  <sheetData>
    <row r="1" spans="1:11" ht="17.100000000000001" customHeight="1">
      <c r="A1" s="147" t="s">
        <v>41</v>
      </c>
      <c r="B1" s="147"/>
      <c r="C1" s="147"/>
      <c r="D1" s="147"/>
      <c r="E1" s="147"/>
      <c r="F1" s="147"/>
    </row>
    <row r="2" spans="1:11" ht="17.100000000000001" customHeight="1">
      <c r="A2" s="148" t="s">
        <v>42</v>
      </c>
      <c r="B2" s="148"/>
      <c r="C2" s="148"/>
      <c r="D2" s="148"/>
      <c r="E2" s="148"/>
      <c r="F2" s="148"/>
    </row>
    <row r="3" spans="1:11" ht="17.100000000000001" customHeight="1">
      <c r="A3" s="148" t="s">
        <v>43</v>
      </c>
      <c r="B3" s="148"/>
      <c r="C3" s="148"/>
      <c r="D3" s="148"/>
      <c r="E3" s="148"/>
      <c r="F3" s="148"/>
    </row>
    <row r="4" spans="1:11" ht="17.100000000000001" customHeight="1">
      <c r="A4"/>
      <c r="B4"/>
      <c r="E4"/>
      <c r="F4"/>
    </row>
    <row r="5" spans="1:11" ht="17.100000000000001" customHeight="1">
      <c r="A5" s="14" t="s">
        <v>14</v>
      </c>
      <c r="B5" s="15"/>
      <c r="C5" s="16" t="s">
        <v>19</v>
      </c>
      <c r="D5" s="16"/>
      <c r="E5" s="71" t="s">
        <v>314</v>
      </c>
      <c r="F5" s="71">
        <v>2015</v>
      </c>
    </row>
    <row r="6" spans="1:11" ht="17.100000000000001" customHeight="1">
      <c r="A6" s="9" t="s">
        <v>0</v>
      </c>
      <c r="B6" s="10"/>
      <c r="C6" s="8" t="s">
        <v>252</v>
      </c>
      <c r="D6" s="13" t="s">
        <v>70</v>
      </c>
      <c r="E6" s="41">
        <f>E7+E8+E9+E10</f>
        <v>8397217</v>
      </c>
      <c r="F6" s="41">
        <f>F7+F8+F9+F10</f>
        <v>6565088</v>
      </c>
      <c r="J6" s="2"/>
    </row>
    <row r="7" spans="1:11" ht="17.100000000000001" customHeight="1">
      <c r="A7" s="10"/>
      <c r="B7" s="10">
        <v>1</v>
      </c>
      <c r="C7" s="12" t="s">
        <v>251</v>
      </c>
      <c r="D7" s="13" t="s">
        <v>245</v>
      </c>
      <c r="E7" s="43">
        <v>8397217</v>
      </c>
      <c r="F7" s="43">
        <v>6565088</v>
      </c>
      <c r="J7" s="2"/>
    </row>
    <row r="8" spans="1:11" ht="24">
      <c r="A8" s="9"/>
      <c r="B8" s="10">
        <v>2</v>
      </c>
      <c r="C8" s="56" t="s">
        <v>44</v>
      </c>
      <c r="D8" s="13" t="s">
        <v>244</v>
      </c>
      <c r="E8" s="43"/>
      <c r="F8" s="43"/>
      <c r="K8" s="2"/>
    </row>
    <row r="9" spans="1:11" ht="17.100000000000001" customHeight="1">
      <c r="A9" s="9"/>
      <c r="B9" s="10">
        <v>3</v>
      </c>
      <c r="C9" s="12" t="s">
        <v>45</v>
      </c>
      <c r="D9" s="13"/>
      <c r="E9" s="43"/>
      <c r="F9" s="43"/>
      <c r="H9" s="1"/>
    </row>
    <row r="10" spans="1:11" ht="17.100000000000001" customHeight="1">
      <c r="A10" s="9"/>
      <c r="B10" s="10">
        <v>4</v>
      </c>
      <c r="C10" s="12" t="s">
        <v>46</v>
      </c>
      <c r="D10" s="103" t="s">
        <v>224</v>
      </c>
      <c r="E10" s="43"/>
      <c r="F10" s="43"/>
      <c r="H10" s="2"/>
    </row>
    <row r="11" spans="1:11" ht="17.100000000000001" customHeight="1">
      <c r="A11" s="9" t="s">
        <v>7</v>
      </c>
      <c r="B11" s="10"/>
      <c r="C11" s="8" t="s">
        <v>47</v>
      </c>
      <c r="D11" s="13" t="s">
        <v>186</v>
      </c>
      <c r="E11" s="41">
        <f>E12+E13</f>
        <v>4055579</v>
      </c>
      <c r="F11" s="41">
        <f>F12+F13</f>
        <v>6110857</v>
      </c>
      <c r="H11" s="4"/>
    </row>
    <row r="12" spans="1:11" ht="17.100000000000001" customHeight="1">
      <c r="A12" s="10"/>
      <c r="B12" s="10">
        <v>1</v>
      </c>
      <c r="C12" s="12" t="s">
        <v>47</v>
      </c>
      <c r="D12" s="13" t="s">
        <v>249</v>
      </c>
      <c r="E12" s="43">
        <v>4041229</v>
      </c>
      <c r="F12" s="43">
        <v>6110857</v>
      </c>
      <c r="J12" s="4"/>
    </row>
    <row r="13" spans="1:11" ht="17.100000000000001" customHeight="1">
      <c r="A13" s="10"/>
      <c r="B13" s="10">
        <v>2</v>
      </c>
      <c r="C13" s="12" t="s">
        <v>49</v>
      </c>
      <c r="D13" s="13">
        <v>608</v>
      </c>
      <c r="E13" s="43">
        <v>14350</v>
      </c>
      <c r="F13" s="43"/>
      <c r="I13" s="4"/>
    </row>
    <row r="14" spans="1:11" ht="17.100000000000001" customHeight="1">
      <c r="A14" s="9" t="s">
        <v>9</v>
      </c>
      <c r="B14" s="10"/>
      <c r="C14" s="8" t="s">
        <v>48</v>
      </c>
      <c r="D14" s="13" t="s">
        <v>186</v>
      </c>
      <c r="E14" s="41">
        <f>E15+E16</f>
        <v>4820859</v>
      </c>
      <c r="F14" s="41">
        <f>F15+F16</f>
        <v>5134159</v>
      </c>
      <c r="I14" s="4"/>
    </row>
    <row r="15" spans="1:11" ht="17.100000000000001" customHeight="1">
      <c r="A15" s="10"/>
      <c r="B15" s="10">
        <v>1</v>
      </c>
      <c r="C15" s="12" t="s">
        <v>50</v>
      </c>
      <c r="D15" s="54">
        <v>641648</v>
      </c>
      <c r="E15" s="43">
        <v>4153152</v>
      </c>
      <c r="F15" s="43">
        <v>4421203</v>
      </c>
      <c r="I15" s="4"/>
    </row>
    <row r="16" spans="1:11" ht="24">
      <c r="A16" s="10"/>
      <c r="B16" s="57">
        <v>2</v>
      </c>
      <c r="C16" s="56" t="s">
        <v>51</v>
      </c>
      <c r="D16" s="54">
        <v>644645</v>
      </c>
      <c r="E16" s="43">
        <v>667707</v>
      </c>
      <c r="F16" s="43">
        <v>712956</v>
      </c>
      <c r="K16" s="2"/>
    </row>
    <row r="17" spans="1:11" ht="17.100000000000001" customHeight="1">
      <c r="A17" s="9" t="s">
        <v>55</v>
      </c>
      <c r="B17" s="9"/>
      <c r="C17" s="8" t="s">
        <v>52</v>
      </c>
      <c r="D17" s="13" t="s">
        <v>186</v>
      </c>
      <c r="E17" s="41"/>
      <c r="F17" s="41"/>
      <c r="J17" s="3"/>
    </row>
    <row r="18" spans="1:11" ht="17.100000000000001" customHeight="1">
      <c r="A18" s="9" t="s">
        <v>56</v>
      </c>
      <c r="B18" s="10"/>
      <c r="C18" s="8" t="s">
        <v>53</v>
      </c>
      <c r="D18" s="13" t="s">
        <v>225</v>
      </c>
      <c r="E18" s="41">
        <v>799321</v>
      </c>
      <c r="F18" s="41">
        <v>524972</v>
      </c>
      <c r="J18" s="4"/>
    </row>
    <row r="19" spans="1:11" ht="17.100000000000001" customHeight="1">
      <c r="A19" s="9" t="s">
        <v>57</v>
      </c>
      <c r="B19" s="10"/>
      <c r="C19" s="8" t="s">
        <v>54</v>
      </c>
      <c r="D19" s="13" t="s">
        <v>226</v>
      </c>
      <c r="E19" s="41"/>
      <c r="F19" s="41">
        <v>12800</v>
      </c>
      <c r="J19" s="4"/>
    </row>
    <row r="20" spans="1:11" ht="17.100000000000001" customHeight="1">
      <c r="A20" s="9" t="s">
        <v>59</v>
      </c>
      <c r="B20" s="10"/>
      <c r="C20" s="8" t="s">
        <v>58</v>
      </c>
      <c r="D20" s="13" t="s">
        <v>70</v>
      </c>
      <c r="E20" s="41">
        <f>E21+E22+E23</f>
        <v>0</v>
      </c>
      <c r="F20" s="41">
        <f>F21+F22+F23</f>
        <v>0</v>
      </c>
      <c r="K20" s="3"/>
    </row>
    <row r="21" spans="1:11" ht="36">
      <c r="A21" s="9"/>
      <c r="B21" s="59">
        <v>1</v>
      </c>
      <c r="C21" s="58" t="s">
        <v>60</v>
      </c>
      <c r="D21" s="55"/>
      <c r="E21" s="43"/>
      <c r="F21" s="43"/>
      <c r="J21" s="4"/>
    </row>
    <row r="22" spans="1:11" ht="36">
      <c r="A22" s="10"/>
      <c r="B22" s="57">
        <v>2</v>
      </c>
      <c r="C22" s="56" t="s">
        <v>61</v>
      </c>
      <c r="D22" s="13"/>
      <c r="E22" s="43"/>
      <c r="F22" s="43"/>
      <c r="I22" s="1"/>
    </row>
    <row r="23" spans="1:11" ht="36">
      <c r="A23" s="10"/>
      <c r="B23" s="57">
        <v>3</v>
      </c>
      <c r="C23" s="56" t="s">
        <v>62</v>
      </c>
      <c r="D23" s="13"/>
      <c r="E23" s="43"/>
      <c r="F23" s="43"/>
      <c r="H23" s="1"/>
    </row>
    <row r="24" spans="1:11" ht="30" customHeight="1">
      <c r="A24" s="9" t="s">
        <v>65</v>
      </c>
      <c r="B24" s="10"/>
      <c r="C24" s="60" t="s">
        <v>63</v>
      </c>
      <c r="D24" s="83" t="s">
        <v>186</v>
      </c>
      <c r="E24" s="84"/>
      <c r="F24" s="84"/>
      <c r="H24" s="1"/>
    </row>
    <row r="25" spans="1:11" ht="17.100000000000001" customHeight="1">
      <c r="A25" s="48" t="s">
        <v>66</v>
      </c>
      <c r="B25" s="48"/>
      <c r="C25" s="79" t="s">
        <v>64</v>
      </c>
      <c r="D25" s="13" t="s">
        <v>186</v>
      </c>
      <c r="E25" s="63">
        <f>E26+E27</f>
        <v>0</v>
      </c>
      <c r="F25" s="63">
        <f>F26+F27</f>
        <v>0</v>
      </c>
    </row>
    <row r="26" spans="1:11" ht="38.25">
      <c r="A26" s="46"/>
      <c r="B26" s="89">
        <v>1</v>
      </c>
      <c r="C26" s="64" t="s">
        <v>67</v>
      </c>
      <c r="D26" s="87"/>
      <c r="E26" s="88"/>
      <c r="F26" s="88"/>
    </row>
    <row r="27" spans="1:11" ht="17.100000000000001" customHeight="1">
      <c r="A27" s="46"/>
      <c r="B27" s="46">
        <v>2</v>
      </c>
      <c r="C27" s="61" t="s">
        <v>68</v>
      </c>
      <c r="D27" s="62">
        <v>668</v>
      </c>
      <c r="E27" s="63"/>
      <c r="F27" s="63"/>
    </row>
    <row r="28" spans="1:11" ht="17.100000000000001" customHeight="1">
      <c r="A28" s="48" t="s">
        <v>70</v>
      </c>
      <c r="B28" s="48"/>
      <c r="C28" s="48" t="s">
        <v>69</v>
      </c>
      <c r="D28" s="13" t="s">
        <v>70</v>
      </c>
      <c r="E28" s="51"/>
      <c r="F28" s="51"/>
    </row>
    <row r="29" spans="1:11" ht="17.100000000000001" customHeight="1">
      <c r="A29" s="48" t="s">
        <v>72</v>
      </c>
      <c r="B29" s="48"/>
      <c r="C29" s="48" t="s">
        <v>71</v>
      </c>
      <c r="D29" s="13" t="s">
        <v>70</v>
      </c>
      <c r="E29" s="51">
        <f>(E6+E20)-(E11+E14+E17+E18+E19+E24+E25)</f>
        <v>-1278542</v>
      </c>
      <c r="F29" s="51">
        <f>(F6+F20)-(F11+F14+F17+F18+F19+F24+F25)</f>
        <v>-5217700</v>
      </c>
    </row>
    <row r="30" spans="1:11" ht="17.100000000000001" customHeight="1">
      <c r="A30" s="48" t="s">
        <v>74</v>
      </c>
      <c r="B30" s="48"/>
      <c r="C30" s="48" t="s">
        <v>73</v>
      </c>
      <c r="D30" s="13" t="s">
        <v>186</v>
      </c>
      <c r="E30" s="51">
        <f>E31+E32+E33</f>
        <v>0</v>
      </c>
      <c r="F30" s="51">
        <f>F31+F32+F33</f>
        <v>0</v>
      </c>
    </row>
    <row r="31" spans="1:11" ht="17.100000000000001" customHeight="1">
      <c r="A31" s="46"/>
      <c r="B31" s="46">
        <v>1</v>
      </c>
      <c r="C31" s="61" t="s">
        <v>75</v>
      </c>
      <c r="D31" s="62"/>
      <c r="E31" s="63"/>
      <c r="F31" s="63"/>
    </row>
    <row r="32" spans="1:11" ht="17.100000000000001" customHeight="1">
      <c r="A32" s="46"/>
      <c r="B32" s="46">
        <v>2</v>
      </c>
      <c r="C32" s="61" t="s">
        <v>76</v>
      </c>
      <c r="D32" s="62"/>
      <c r="E32" s="63"/>
      <c r="F32" s="63"/>
    </row>
    <row r="33" spans="1:6" ht="17.100000000000001" customHeight="1">
      <c r="A33" s="46"/>
      <c r="B33" s="46">
        <v>3</v>
      </c>
      <c r="C33" s="61" t="s">
        <v>77</v>
      </c>
      <c r="D33" s="62"/>
      <c r="E33" s="63"/>
      <c r="F33" s="63"/>
    </row>
    <row r="34" spans="1:6" ht="17.100000000000001" customHeight="1">
      <c r="A34" s="48" t="s">
        <v>79</v>
      </c>
      <c r="B34" s="48"/>
      <c r="C34" s="48" t="s">
        <v>78</v>
      </c>
      <c r="D34" s="13" t="s">
        <v>70</v>
      </c>
      <c r="E34" s="51">
        <f>E29-E30</f>
        <v>-1278542</v>
      </c>
      <c r="F34" s="51">
        <f>F29-F30</f>
        <v>-5217700</v>
      </c>
    </row>
    <row r="35" spans="1:6" ht="17.100000000000001" customHeight="1">
      <c r="A35" s="48" t="s">
        <v>81</v>
      </c>
      <c r="B35" s="48"/>
      <c r="C35" s="48" t="s">
        <v>80</v>
      </c>
      <c r="D35" s="13" t="s">
        <v>70</v>
      </c>
      <c r="E35" s="63">
        <f>E36+E37</f>
        <v>0</v>
      </c>
      <c r="F35" s="63">
        <f>F36+F37</f>
        <v>0</v>
      </c>
    </row>
    <row r="36" spans="1:6" ht="17.100000000000001" customHeight="1">
      <c r="A36" s="46"/>
      <c r="B36" s="46">
        <v>1</v>
      </c>
      <c r="C36" s="61" t="s">
        <v>82</v>
      </c>
      <c r="D36" s="62"/>
      <c r="E36" s="63"/>
      <c r="F36" s="63"/>
    </row>
    <row r="37" spans="1:6" ht="17.100000000000001" customHeight="1">
      <c r="A37" s="46"/>
      <c r="B37" s="46">
        <v>2</v>
      </c>
      <c r="C37" s="61" t="s">
        <v>83</v>
      </c>
      <c r="D37" s="62"/>
      <c r="E37" s="63"/>
      <c r="F37" s="63"/>
    </row>
    <row r="42" spans="1:6" ht="17.100000000000001" customHeight="1">
      <c r="A42" s="149" t="s">
        <v>211</v>
      </c>
      <c r="B42" s="149"/>
      <c r="C42" s="149"/>
      <c r="D42" s="149"/>
      <c r="E42" s="149"/>
      <c r="F42" s="149"/>
    </row>
    <row r="44" spans="1:6" ht="17.100000000000001" customHeight="1">
      <c r="A44" s="14" t="s">
        <v>14</v>
      </c>
      <c r="B44" s="15"/>
      <c r="C44" s="16" t="s">
        <v>19</v>
      </c>
      <c r="D44" s="16"/>
      <c r="E44" s="71" t="s">
        <v>314</v>
      </c>
      <c r="F44" s="71" t="s">
        <v>315</v>
      </c>
    </row>
    <row r="45" spans="1:6" ht="17.100000000000001" customHeight="1">
      <c r="A45" s="46"/>
      <c r="B45" s="46"/>
      <c r="C45" s="48" t="s">
        <v>78</v>
      </c>
      <c r="D45" s="62"/>
      <c r="E45" s="51">
        <f>E29</f>
        <v>-1278542</v>
      </c>
      <c r="F45" s="51">
        <f>F29</f>
        <v>-5217700</v>
      </c>
    </row>
    <row r="46" spans="1:6" ht="17.100000000000001" customHeight="1">
      <c r="A46" s="46" t="s">
        <v>0</v>
      </c>
      <c r="B46" s="46"/>
      <c r="C46" s="48" t="s">
        <v>212</v>
      </c>
      <c r="D46" s="62"/>
      <c r="E46" s="63">
        <f>E47+E48+E49+E50</f>
        <v>0</v>
      </c>
      <c r="F46" s="63">
        <f>F47+F48+F49+F50</f>
        <v>0</v>
      </c>
    </row>
    <row r="47" spans="1:6" ht="25.5">
      <c r="A47" s="46"/>
      <c r="B47" s="46">
        <v>1</v>
      </c>
      <c r="C47" s="64" t="s">
        <v>213</v>
      </c>
      <c r="D47" s="62"/>
      <c r="E47" s="63"/>
      <c r="F47" s="63"/>
    </row>
    <row r="48" spans="1:6" ht="12.75">
      <c r="A48" s="46"/>
      <c r="B48" s="46">
        <v>2</v>
      </c>
      <c r="C48" s="61" t="s">
        <v>214</v>
      </c>
      <c r="D48" s="62"/>
      <c r="E48" s="63"/>
      <c r="F48" s="63"/>
    </row>
    <row r="49" spans="1:6" ht="25.5">
      <c r="A49" s="46"/>
      <c r="B49" s="46">
        <v>3</v>
      </c>
      <c r="C49" s="64" t="s">
        <v>215</v>
      </c>
      <c r="D49" s="62"/>
      <c r="E49" s="63"/>
      <c r="F49" s="63"/>
    </row>
    <row r="50" spans="1:6" ht="17.100000000000001" customHeight="1">
      <c r="A50" s="46"/>
      <c r="B50" s="46">
        <v>4</v>
      </c>
      <c r="C50" s="61" t="s">
        <v>216</v>
      </c>
      <c r="D50" s="62"/>
      <c r="E50" s="63"/>
      <c r="F50" s="63"/>
    </row>
    <row r="51" spans="1:6" ht="17.100000000000001" customHeight="1">
      <c r="A51" s="46"/>
      <c r="B51" s="46"/>
      <c r="C51" s="48" t="s">
        <v>217</v>
      </c>
      <c r="D51" s="62"/>
      <c r="E51" s="63">
        <f>E46</f>
        <v>0</v>
      </c>
      <c r="F51" s="63">
        <f>F46</f>
        <v>0</v>
      </c>
    </row>
    <row r="52" spans="1:6" ht="17.100000000000001" customHeight="1">
      <c r="A52" s="46"/>
      <c r="B52" s="46"/>
      <c r="C52" s="61"/>
      <c r="D52" s="62"/>
      <c r="E52" s="63"/>
      <c r="F52" s="63"/>
    </row>
    <row r="53" spans="1:6" ht="17.100000000000001" customHeight="1">
      <c r="A53" s="46"/>
      <c r="B53" s="46"/>
      <c r="C53" s="48" t="s">
        <v>218</v>
      </c>
      <c r="D53" s="62"/>
      <c r="E53" s="63">
        <f>E51</f>
        <v>0</v>
      </c>
      <c r="F53" s="63">
        <f>F51</f>
        <v>0</v>
      </c>
    </row>
    <row r="54" spans="1:6" ht="17.100000000000001" customHeight="1">
      <c r="A54" s="46"/>
      <c r="B54" s="46"/>
      <c r="C54" s="61"/>
      <c r="D54" s="62"/>
      <c r="E54" s="63"/>
      <c r="F54" s="63"/>
    </row>
    <row r="55" spans="1:6" ht="17.100000000000001" customHeight="1">
      <c r="A55" s="46"/>
      <c r="B55" s="46"/>
      <c r="C55" s="48" t="s">
        <v>219</v>
      </c>
      <c r="D55" s="62"/>
      <c r="E55" s="63"/>
      <c r="F55" s="63"/>
    </row>
    <row r="56" spans="1:6" ht="17.100000000000001" customHeight="1">
      <c r="A56" s="46"/>
      <c r="B56" s="46">
        <v>1</v>
      </c>
      <c r="C56" s="61" t="s">
        <v>82</v>
      </c>
      <c r="D56" s="62"/>
      <c r="E56" s="63"/>
      <c r="F56" s="63"/>
    </row>
    <row r="57" spans="1:6" ht="17.100000000000001" customHeight="1">
      <c r="A57" s="46"/>
      <c r="B57" s="46">
        <v>2</v>
      </c>
      <c r="C57" s="61" t="s">
        <v>83</v>
      </c>
      <c r="D57" s="62"/>
      <c r="E57" s="63"/>
      <c r="F57" s="63"/>
    </row>
  </sheetData>
  <mergeCells count="4">
    <mergeCell ref="A1:F1"/>
    <mergeCell ref="A3:F3"/>
    <mergeCell ref="A2:F2"/>
    <mergeCell ref="A42:F42"/>
  </mergeCells>
  <phoneticPr fontId="7" type="noConversion"/>
  <pageMargins left="0.5" right="0.25" top="0.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topLeftCell="A25" workbookViewId="0">
      <selection activeCell="E39" sqref="E39"/>
    </sheetView>
  </sheetViews>
  <sheetFormatPr defaultRowHeight="17.100000000000001" customHeight="1"/>
  <cols>
    <col min="1" max="2" width="3.7109375" style="17" customWidth="1"/>
    <col min="3" max="3" width="56" customWidth="1"/>
    <col min="4" max="4" width="3.28515625" style="17" customWidth="1"/>
    <col min="5" max="5" width="14.85546875" style="44" customWidth="1"/>
    <col min="6" max="6" width="14.140625" style="44" customWidth="1"/>
    <col min="8" max="8" width="12.85546875" bestFit="1" customWidth="1"/>
  </cols>
  <sheetData>
    <row r="1" spans="1:11" ht="17.100000000000001" customHeight="1">
      <c r="A1" s="147" t="s">
        <v>184</v>
      </c>
      <c r="B1" s="147"/>
      <c r="C1" s="147"/>
      <c r="D1" s="147"/>
      <c r="E1" s="147"/>
      <c r="F1" s="147"/>
    </row>
    <row r="2" spans="1:11" ht="17.100000000000001" customHeight="1">
      <c r="A2" s="150" t="s">
        <v>185</v>
      </c>
      <c r="B2" s="150"/>
      <c r="C2" s="150"/>
      <c r="D2" s="150"/>
      <c r="E2" s="150"/>
      <c r="F2" s="150"/>
    </row>
    <row r="3" spans="1:11" ht="17.100000000000001" customHeight="1">
      <c r="A3" s="38" t="s">
        <v>187</v>
      </c>
      <c r="B3" s="38" t="s">
        <v>188</v>
      </c>
      <c r="C3" s="13" t="s">
        <v>189</v>
      </c>
      <c r="D3" s="13"/>
      <c r="E3" s="71" t="s">
        <v>314</v>
      </c>
      <c r="F3" s="71" t="s">
        <v>315</v>
      </c>
    </row>
    <row r="4" spans="1:11" ht="17.100000000000001" customHeight="1">
      <c r="A4" s="48" t="s">
        <v>0</v>
      </c>
      <c r="B4" s="48"/>
      <c r="C4" s="8" t="s">
        <v>152</v>
      </c>
      <c r="D4" s="13"/>
      <c r="E4" s="41">
        <f>E5+(E6+E7)</f>
        <v>-400965.91999999993</v>
      </c>
      <c r="F4" s="41">
        <f>F5+(F6+F7)</f>
        <v>74179</v>
      </c>
      <c r="J4" s="2"/>
    </row>
    <row r="5" spans="1:11" ht="17.100000000000001" customHeight="1">
      <c r="A5" s="10"/>
      <c r="B5" s="10">
        <v>1</v>
      </c>
      <c r="C5" s="12" t="s">
        <v>153</v>
      </c>
      <c r="D5" s="13" t="s">
        <v>70</v>
      </c>
      <c r="E5" s="43">
        <v>8397217</v>
      </c>
      <c r="F5" s="43">
        <v>4860516</v>
      </c>
      <c r="K5" s="2"/>
    </row>
    <row r="6" spans="1:11" ht="17.100000000000001" customHeight="1">
      <c r="A6" s="10"/>
      <c r="B6" s="10">
        <v>2</v>
      </c>
      <c r="C6" s="12" t="s">
        <v>154</v>
      </c>
      <c r="D6" s="13" t="s">
        <v>70</v>
      </c>
      <c r="E6" s="43">
        <v>-8783832.9199999999</v>
      </c>
      <c r="F6" s="43">
        <v>-4393357</v>
      </c>
      <c r="G6" s="104"/>
      <c r="H6" s="137"/>
      <c r="K6" s="2"/>
    </row>
    <row r="7" spans="1:11" ht="17.100000000000001" customHeight="1">
      <c r="A7" s="10"/>
      <c r="B7" s="10">
        <v>3</v>
      </c>
      <c r="C7" s="12" t="s">
        <v>155</v>
      </c>
      <c r="D7" s="13" t="s">
        <v>70</v>
      </c>
      <c r="E7" s="43">
        <v>-14350</v>
      </c>
      <c r="F7" s="43">
        <v>-392980</v>
      </c>
      <c r="H7" s="137"/>
    </row>
    <row r="8" spans="1:11" ht="17.100000000000001" customHeight="1">
      <c r="A8" s="9" t="s">
        <v>7</v>
      </c>
      <c r="B8" s="10"/>
      <c r="C8" s="8" t="s">
        <v>156</v>
      </c>
      <c r="D8" s="53" t="s">
        <v>70</v>
      </c>
      <c r="E8" s="41">
        <f>E9+E10</f>
        <v>0</v>
      </c>
      <c r="F8" s="41">
        <f>F9+F10</f>
        <v>0</v>
      </c>
      <c r="H8" s="2"/>
    </row>
    <row r="9" spans="1:11" ht="17.100000000000001" customHeight="1">
      <c r="B9" s="10">
        <v>1</v>
      </c>
      <c r="C9" s="12" t="s">
        <v>157</v>
      </c>
      <c r="D9" s="12" t="s">
        <v>186</v>
      </c>
      <c r="E9" s="43"/>
      <c r="F9" s="43"/>
      <c r="H9" s="2"/>
    </row>
    <row r="10" spans="1:11" ht="17.100000000000001" customHeight="1">
      <c r="A10" s="10"/>
      <c r="B10" s="10">
        <v>2</v>
      </c>
      <c r="C10" s="12" t="s">
        <v>158</v>
      </c>
      <c r="D10" s="12" t="s">
        <v>186</v>
      </c>
      <c r="E10" s="43"/>
      <c r="F10" s="43"/>
      <c r="H10" s="2"/>
    </row>
    <row r="11" spans="1:11" ht="17.100000000000001" customHeight="1">
      <c r="A11" s="9" t="s">
        <v>9</v>
      </c>
      <c r="B11" s="10"/>
      <c r="C11" s="8" t="s">
        <v>159</v>
      </c>
      <c r="D11" s="53" t="s">
        <v>70</v>
      </c>
      <c r="E11" s="41">
        <f>E4-E8</f>
        <v>-400965.91999999993</v>
      </c>
      <c r="F11" s="41">
        <f>F4-F8</f>
        <v>74179</v>
      </c>
      <c r="H11" s="2"/>
    </row>
    <row r="12" spans="1:11" ht="17.100000000000001" customHeight="1">
      <c r="A12" s="9" t="s">
        <v>55</v>
      </c>
      <c r="B12" s="10"/>
      <c r="C12" s="8" t="s">
        <v>160</v>
      </c>
      <c r="D12" s="12"/>
      <c r="E12" s="41">
        <f>(E16+E18+E19)-(E13+E14+E15+E17)</f>
        <v>0</v>
      </c>
      <c r="F12" s="41">
        <f>(F16+F18+F19)-(F13+F14+F15+F17)</f>
        <v>0</v>
      </c>
      <c r="H12" s="2"/>
    </row>
    <row r="13" spans="1:11" ht="17.100000000000001" customHeight="1">
      <c r="A13" s="10"/>
      <c r="B13" s="10">
        <v>1</v>
      </c>
      <c r="C13" s="12" t="s">
        <v>161</v>
      </c>
      <c r="D13" s="12" t="s">
        <v>186</v>
      </c>
      <c r="E13" s="43"/>
      <c r="F13" s="43"/>
      <c r="H13" s="2"/>
    </row>
    <row r="14" spans="1:11" ht="17.100000000000001" customHeight="1">
      <c r="A14" s="10"/>
      <c r="B14" s="10">
        <v>2</v>
      </c>
      <c r="C14" s="12" t="s">
        <v>162</v>
      </c>
      <c r="D14" s="12" t="s">
        <v>186</v>
      </c>
      <c r="E14" s="41"/>
      <c r="F14" s="41"/>
      <c r="H14" s="2"/>
    </row>
    <row r="15" spans="1:11" ht="17.100000000000001" customHeight="1">
      <c r="B15" s="10">
        <v>3</v>
      </c>
      <c r="C15" s="12" t="s">
        <v>163</v>
      </c>
      <c r="D15" s="12" t="s">
        <v>186</v>
      </c>
      <c r="E15" s="45"/>
      <c r="F15" s="45"/>
      <c r="I15" s="5"/>
    </row>
    <row r="16" spans="1:11" ht="17.100000000000001" customHeight="1">
      <c r="A16" s="10"/>
      <c r="B16" s="10">
        <v>4</v>
      </c>
      <c r="C16" s="12" t="s">
        <v>164</v>
      </c>
      <c r="D16" s="13" t="s">
        <v>70</v>
      </c>
      <c r="E16" s="41"/>
      <c r="F16" s="41"/>
      <c r="H16" s="4"/>
    </row>
    <row r="17" spans="1:11" ht="17.100000000000001" customHeight="1">
      <c r="A17" s="10"/>
      <c r="B17" s="10">
        <v>5</v>
      </c>
      <c r="C17" s="12" t="s">
        <v>165</v>
      </c>
      <c r="D17" s="12" t="s">
        <v>186</v>
      </c>
      <c r="E17" s="41"/>
      <c r="F17" s="41"/>
      <c r="J17" s="4"/>
    </row>
    <row r="18" spans="1:11" ht="17.100000000000001" customHeight="1">
      <c r="A18" s="10"/>
      <c r="B18" s="10">
        <v>6</v>
      </c>
      <c r="C18" s="12" t="s">
        <v>166</v>
      </c>
      <c r="D18" s="13" t="s">
        <v>70</v>
      </c>
      <c r="E18" s="41"/>
      <c r="F18" s="41"/>
      <c r="I18" s="4"/>
    </row>
    <row r="19" spans="1:11" ht="17.100000000000001" customHeight="1">
      <c r="A19" s="10"/>
      <c r="B19" s="10">
        <v>7</v>
      </c>
      <c r="C19" s="12" t="s">
        <v>167</v>
      </c>
      <c r="D19" s="13" t="s">
        <v>70</v>
      </c>
      <c r="E19" s="43"/>
      <c r="F19" s="43"/>
      <c r="I19" s="4"/>
    </row>
    <row r="20" spans="1:11" ht="17.100000000000001" customHeight="1">
      <c r="A20" s="9" t="s">
        <v>56</v>
      </c>
      <c r="B20" s="9"/>
      <c r="C20" s="8" t="s">
        <v>168</v>
      </c>
      <c r="D20" s="8" t="s">
        <v>186</v>
      </c>
      <c r="E20" s="41">
        <f>E12</f>
        <v>0</v>
      </c>
      <c r="F20" s="41">
        <f>F12</f>
        <v>0</v>
      </c>
      <c r="I20" s="4"/>
    </row>
    <row r="21" spans="1:11" ht="17.100000000000001" customHeight="1">
      <c r="A21" s="9" t="s">
        <v>57</v>
      </c>
      <c r="B21" s="10"/>
      <c r="C21" s="8" t="s">
        <v>169</v>
      </c>
      <c r="D21" s="12"/>
      <c r="E21" s="41">
        <f>(E22+E23+E24)-(E25+E26+E27+E28+E29+E30+E31)</f>
        <v>0</v>
      </c>
      <c r="F21" s="41">
        <f>(F22+F23+F24)-(F25+F26+F27+F28+F29+F30+F31)</f>
        <v>0</v>
      </c>
      <c r="K21" s="2"/>
    </row>
    <row r="22" spans="1:11" ht="17.100000000000001" customHeight="1">
      <c r="A22" s="10"/>
      <c r="B22" s="10">
        <v>1</v>
      </c>
      <c r="C22" s="12" t="s">
        <v>170</v>
      </c>
      <c r="D22" s="13" t="s">
        <v>70</v>
      </c>
      <c r="E22" s="43"/>
      <c r="F22" s="45"/>
      <c r="K22" s="5"/>
    </row>
    <row r="23" spans="1:11" ht="17.100000000000001" customHeight="1">
      <c r="A23" s="10"/>
      <c r="B23" s="10">
        <v>2</v>
      </c>
      <c r="C23" s="12" t="s">
        <v>171</v>
      </c>
      <c r="D23" s="83" t="s">
        <v>70</v>
      </c>
      <c r="E23" s="113"/>
      <c r="F23" s="41"/>
      <c r="J23" s="3"/>
    </row>
    <row r="24" spans="1:11" ht="17.100000000000001" customHeight="1">
      <c r="A24" s="10"/>
      <c r="B24" s="10">
        <v>3</v>
      </c>
      <c r="C24" s="78" t="s">
        <v>172</v>
      </c>
      <c r="D24" s="13" t="s">
        <v>70</v>
      </c>
      <c r="E24" s="43"/>
      <c r="F24" s="81"/>
      <c r="J24" s="4"/>
    </row>
    <row r="25" spans="1:11" ht="17.100000000000001" customHeight="1">
      <c r="A25" s="10"/>
      <c r="B25" s="10">
        <v>4</v>
      </c>
      <c r="C25" s="12" t="s">
        <v>173</v>
      </c>
      <c r="D25" s="86" t="s">
        <v>186</v>
      </c>
      <c r="E25" s="114"/>
      <c r="F25" s="45"/>
      <c r="K25" s="5"/>
    </row>
    <row r="26" spans="1:11" ht="17.100000000000001" customHeight="1">
      <c r="A26" s="10"/>
      <c r="B26" s="10">
        <v>5</v>
      </c>
      <c r="C26" s="12" t="s">
        <v>174</v>
      </c>
      <c r="D26" s="12" t="s">
        <v>186</v>
      </c>
      <c r="E26" s="43"/>
      <c r="F26" s="41"/>
      <c r="K26" s="3"/>
    </row>
    <row r="27" spans="1:11" ht="17.100000000000001" customHeight="1">
      <c r="A27" s="9"/>
      <c r="B27" s="10">
        <v>6</v>
      </c>
      <c r="C27" s="69" t="s">
        <v>175</v>
      </c>
      <c r="D27" s="12" t="s">
        <v>186</v>
      </c>
      <c r="E27" s="43"/>
      <c r="F27" s="41"/>
      <c r="J27" s="4"/>
    </row>
    <row r="28" spans="1:11" ht="17.100000000000001" customHeight="1">
      <c r="A28" s="9"/>
      <c r="B28" s="10">
        <v>7</v>
      </c>
      <c r="C28" s="69" t="s">
        <v>176</v>
      </c>
      <c r="D28" s="12" t="s">
        <v>186</v>
      </c>
      <c r="E28" s="43"/>
      <c r="F28" s="41"/>
      <c r="J28" s="4"/>
    </row>
    <row r="29" spans="1:11" ht="17.100000000000001" customHeight="1">
      <c r="A29" s="9"/>
      <c r="B29" s="10">
        <v>8</v>
      </c>
      <c r="C29" s="69" t="s">
        <v>177</v>
      </c>
      <c r="D29" s="12" t="s">
        <v>186</v>
      </c>
      <c r="E29" s="43"/>
      <c r="F29" s="41"/>
      <c r="J29" s="4"/>
    </row>
    <row r="30" spans="1:11" ht="17.100000000000001" customHeight="1">
      <c r="A30" s="9"/>
      <c r="B30" s="10">
        <v>9</v>
      </c>
      <c r="C30" s="69" t="s">
        <v>157</v>
      </c>
      <c r="D30" s="12" t="s">
        <v>186</v>
      </c>
      <c r="E30" s="43"/>
      <c r="F30" s="41"/>
      <c r="J30" s="4"/>
    </row>
    <row r="31" spans="1:11" ht="17.100000000000001" customHeight="1">
      <c r="A31" s="9"/>
      <c r="B31" s="10">
        <v>10</v>
      </c>
      <c r="C31" s="69" t="s">
        <v>178</v>
      </c>
      <c r="D31" s="12" t="s">
        <v>186</v>
      </c>
      <c r="E31" s="43"/>
      <c r="F31" s="41"/>
      <c r="J31" s="4"/>
    </row>
    <row r="32" spans="1:11" ht="17.100000000000001" customHeight="1">
      <c r="A32" s="9" t="s">
        <v>57</v>
      </c>
      <c r="B32" s="9"/>
      <c r="C32" s="49" t="s">
        <v>179</v>
      </c>
      <c r="D32" s="8" t="s">
        <v>186</v>
      </c>
      <c r="E32" s="41">
        <f>E21</f>
        <v>0</v>
      </c>
      <c r="F32" s="41">
        <f>F21</f>
        <v>0</v>
      </c>
      <c r="J32" s="4"/>
    </row>
    <row r="33" spans="1:10" ht="26.25" customHeight="1">
      <c r="A33" s="9" t="s">
        <v>59</v>
      </c>
      <c r="B33" s="9"/>
      <c r="C33" s="70" t="s">
        <v>180</v>
      </c>
      <c r="D33" s="53" t="s">
        <v>70</v>
      </c>
      <c r="E33" s="41">
        <f>E11-(E20+E32)</f>
        <v>-400965.91999999993</v>
      </c>
      <c r="F33" s="41">
        <f>F11-(F20+F32)</f>
        <v>74179</v>
      </c>
      <c r="J33" s="4"/>
    </row>
    <row r="34" spans="1:10" ht="17.100000000000001" customHeight="1">
      <c r="A34" s="9" t="s">
        <v>65</v>
      </c>
      <c r="B34" s="9"/>
      <c r="C34" s="49" t="s">
        <v>181</v>
      </c>
      <c r="D34" s="13" t="s">
        <v>70</v>
      </c>
      <c r="E34" s="41">
        <f>F36</f>
        <v>604103.93999999994</v>
      </c>
      <c r="F34" s="41">
        <v>529924.93999999994</v>
      </c>
      <c r="J34" s="4"/>
    </row>
    <row r="35" spans="1:10" ht="17.100000000000001" customHeight="1">
      <c r="A35" s="9"/>
      <c r="B35" s="9"/>
      <c r="C35" s="69" t="s">
        <v>182</v>
      </c>
      <c r="D35" s="13" t="s">
        <v>70</v>
      </c>
      <c r="E35" s="41"/>
      <c r="F35" s="41"/>
      <c r="J35" s="4"/>
    </row>
    <row r="36" spans="1:10" ht="17.100000000000001" customHeight="1">
      <c r="A36" s="9" t="s">
        <v>66</v>
      </c>
      <c r="B36" s="10"/>
      <c r="C36" s="8" t="s">
        <v>183</v>
      </c>
      <c r="D36" s="53" t="s">
        <v>70</v>
      </c>
      <c r="E36" s="41">
        <f>E33+E34</f>
        <v>203138.02000000002</v>
      </c>
      <c r="F36" s="41">
        <f>F33+F34</f>
        <v>604103.93999999994</v>
      </c>
      <c r="I36" s="1"/>
    </row>
  </sheetData>
  <mergeCells count="2">
    <mergeCell ref="A1:F1"/>
    <mergeCell ref="A2:F2"/>
  </mergeCells>
  <phoneticPr fontId="7" type="noConversion"/>
  <pageMargins left="0.75" right="0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5"/>
  <sheetViews>
    <sheetView topLeftCell="A8" workbookViewId="0">
      <selection activeCell="L24" sqref="L24"/>
    </sheetView>
  </sheetViews>
  <sheetFormatPr defaultRowHeight="12.75"/>
  <cols>
    <col min="1" max="1" width="3.85546875" style="35" customWidth="1"/>
    <col min="2" max="2" width="35.85546875" style="35" customWidth="1"/>
    <col min="3" max="3" width="10.85546875" style="50" customWidth="1"/>
    <col min="4" max="4" width="5.7109375" style="35" bestFit="1" customWidth="1"/>
    <col min="5" max="5" width="3.28515625" style="35" bestFit="1" customWidth="1"/>
    <col min="6" max="6" width="4.5703125" style="50" customWidth="1"/>
    <col min="7" max="7" width="3.28515625" style="35" bestFit="1" customWidth="1"/>
    <col min="8" max="8" width="3.28515625" style="50" bestFit="1" customWidth="1"/>
    <col min="9" max="9" width="8.140625" style="50" bestFit="1" customWidth="1"/>
    <col min="10" max="10" width="12.5703125" style="35" bestFit="1" customWidth="1"/>
    <col min="11" max="11" width="11.5703125" style="35" bestFit="1" customWidth="1"/>
    <col min="12" max="12" width="12" style="35" bestFit="1" customWidth="1"/>
    <col min="13" max="13" width="3.28515625" style="35" bestFit="1" customWidth="1"/>
    <col min="14" max="14" width="12" style="35" bestFit="1" customWidth="1"/>
    <col min="15" max="16384" width="9.140625" style="35"/>
  </cols>
  <sheetData>
    <row r="1" spans="1:15">
      <c r="B1" s="151" t="s">
        <v>207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5">
      <c r="B2" s="152" t="s">
        <v>208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5" s="33" customFormat="1" ht="115.5" customHeight="1">
      <c r="A3" s="65" t="s">
        <v>210</v>
      </c>
      <c r="B3" s="65" t="s">
        <v>209</v>
      </c>
      <c r="C3" s="72" t="s">
        <v>190</v>
      </c>
      <c r="D3" s="73" t="s">
        <v>145</v>
      </c>
      <c r="E3" s="73" t="s">
        <v>191</v>
      </c>
      <c r="F3" s="72" t="s">
        <v>192</v>
      </c>
      <c r="G3" s="73" t="s">
        <v>193</v>
      </c>
      <c r="H3" s="72" t="s">
        <v>11</v>
      </c>
      <c r="I3" s="72" t="s">
        <v>194</v>
      </c>
      <c r="J3" s="73" t="s">
        <v>195</v>
      </c>
      <c r="K3" s="72" t="s">
        <v>196</v>
      </c>
      <c r="L3" s="72" t="s">
        <v>38</v>
      </c>
      <c r="M3" s="72" t="s">
        <v>197</v>
      </c>
      <c r="N3" s="72" t="s">
        <v>38</v>
      </c>
      <c r="O3" s="34"/>
    </row>
    <row r="4" spans="1:15" ht="18" customHeight="1">
      <c r="A4" s="36"/>
      <c r="B4" s="48" t="s">
        <v>247</v>
      </c>
      <c r="C4" s="105">
        <v>32953574</v>
      </c>
      <c r="D4" s="105"/>
      <c r="E4" s="105"/>
      <c r="F4" s="105"/>
      <c r="G4" s="105"/>
      <c r="H4" s="105"/>
      <c r="I4" s="105"/>
      <c r="J4" s="105">
        <v>-16981773.920000002</v>
      </c>
      <c r="K4" s="105"/>
      <c r="L4" s="105">
        <f>K4+J4+I4+H4+G4+F4+E4+D4+C4</f>
        <v>15971800.079999998</v>
      </c>
      <c r="M4" s="105"/>
      <c r="N4" s="105">
        <f>L4+M4</f>
        <v>15971800.079999998</v>
      </c>
    </row>
    <row r="5" spans="1:15">
      <c r="A5" s="36">
        <v>1</v>
      </c>
      <c r="B5" s="36" t="s">
        <v>198</v>
      </c>
      <c r="C5" s="106"/>
      <c r="D5" s="107"/>
      <c r="E5" s="107"/>
      <c r="F5" s="106"/>
      <c r="G5" s="107"/>
      <c r="H5" s="106"/>
      <c r="I5" s="106"/>
      <c r="J5" s="108"/>
      <c r="K5" s="108"/>
      <c r="L5" s="105">
        <f>K5+J5+I5+H5+G5+F5+E5+D5+C5</f>
        <v>0</v>
      </c>
      <c r="M5" s="108"/>
      <c r="N5" s="105">
        <f t="shared" ref="N5:N24" si="0">L5+M5</f>
        <v>0</v>
      </c>
    </row>
    <row r="6" spans="1:15" ht="25.5">
      <c r="A6" s="36"/>
      <c r="B6" s="74" t="s">
        <v>317</v>
      </c>
      <c r="C6" s="105">
        <f>C4</f>
        <v>32953574</v>
      </c>
      <c r="D6" s="105"/>
      <c r="E6" s="105"/>
      <c r="F6" s="105"/>
      <c r="G6" s="105"/>
      <c r="H6" s="105"/>
      <c r="I6" s="105"/>
      <c r="J6" s="105">
        <f>J4</f>
        <v>-16981773.920000002</v>
      </c>
      <c r="K6" s="105">
        <f>K4</f>
        <v>0</v>
      </c>
      <c r="L6" s="105">
        <f>K6+J6+I6+H6+G6+F6+E6+D6+C6</f>
        <v>15971800.079999998</v>
      </c>
      <c r="M6" s="105"/>
      <c r="N6" s="105">
        <f t="shared" si="0"/>
        <v>15971800.079999998</v>
      </c>
    </row>
    <row r="7" spans="1:15" ht="25.5">
      <c r="A7" s="36"/>
      <c r="B7" s="74" t="s">
        <v>199</v>
      </c>
      <c r="C7" s="106"/>
      <c r="D7" s="107"/>
      <c r="E7" s="107"/>
      <c r="F7" s="106"/>
      <c r="G7" s="107"/>
      <c r="H7" s="106"/>
      <c r="I7" s="106"/>
      <c r="J7" s="107"/>
      <c r="K7" s="107"/>
      <c r="L7" s="105">
        <f>K7+J7+I7+H7+G7+F7+E7+D7+C7</f>
        <v>0</v>
      </c>
      <c r="M7" s="107"/>
      <c r="N7" s="105">
        <f t="shared" si="0"/>
        <v>0</v>
      </c>
    </row>
    <row r="8" spans="1:15">
      <c r="A8" s="36">
        <v>1</v>
      </c>
      <c r="B8" s="37" t="s">
        <v>200</v>
      </c>
      <c r="C8" s="106"/>
      <c r="D8" s="107"/>
      <c r="E8" s="105"/>
      <c r="F8" s="106"/>
      <c r="G8" s="107"/>
      <c r="H8" s="106"/>
      <c r="I8" s="106"/>
      <c r="J8" s="105"/>
      <c r="K8" s="105">
        <v>-5217700.0999999996</v>
      </c>
      <c r="L8" s="105">
        <f>K8+J8+I8+H8+G8+F8+E8+D8+C8</f>
        <v>-5217700.0999999996</v>
      </c>
      <c r="M8" s="105"/>
      <c r="N8" s="105">
        <f t="shared" si="0"/>
        <v>-5217700.0999999996</v>
      </c>
    </row>
    <row r="9" spans="1:15">
      <c r="A9" s="36"/>
      <c r="B9" s="74" t="s">
        <v>201</v>
      </c>
      <c r="C9" s="106"/>
      <c r="D9" s="107"/>
      <c r="E9" s="105"/>
      <c r="F9" s="106"/>
      <c r="G9" s="107"/>
      <c r="H9" s="106"/>
      <c r="I9" s="105"/>
      <c r="J9" s="105"/>
      <c r="K9" s="105"/>
      <c r="L9" s="105"/>
      <c r="M9" s="105"/>
      <c r="N9" s="105">
        <f t="shared" si="0"/>
        <v>0</v>
      </c>
    </row>
    <row r="10" spans="1:15" ht="25.5">
      <c r="A10" s="36"/>
      <c r="B10" s="74" t="s">
        <v>202</v>
      </c>
      <c r="C10" s="106"/>
      <c r="D10" s="107"/>
      <c r="E10" s="105"/>
      <c r="F10" s="106"/>
      <c r="G10" s="107"/>
      <c r="H10" s="106"/>
      <c r="I10" s="105"/>
      <c r="J10" s="105"/>
      <c r="K10" s="105"/>
      <c r="L10" s="105"/>
      <c r="M10" s="105"/>
      <c r="N10" s="105">
        <f t="shared" si="0"/>
        <v>0</v>
      </c>
    </row>
    <row r="11" spans="1:15" ht="29.25" customHeight="1">
      <c r="A11" s="36"/>
      <c r="B11" s="74" t="s">
        <v>203</v>
      </c>
      <c r="C11" s="106"/>
      <c r="D11" s="107"/>
      <c r="E11" s="107"/>
      <c r="F11" s="106"/>
      <c r="G11" s="107"/>
      <c r="H11" s="106"/>
      <c r="I11" s="106"/>
      <c r="J11" s="107"/>
      <c r="K11" s="107"/>
      <c r="L11" s="107"/>
      <c r="M11" s="107"/>
      <c r="N11" s="105">
        <f t="shared" si="0"/>
        <v>0</v>
      </c>
    </row>
    <row r="12" spans="1:15">
      <c r="A12" s="36">
        <v>1</v>
      </c>
      <c r="B12" s="37" t="s">
        <v>204</v>
      </c>
      <c r="C12" s="105"/>
      <c r="D12" s="105"/>
      <c r="E12" s="107"/>
      <c r="F12" s="106"/>
      <c r="G12" s="107"/>
      <c r="H12" s="106"/>
      <c r="I12" s="106"/>
      <c r="J12" s="107"/>
      <c r="K12" s="107"/>
      <c r="L12" s="105"/>
      <c r="M12" s="109"/>
      <c r="N12" s="105">
        <f t="shared" si="0"/>
        <v>0</v>
      </c>
    </row>
    <row r="13" spans="1:15" ht="18" customHeight="1">
      <c r="A13" s="36">
        <v>2</v>
      </c>
      <c r="B13" s="36" t="s">
        <v>178</v>
      </c>
      <c r="C13" s="106"/>
      <c r="D13" s="107"/>
      <c r="E13" s="107"/>
      <c r="F13" s="106"/>
      <c r="G13" s="107"/>
      <c r="H13" s="106"/>
      <c r="I13" s="106"/>
      <c r="J13" s="107"/>
      <c r="K13" s="107"/>
      <c r="L13" s="108"/>
      <c r="M13" s="107"/>
      <c r="N13" s="105">
        <f t="shared" si="0"/>
        <v>0</v>
      </c>
    </row>
    <row r="14" spans="1:15" ht="25.5">
      <c r="A14" s="36"/>
      <c r="B14" s="75" t="s">
        <v>205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>
        <f t="shared" si="0"/>
        <v>0</v>
      </c>
    </row>
    <row r="15" spans="1:15" ht="25.5">
      <c r="A15" s="36">
        <v>1</v>
      </c>
      <c r="B15" s="76" t="s">
        <v>248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>
        <f t="shared" si="0"/>
        <v>0</v>
      </c>
    </row>
    <row r="16" spans="1:15" ht="25.5">
      <c r="A16" s="36"/>
      <c r="B16" s="76" t="s">
        <v>246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>
        <f t="shared" si="0"/>
        <v>0</v>
      </c>
    </row>
    <row r="17" spans="1:14" ht="25.5">
      <c r="A17" s="36"/>
      <c r="B17" s="75" t="s">
        <v>202</v>
      </c>
      <c r="C17" s="106"/>
      <c r="D17" s="107"/>
      <c r="E17" s="107"/>
      <c r="F17" s="106"/>
      <c r="G17" s="107"/>
      <c r="H17" s="106"/>
      <c r="I17" s="106"/>
      <c r="J17" s="107"/>
      <c r="K17" s="107"/>
      <c r="L17" s="107"/>
      <c r="M17" s="107"/>
      <c r="N17" s="105">
        <f t="shared" si="0"/>
        <v>0</v>
      </c>
    </row>
    <row r="18" spans="1:14">
      <c r="A18" s="36">
        <v>1</v>
      </c>
      <c r="B18" s="37" t="s">
        <v>200</v>
      </c>
      <c r="C18" s="106"/>
      <c r="D18" s="107"/>
      <c r="E18" s="107"/>
      <c r="F18" s="106"/>
      <c r="G18" s="107"/>
      <c r="H18" s="106"/>
      <c r="I18" s="106"/>
      <c r="J18" s="105"/>
      <c r="K18" s="105"/>
      <c r="L18" s="105"/>
      <c r="M18" s="105"/>
      <c r="N18" s="105">
        <f t="shared" si="0"/>
        <v>0</v>
      </c>
    </row>
    <row r="19" spans="1:14">
      <c r="A19" s="36"/>
      <c r="B19" s="74" t="s">
        <v>206</v>
      </c>
      <c r="C19" s="106"/>
      <c r="D19" s="107"/>
      <c r="E19" s="105"/>
      <c r="F19" s="106"/>
      <c r="G19" s="107"/>
      <c r="H19" s="106"/>
      <c r="I19" s="105"/>
      <c r="J19" s="105">
        <v>9971838.0199999996</v>
      </c>
      <c r="K19" s="105">
        <v>-1278541.97</v>
      </c>
      <c r="L19" s="105"/>
      <c r="M19" s="105"/>
      <c r="N19" s="105">
        <f>J19+K19</f>
        <v>8693296.0499999989</v>
      </c>
    </row>
    <row r="20" spans="1:14" ht="25.5">
      <c r="A20" s="36"/>
      <c r="B20" s="74" t="s">
        <v>199</v>
      </c>
      <c r="C20" s="106"/>
      <c r="D20" s="107"/>
      <c r="E20" s="105"/>
      <c r="F20" s="106"/>
      <c r="G20" s="107"/>
      <c r="H20" s="106"/>
      <c r="I20" s="105"/>
      <c r="J20" s="105"/>
      <c r="K20" s="105"/>
      <c r="L20" s="105"/>
      <c r="M20" s="105"/>
      <c r="N20" s="105">
        <f t="shared" si="0"/>
        <v>0</v>
      </c>
    </row>
    <row r="21" spans="1:14" ht="25.5">
      <c r="A21" s="36">
        <v>1</v>
      </c>
      <c r="B21" s="37" t="s">
        <v>203</v>
      </c>
      <c r="C21" s="106"/>
      <c r="D21" s="107"/>
      <c r="E21" s="107"/>
      <c r="F21" s="106"/>
      <c r="G21" s="107"/>
      <c r="H21" s="106"/>
      <c r="I21" s="106"/>
      <c r="J21" s="107"/>
      <c r="K21" s="107"/>
      <c r="L21" s="107"/>
      <c r="M21" s="107"/>
      <c r="N21" s="105">
        <f t="shared" si="0"/>
        <v>0</v>
      </c>
    </row>
    <row r="22" spans="1:14" ht="18" customHeight="1">
      <c r="A22" s="36">
        <v>2</v>
      </c>
      <c r="B22" s="36" t="s">
        <v>204</v>
      </c>
      <c r="C22" s="105"/>
      <c r="D22" s="105"/>
      <c r="E22" s="107"/>
      <c r="F22" s="106"/>
      <c r="G22" s="107"/>
      <c r="H22" s="106"/>
      <c r="I22" s="106"/>
      <c r="J22" s="107"/>
      <c r="K22" s="107"/>
      <c r="L22" s="105"/>
      <c r="M22" s="109"/>
      <c r="N22" s="105">
        <f t="shared" si="0"/>
        <v>0</v>
      </c>
    </row>
    <row r="23" spans="1:14">
      <c r="A23" s="36">
        <v>3</v>
      </c>
      <c r="B23" s="36" t="s">
        <v>178</v>
      </c>
      <c r="C23" s="106"/>
      <c r="D23" s="110"/>
      <c r="E23" s="110"/>
      <c r="F23" s="106"/>
      <c r="G23" s="107"/>
      <c r="H23" s="106"/>
      <c r="I23" s="106"/>
      <c r="J23" s="108"/>
      <c r="K23" s="108"/>
      <c r="L23" s="105"/>
      <c r="M23" s="107"/>
      <c r="N23" s="105">
        <f t="shared" si="0"/>
        <v>0</v>
      </c>
    </row>
    <row r="24" spans="1:14" ht="25.5">
      <c r="A24" s="36"/>
      <c r="B24" s="74" t="s">
        <v>205</v>
      </c>
      <c r="C24" s="111"/>
      <c r="D24" s="105"/>
      <c r="E24" s="107"/>
      <c r="F24" s="112"/>
      <c r="G24" s="107"/>
      <c r="H24" s="106"/>
      <c r="I24" s="106"/>
      <c r="J24" s="108"/>
      <c r="K24" s="108"/>
      <c r="L24" s="105"/>
      <c r="M24" s="107"/>
      <c r="N24" s="105">
        <f t="shared" si="0"/>
        <v>0</v>
      </c>
    </row>
    <row r="25" spans="1:14" ht="18" customHeight="1">
      <c r="A25" s="36">
        <v>1</v>
      </c>
      <c r="B25" s="61" t="s">
        <v>247</v>
      </c>
      <c r="C25" s="105">
        <f>SUM(C6:C24)</f>
        <v>32953574</v>
      </c>
      <c r="D25" s="105">
        <f t="shared" ref="D25:M25" si="1">SUM(D6:D24)</f>
        <v>0</v>
      </c>
      <c r="E25" s="105">
        <f t="shared" si="1"/>
        <v>0</v>
      </c>
      <c r="F25" s="105">
        <f t="shared" si="1"/>
        <v>0</v>
      </c>
      <c r="G25" s="105">
        <f t="shared" si="1"/>
        <v>0</v>
      </c>
      <c r="H25" s="105">
        <f t="shared" si="1"/>
        <v>0</v>
      </c>
      <c r="I25" s="105">
        <f t="shared" si="1"/>
        <v>0</v>
      </c>
      <c r="J25" s="105">
        <f t="shared" si="1"/>
        <v>-7009935.9000000022</v>
      </c>
      <c r="K25" s="105">
        <f t="shared" si="1"/>
        <v>-6496242.0699999994</v>
      </c>
      <c r="L25" s="105">
        <f t="shared" si="1"/>
        <v>10754099.979999999</v>
      </c>
      <c r="M25" s="105">
        <f t="shared" si="1"/>
        <v>0</v>
      </c>
      <c r="N25" s="105">
        <f>N6+N8+N19</f>
        <v>19447396.029999997</v>
      </c>
    </row>
  </sheetData>
  <mergeCells count="2">
    <mergeCell ref="B1:N1"/>
    <mergeCell ref="B2:N2"/>
  </mergeCells>
  <phoneticPr fontId="7" type="noConversion"/>
  <pageMargins left="0.5" right="0" top="0.25" bottom="0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E60"/>
  <sheetViews>
    <sheetView topLeftCell="A49" workbookViewId="0">
      <selection activeCell="D69" sqref="D69"/>
    </sheetView>
  </sheetViews>
  <sheetFormatPr defaultColWidth="4.7109375" defaultRowHeight="12.75"/>
  <cols>
    <col min="1" max="1" width="3" customWidth="1"/>
    <col min="2" max="2" width="4.5703125" customWidth="1"/>
    <col min="3" max="3" width="7.42578125" customWidth="1"/>
    <col min="4" max="4" width="76.42578125" customWidth="1"/>
    <col min="5" max="5" width="2.42578125" customWidth="1"/>
    <col min="6" max="6" width="1.5703125" customWidth="1"/>
    <col min="7" max="7" width="4.7109375" customWidth="1"/>
  </cols>
  <sheetData>
    <row r="2" spans="2:5" s="118" customFormat="1" ht="33" customHeight="1">
      <c r="B2" s="153" t="s">
        <v>259</v>
      </c>
      <c r="C2" s="154"/>
      <c r="D2" s="154"/>
      <c r="E2" s="155"/>
    </row>
    <row r="3" spans="2:5" s="123" customFormat="1">
      <c r="B3" s="119"/>
      <c r="C3" s="120" t="s">
        <v>260</v>
      </c>
      <c r="D3" s="121"/>
      <c r="E3" s="122"/>
    </row>
    <row r="4" spans="2:5" s="123" customFormat="1" ht="11.25">
      <c r="B4" s="119"/>
      <c r="C4" s="124"/>
      <c r="D4" s="125" t="s">
        <v>261</v>
      </c>
      <c r="E4" s="122"/>
    </row>
    <row r="5" spans="2:5" s="123" customFormat="1" ht="11.25">
      <c r="B5" s="119"/>
      <c r="C5" s="124"/>
      <c r="D5" s="125" t="s">
        <v>262</v>
      </c>
      <c r="E5" s="122"/>
    </row>
    <row r="6" spans="2:5" s="123" customFormat="1" ht="11.25">
      <c r="B6" s="119"/>
      <c r="C6" s="124" t="s">
        <v>263</v>
      </c>
      <c r="D6" s="126"/>
      <c r="E6" s="122"/>
    </row>
    <row r="7" spans="2:5" s="123" customFormat="1" ht="11.25">
      <c r="B7" s="119"/>
      <c r="C7" s="124"/>
      <c r="D7" s="125" t="s">
        <v>264</v>
      </c>
      <c r="E7" s="122"/>
    </row>
    <row r="8" spans="2:5" s="123" customFormat="1" ht="11.25">
      <c r="B8" s="119"/>
      <c r="C8" s="127"/>
      <c r="D8" s="125" t="s">
        <v>265</v>
      </c>
      <c r="E8" s="122"/>
    </row>
    <row r="9" spans="2:5" s="123" customFormat="1" ht="11.25">
      <c r="B9" s="119"/>
      <c r="C9" s="128"/>
      <c r="D9" s="129" t="s">
        <v>266</v>
      </c>
      <c r="E9" s="122"/>
    </row>
    <row r="10" spans="2:5" ht="5.25" customHeight="1">
      <c r="B10" s="21"/>
      <c r="C10" s="22"/>
      <c r="D10" s="22"/>
      <c r="E10" s="23"/>
    </row>
    <row r="11" spans="2:5" ht="15.75">
      <c r="B11" s="21"/>
      <c r="C11" s="130" t="s">
        <v>267</v>
      </c>
      <c r="D11" s="131" t="s">
        <v>268</v>
      </c>
      <c r="E11" s="23"/>
    </row>
    <row r="12" spans="2:5" ht="6" customHeight="1">
      <c r="B12" s="21"/>
      <c r="C12" s="132"/>
      <c r="E12" s="23"/>
    </row>
    <row r="13" spans="2:5">
      <c r="B13" s="21"/>
      <c r="C13" s="133">
        <v>1</v>
      </c>
      <c r="D13" s="134" t="s">
        <v>269</v>
      </c>
      <c r="E13" s="23"/>
    </row>
    <row r="14" spans="2:5">
      <c r="B14" s="21"/>
      <c r="C14" s="133">
        <v>2</v>
      </c>
      <c r="D14" s="17" t="s">
        <v>270</v>
      </c>
      <c r="E14" s="23"/>
    </row>
    <row r="15" spans="2:5">
      <c r="B15" s="21"/>
      <c r="C15" s="47">
        <v>3</v>
      </c>
      <c r="D15" s="17" t="s">
        <v>271</v>
      </c>
      <c r="E15" s="23"/>
    </row>
    <row r="16" spans="2:5" s="17" customFormat="1">
      <c r="B16" s="135"/>
      <c r="C16" s="47">
        <v>4</v>
      </c>
      <c r="D16" s="47" t="s">
        <v>272</v>
      </c>
      <c r="E16" s="136"/>
    </row>
    <row r="17" spans="2:5" s="17" customFormat="1">
      <c r="B17" s="135"/>
      <c r="C17" s="47"/>
      <c r="D17" s="134" t="s">
        <v>273</v>
      </c>
      <c r="E17" s="136"/>
    </row>
    <row r="18" spans="2:5" s="17" customFormat="1">
      <c r="B18" s="135"/>
      <c r="C18" s="47" t="s">
        <v>274</v>
      </c>
      <c r="D18" s="47"/>
      <c r="E18" s="136"/>
    </row>
    <row r="19" spans="2:5" s="17" customFormat="1">
      <c r="B19" s="135"/>
      <c r="C19" s="47"/>
      <c r="D19" s="134" t="s">
        <v>275</v>
      </c>
      <c r="E19" s="136"/>
    </row>
    <row r="20" spans="2:5" s="17" customFormat="1">
      <c r="B20" s="135"/>
      <c r="C20" s="47" t="s">
        <v>276</v>
      </c>
      <c r="D20" s="47"/>
      <c r="E20" s="136"/>
    </row>
    <row r="21" spans="2:5" s="17" customFormat="1">
      <c r="B21" s="135"/>
      <c r="C21" s="47"/>
      <c r="D21" s="134" t="s">
        <v>277</v>
      </c>
      <c r="E21" s="136"/>
    </row>
    <row r="22" spans="2:5" s="17" customFormat="1">
      <c r="B22" s="135"/>
      <c r="C22" s="47" t="s">
        <v>278</v>
      </c>
      <c r="D22" s="47"/>
      <c r="E22" s="136"/>
    </row>
    <row r="23" spans="2:5" s="17" customFormat="1">
      <c r="B23" s="135"/>
      <c r="C23" s="47"/>
      <c r="D23" s="47" t="s">
        <v>279</v>
      </c>
      <c r="E23" s="136"/>
    </row>
    <row r="24" spans="2:5" s="17" customFormat="1">
      <c r="B24" s="135"/>
      <c r="C24" s="47" t="s">
        <v>280</v>
      </c>
      <c r="D24" s="47"/>
      <c r="E24" s="136"/>
    </row>
    <row r="25" spans="2:5" s="17" customFormat="1">
      <c r="B25" s="135"/>
      <c r="C25" s="134" t="s">
        <v>281</v>
      </c>
      <c r="D25" s="47"/>
      <c r="E25" s="136"/>
    </row>
    <row r="26" spans="2:5" s="17" customFormat="1">
      <c r="B26" s="135"/>
      <c r="C26" s="47"/>
      <c r="D26" s="47" t="s">
        <v>282</v>
      </c>
      <c r="E26" s="136"/>
    </row>
    <row r="27" spans="2:5" s="17" customFormat="1">
      <c r="B27" s="135"/>
      <c r="C27" s="134" t="s">
        <v>283</v>
      </c>
      <c r="D27" s="47"/>
      <c r="E27" s="136"/>
    </row>
    <row r="28" spans="2:5" s="17" customFormat="1">
      <c r="B28" s="135"/>
      <c r="C28" s="47"/>
      <c r="D28" s="47" t="s">
        <v>284</v>
      </c>
      <c r="E28" s="136"/>
    </row>
    <row r="29" spans="2:5" s="17" customFormat="1">
      <c r="B29" s="135"/>
      <c r="C29" s="134" t="s">
        <v>285</v>
      </c>
      <c r="D29" s="47"/>
      <c r="E29" s="136"/>
    </row>
    <row r="30" spans="2:5" s="17" customFormat="1">
      <c r="B30" s="135"/>
      <c r="C30" s="47" t="s">
        <v>286</v>
      </c>
      <c r="D30" s="47" t="s">
        <v>287</v>
      </c>
      <c r="E30" s="136"/>
    </row>
    <row r="31" spans="2:5" s="17" customFormat="1">
      <c r="B31" s="135"/>
      <c r="C31" s="47"/>
      <c r="D31" s="134" t="s">
        <v>288</v>
      </c>
      <c r="E31" s="136"/>
    </row>
    <row r="32" spans="2:5" s="17" customFormat="1">
      <c r="B32" s="135"/>
      <c r="C32" s="47"/>
      <c r="D32" s="134" t="s">
        <v>289</v>
      </c>
      <c r="E32" s="136"/>
    </row>
    <row r="33" spans="2:5" s="17" customFormat="1">
      <c r="B33" s="135"/>
      <c r="C33" s="47"/>
      <c r="D33" s="134" t="s">
        <v>290</v>
      </c>
      <c r="E33" s="136"/>
    </row>
    <row r="34" spans="2:5" s="17" customFormat="1">
      <c r="B34" s="135"/>
      <c r="C34" s="47"/>
      <c r="D34" s="134" t="s">
        <v>291</v>
      </c>
      <c r="E34" s="136"/>
    </row>
    <row r="35" spans="2:5" s="17" customFormat="1">
      <c r="B35" s="135"/>
      <c r="C35" s="47"/>
      <c r="D35" s="134" t="s">
        <v>292</v>
      </c>
      <c r="E35" s="136"/>
    </row>
    <row r="36" spans="2:5" s="17" customFormat="1">
      <c r="B36" s="135"/>
      <c r="C36" s="47"/>
      <c r="D36" s="134" t="s">
        <v>293</v>
      </c>
      <c r="E36" s="136"/>
    </row>
    <row r="37" spans="2:5" s="17" customFormat="1" ht="6" customHeight="1">
      <c r="B37" s="135"/>
      <c r="C37" s="47"/>
      <c r="D37" s="47"/>
      <c r="E37" s="136"/>
    </row>
    <row r="38" spans="2:5" s="17" customFormat="1" ht="15.75">
      <c r="B38" s="135"/>
      <c r="C38" s="130" t="s">
        <v>294</v>
      </c>
      <c r="D38" s="131" t="s">
        <v>295</v>
      </c>
      <c r="E38" s="136"/>
    </row>
    <row r="39" spans="2:5" s="17" customFormat="1" ht="4.5" customHeight="1">
      <c r="B39" s="135"/>
      <c r="C39" s="47"/>
      <c r="D39" s="47"/>
      <c r="E39" s="136"/>
    </row>
    <row r="40" spans="2:5" s="17" customFormat="1">
      <c r="B40" s="135"/>
      <c r="C40" s="47"/>
      <c r="D40" s="134" t="s">
        <v>296</v>
      </c>
      <c r="E40" s="136"/>
    </row>
    <row r="41" spans="2:5" s="17" customFormat="1">
      <c r="B41" s="135"/>
      <c r="C41" s="47" t="s">
        <v>297</v>
      </c>
      <c r="D41" s="47"/>
      <c r="E41" s="136"/>
    </row>
    <row r="42" spans="2:5" s="17" customFormat="1">
      <c r="B42" s="135"/>
      <c r="C42" s="47"/>
      <c r="D42" s="47" t="s">
        <v>298</v>
      </c>
      <c r="E42" s="136"/>
    </row>
    <row r="43" spans="2:5" s="17" customFormat="1">
      <c r="B43" s="135"/>
      <c r="C43" s="47" t="s">
        <v>299</v>
      </c>
      <c r="D43" s="47"/>
      <c r="E43" s="136"/>
    </row>
    <row r="44" spans="2:5" s="17" customFormat="1">
      <c r="B44" s="135"/>
      <c r="C44" s="47"/>
      <c r="D44" s="47" t="s">
        <v>300</v>
      </c>
      <c r="E44" s="136"/>
    </row>
    <row r="45" spans="2:5" s="17" customFormat="1">
      <c r="B45" s="135"/>
      <c r="C45" s="47" t="s">
        <v>301</v>
      </c>
      <c r="D45" s="47"/>
      <c r="E45" s="136"/>
    </row>
    <row r="46" spans="2:5" s="17" customFormat="1">
      <c r="B46" s="135"/>
      <c r="C46" s="47"/>
      <c r="D46" s="47" t="s">
        <v>302</v>
      </c>
      <c r="E46" s="136"/>
    </row>
    <row r="47" spans="2:5" s="17" customFormat="1">
      <c r="B47" s="135"/>
      <c r="C47" s="47" t="s">
        <v>303</v>
      </c>
      <c r="D47" s="47"/>
      <c r="E47" s="136"/>
    </row>
    <row r="48" spans="2:5" s="17" customFormat="1">
      <c r="B48" s="135"/>
      <c r="D48" s="17" t="s">
        <v>304</v>
      </c>
      <c r="E48" s="136"/>
    </row>
    <row r="49" spans="2:5" s="17" customFormat="1">
      <c r="B49" s="135"/>
      <c r="C49" s="17" t="s">
        <v>305</v>
      </c>
      <c r="E49" s="136"/>
    </row>
    <row r="50" spans="2:5" s="17" customFormat="1">
      <c r="B50" s="135"/>
      <c r="C50" s="17" t="s">
        <v>306</v>
      </c>
      <c r="E50" s="136"/>
    </row>
    <row r="51" spans="2:5" s="17" customFormat="1">
      <c r="B51" s="135"/>
      <c r="C51" s="17" t="s">
        <v>307</v>
      </c>
      <c r="D51" s="47"/>
      <c r="E51" s="136"/>
    </row>
    <row r="52" spans="2:5" s="17" customFormat="1">
      <c r="B52" s="135"/>
      <c r="C52" s="47"/>
      <c r="D52" s="17" t="s">
        <v>308</v>
      </c>
      <c r="E52" s="136"/>
    </row>
    <row r="53" spans="2:5" s="17" customFormat="1">
      <c r="B53" s="135"/>
      <c r="C53" s="47"/>
      <c r="D53" s="47" t="s">
        <v>309</v>
      </c>
      <c r="E53" s="136"/>
    </row>
    <row r="54" spans="2:5" s="17" customFormat="1">
      <c r="B54" s="135"/>
      <c r="C54" s="47"/>
      <c r="D54" s="47" t="s">
        <v>310</v>
      </c>
      <c r="E54" s="136"/>
    </row>
    <row r="55" spans="2:5">
      <c r="B55" s="21"/>
      <c r="C55" s="17"/>
      <c r="D55" s="17" t="s">
        <v>311</v>
      </c>
      <c r="E55" s="23"/>
    </row>
    <row r="56" spans="2:5">
      <c r="B56" s="21"/>
      <c r="C56" s="17" t="s">
        <v>312</v>
      </c>
      <c r="D56" s="17"/>
      <c r="E56" s="23"/>
    </row>
    <row r="57" spans="2:5">
      <c r="B57" s="21"/>
      <c r="C57" s="17"/>
      <c r="D57" s="17"/>
      <c r="E57" s="23"/>
    </row>
    <row r="58" spans="2:5">
      <c r="B58" s="21"/>
      <c r="C58" s="17"/>
      <c r="D58" s="17"/>
      <c r="E58" s="23"/>
    </row>
    <row r="59" spans="2:5">
      <c r="B59" s="21"/>
      <c r="C59" s="17"/>
      <c r="D59" s="17"/>
      <c r="E59" s="40">
        <v>1</v>
      </c>
    </row>
    <row r="60" spans="2:5">
      <c r="B60" s="24"/>
      <c r="C60" s="25"/>
      <c r="D60" s="25"/>
      <c r="E60" s="26"/>
    </row>
  </sheetData>
  <mergeCells count="1">
    <mergeCell ref="B2:E2"/>
  </mergeCells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F55" sqref="F55"/>
    </sheetView>
  </sheetViews>
  <sheetFormatPr defaultRowHeight="12.7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F. E PARE</vt:lpstr>
      <vt:lpstr>PF</vt:lpstr>
      <vt:lpstr>P.PERF.</vt:lpstr>
      <vt:lpstr>F.MONETAR</vt:lpstr>
      <vt:lpstr>L.KAPITALI</vt:lpstr>
      <vt:lpstr>PASQ 1</vt:lpstr>
      <vt:lpstr>2</vt:lpstr>
    </vt:vector>
  </TitlesOfParts>
  <Company>ASC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Kompjuter7</dc:creator>
  <cp:lastModifiedBy>User</cp:lastModifiedBy>
  <cp:lastPrinted>2017-07-18T20:41:09Z</cp:lastPrinted>
  <dcterms:created xsi:type="dcterms:W3CDTF">2008-12-24T18:44:20Z</dcterms:created>
  <dcterms:modified xsi:type="dcterms:W3CDTF">2018-12-26T22:00:33Z</dcterms:modified>
</cp:coreProperties>
</file>