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N26"/>
  <c r="M26"/>
  <c r="N25"/>
  <c r="M25"/>
  <c r="N24"/>
  <c r="M24"/>
  <c r="N23"/>
  <c r="M23"/>
  <c r="C23"/>
  <c r="B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C25" s="1"/>
  <c r="C27" s="1"/>
  <c r="B12"/>
  <c r="B17" s="1"/>
  <c r="B25" s="1"/>
  <c r="B27" s="1"/>
  <c r="N11"/>
  <c r="M11"/>
  <c r="N10"/>
  <c r="M10"/>
  <c r="N9"/>
  <c r="M9"/>
  <c r="N8"/>
  <c r="M8"/>
  <c r="N7"/>
  <c r="M7"/>
  <c r="N6"/>
  <c r="M6"/>
  <c r="B53" i="2" l="1"/>
  <c r="B68"/>
  <c r="B60"/>
  <c r="B36"/>
  <c r="B14"/>
  <c r="B22"/>
  <c r="C68"/>
  <c r="C70" s="1"/>
  <c r="C53"/>
  <c r="C60" s="1"/>
  <c r="C36"/>
  <c r="C22"/>
  <c r="C14"/>
  <c r="C24" s="1"/>
  <c r="C43" s="1"/>
  <c r="B70" l="1"/>
  <c r="B24"/>
  <c r="B43" s="1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<sst xmlns="http://schemas.openxmlformats.org/spreadsheetml/2006/main" count="86" uniqueCount="75">
  <si>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</si>
  <si>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</si>
  <si>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</si>
  <si>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</si>
  <si>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</si>
  <si>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</si>
  <si>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</si>
  <si>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</si>
  <si>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</si>
  <si>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</si>
  <si>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</si>
  <si>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</si>
  <si>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</si>
  <si>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</si>
  <si>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</si>
  <si>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</si>
  <si>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</si>
  <si>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</si>
  <si>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</si>
  <si>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</si>
  <si>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</si>
  <si>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</si>
  <si>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</si>
  <si>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</si>
  <si>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</si>
  <si>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</si>
  <si>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</si>
  <si>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</si>
  <si>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</si>
  <si>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</si>
  <si>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</si>
  <si>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</si>
  <si>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</si>
  <si>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</si>
  <si>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</si>
  <si>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</si>
  <si>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</si>
  <si>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</si>
  <si>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</si>
  <si>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</si>
  <si>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</si>
  <si>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</si>
  <si>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</si>
  <si>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</si>
  <si>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</si>
  <si>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</si>
  <si>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</si>
  <si>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</si>
  <si>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</si>
  <si>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aktive afatgjata (pershkruaj)</t>
  </si>
  <si>
    <t>Te ardhura te shtyra</t>
  </si>
  <si>
    <t>Provigjione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</si>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</sst>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indent="3"/>
    </xf>
    <xf numFmtId="0" fontId="17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5" fontId="0" fillId="0" borderId="0" xfId="2" applyNumberFormat="1" applyFont="1"/>
    <xf numFmtId="165" fontId="3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5" fontId="13" fillId="0" borderId="0" xfId="2" applyNumberFormat="1" applyFont="1" applyBorder="1" applyAlignment="1">
      <alignment vertical="center"/>
    </xf>
    <xf numFmtId="165" fontId="14" fillId="0" borderId="0" xfId="2" applyNumberFormat="1" applyFont="1" applyBorder="1" applyAlignment="1">
      <alignment vertical="center"/>
    </xf>
    <xf numFmtId="165" fontId="15" fillId="0" borderId="0" xfId="2" applyNumberFormat="1" applyFont="1" applyBorder="1" applyAlignment="1">
      <alignment vertical="center"/>
    </xf>
    <xf numFmtId="165" fontId="15" fillId="4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165" fontId="2" fillId="3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17" fillId="0" borderId="0" xfId="2" applyNumberFormat="1" applyFont="1" applyBorder="1" applyAlignment="1">
      <alignment vertical="center"/>
    </xf>
    <xf numFmtId="165" fontId="15" fillId="0" borderId="0" xfId="2" applyNumberFormat="1" applyFont="1" applyBorder="1" applyAlignment="1">
      <alignment horizontal="left" vertical="center"/>
    </xf>
    <xf numFmtId="165" fontId="2" fillId="4" borderId="3" xfId="2" applyNumberFormat="1" applyFont="1" applyFill="1" applyBorder="1" applyAlignment="1">
      <alignment vertical="center"/>
    </xf>
    <xf numFmtId="165" fontId="2" fillId="4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B47" sqref="B47:B52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25" t="s">
        <v>16</v>
      </c>
      <c r="B2" s="22" t="s">
        <v>0</v>
      </c>
      <c r="C2" s="22" t="s">
        <v>0</v>
      </c>
    </row>
    <row r="3" spans="1:3" ht="15" customHeight="1">
      <c r="A3" s="25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8864509</v>
      </c>
      <c r="C7" s="19">
        <v>11190600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/>
      <c r="C10" s="3"/>
    </row>
    <row r="11" spans="1:3">
      <c r="A11" s="2" t="s">
        <v>19</v>
      </c>
      <c r="B11" s="3">
        <v>7153962</v>
      </c>
      <c r="C11" s="3">
        <v>7193962</v>
      </c>
    </row>
    <row r="12" spans="1:3">
      <c r="A12" s="2" t="s">
        <v>20</v>
      </c>
      <c r="B12" s="3"/>
      <c r="C12" s="3"/>
    </row>
    <row r="13" spans="1:3">
      <c r="A13" s="23" t="s">
        <v>42</v>
      </c>
      <c r="B13" s="3">
        <v>634338</v>
      </c>
      <c r="C13" s="3">
        <v>634337</v>
      </c>
    </row>
    <row r="14" spans="1:3">
      <c r="A14" s="12" t="s">
        <v>7</v>
      </c>
      <c r="B14" s="19">
        <f>B11+B13</f>
        <v>7788300</v>
      </c>
      <c r="C14" s="19">
        <f>C11+C13</f>
        <v>7828299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>
        <v>877915</v>
      </c>
      <c r="C17" s="3">
        <v>1479206</v>
      </c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1058704</v>
      </c>
      <c r="C20" s="3">
        <v>1076204</v>
      </c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B17+B20</f>
        <v>1936619</v>
      </c>
      <c r="C22" s="19">
        <f>C17+C20</f>
        <v>2555410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B7+B14+B22</f>
        <v>18589428</v>
      </c>
      <c r="C24" s="20">
        <f>C7+C14+C22</f>
        <v>21574309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43</v>
      </c>
      <c r="B29" s="3"/>
      <c r="C29" s="3"/>
    </row>
    <row r="30" spans="1:3">
      <c r="A30" s="12" t="s">
        <v>7</v>
      </c>
      <c r="B30" s="19"/>
      <c r="C30" s="19"/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3">
      <c r="A33" s="2" t="s">
        <v>26</v>
      </c>
      <c r="B33" s="3">
        <v>129789652</v>
      </c>
      <c r="C33" s="3">
        <v>136620686</v>
      </c>
    </row>
    <row r="34" spans="1:3">
      <c r="A34" s="2" t="s">
        <v>5</v>
      </c>
      <c r="B34" s="3">
        <v>36276963</v>
      </c>
      <c r="C34" s="3">
        <v>5008036</v>
      </c>
    </row>
    <row r="35" spans="1:3">
      <c r="A35" s="2" t="s">
        <v>27</v>
      </c>
      <c r="B35" s="3">
        <v>1406540</v>
      </c>
      <c r="C35" s="3">
        <v>1639872</v>
      </c>
    </row>
    <row r="36" spans="1:3">
      <c r="A36" s="12" t="s">
        <v>7</v>
      </c>
      <c r="B36" s="19">
        <f>SUM(B33:B35)</f>
        <v>167473155</v>
      </c>
      <c r="C36" s="19">
        <f>C33+C34+C35</f>
        <v>143268594</v>
      </c>
    </row>
    <row r="37" spans="1:3">
      <c r="A37" s="12"/>
      <c r="B37" s="3"/>
      <c r="C37" s="3"/>
    </row>
    <row r="38" spans="1:3">
      <c r="A38" s="8" t="s">
        <v>28</v>
      </c>
      <c r="B38" s="19"/>
      <c r="C38" s="19"/>
    </row>
    <row r="39" spans="1:3">
      <c r="A39" s="24" t="s">
        <v>49</v>
      </c>
      <c r="B39" s="21"/>
      <c r="C39" s="21"/>
    </row>
    <row r="40" spans="1:3">
      <c r="A40" s="8"/>
      <c r="B40" s="3"/>
      <c r="C40" s="3"/>
    </row>
    <row r="41" spans="1:3" ht="15.75" thickBot="1">
      <c r="A41" s="12" t="s">
        <v>34</v>
      </c>
      <c r="B41" s="20"/>
      <c r="C41" s="20"/>
    </row>
    <row r="42" spans="1:3" ht="18">
      <c r="A42" s="7"/>
      <c r="B42" s="3"/>
      <c r="C42" s="3"/>
    </row>
    <row r="43" spans="1:3" ht="15.75" thickBot="1">
      <c r="A43" s="9" t="s">
        <v>8</v>
      </c>
      <c r="B43" s="10">
        <f>B36+B24</f>
        <v>186062583</v>
      </c>
      <c r="C43" s="10">
        <f>C24+C36</f>
        <v>164842903</v>
      </c>
    </row>
    <row r="44" spans="1:3" ht="15.75" thickTop="1">
      <c r="A44" s="15"/>
      <c r="B44" s="11"/>
      <c r="C44" s="11"/>
    </row>
    <row r="45" spans="1:3">
      <c r="A45" s="17" t="s">
        <v>15</v>
      </c>
      <c r="B45" s="11"/>
      <c r="C45" s="11"/>
    </row>
    <row r="46" spans="1:3">
      <c r="A46" s="8" t="s">
        <v>10</v>
      </c>
      <c r="B46" s="3"/>
      <c r="C46" s="3"/>
    </row>
    <row r="47" spans="1:3">
      <c r="A47" s="2" t="s">
        <v>45</v>
      </c>
      <c r="B47" s="3">
        <v>927172</v>
      </c>
      <c r="C47" s="3">
        <v>420250</v>
      </c>
    </row>
    <row r="48" spans="1:3">
      <c r="A48" s="2" t="s">
        <v>35</v>
      </c>
      <c r="B48" s="3">
        <v>228223</v>
      </c>
      <c r="C48" s="3">
        <v>304553</v>
      </c>
    </row>
    <row r="49" spans="1:4">
      <c r="A49" s="2" t="s">
        <v>44</v>
      </c>
      <c r="B49" s="3">
        <v>33584</v>
      </c>
      <c r="C49" s="3">
        <v>36350</v>
      </c>
    </row>
    <row r="50" spans="1:4">
      <c r="A50" s="2" t="s">
        <v>6</v>
      </c>
      <c r="B50" s="3"/>
      <c r="C50" s="3">
        <v>1346932</v>
      </c>
    </row>
    <row r="51" spans="1:4">
      <c r="A51" s="23" t="s">
        <v>50</v>
      </c>
      <c r="B51" s="3">
        <v>32334397</v>
      </c>
      <c r="C51" s="3"/>
    </row>
    <row r="52" spans="1:4">
      <c r="A52" s="23" t="s">
        <v>51</v>
      </c>
      <c r="B52" s="3">
        <v>1767000</v>
      </c>
      <c r="C52" s="3"/>
    </row>
    <row r="53" spans="1:4">
      <c r="A53" s="12" t="s">
        <v>7</v>
      </c>
      <c r="B53" s="19">
        <f>SUM(B47:B52)</f>
        <v>35290376</v>
      </c>
      <c r="C53" s="19">
        <f>C47+C48+C49+C50</f>
        <v>2108085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48</v>
      </c>
      <c r="B57" s="1"/>
      <c r="C57" s="1"/>
      <c r="D57" s="1"/>
    </row>
    <row r="58" spans="1:4">
      <c r="A58" s="12" t="s">
        <v>7</v>
      </c>
      <c r="B58" s="19"/>
      <c r="C58" s="19"/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</f>
        <v>35290376</v>
      </c>
      <c r="C60" s="20">
        <f>C53</f>
        <v>2108085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46</v>
      </c>
      <c r="B63" s="3">
        <v>157323000</v>
      </c>
      <c r="C63" s="3">
        <v>157323000</v>
      </c>
    </row>
    <row r="64" spans="1:4">
      <c r="A64" s="14" t="s">
        <v>12</v>
      </c>
      <c r="B64" s="3">
        <v>20502988</v>
      </c>
      <c r="C64" s="3">
        <v>20502988</v>
      </c>
    </row>
    <row r="65" spans="1:3">
      <c r="A65" s="14" t="s">
        <v>40</v>
      </c>
      <c r="B65" s="3">
        <v>-11962611</v>
      </c>
      <c r="C65" s="3">
        <v>-191379</v>
      </c>
    </row>
    <row r="66" spans="1:3">
      <c r="A66" s="14" t="s">
        <v>13</v>
      </c>
      <c r="B66" s="3">
        <v>-15091170</v>
      </c>
      <c r="C66" s="3">
        <v>-14899791</v>
      </c>
    </row>
    <row r="67" spans="1:3">
      <c r="A67" s="14" t="s">
        <v>47</v>
      </c>
      <c r="B67" s="3"/>
      <c r="C67" s="3"/>
    </row>
    <row r="68" spans="1:3" ht="15.75" thickBot="1">
      <c r="A68" s="12" t="s">
        <v>38</v>
      </c>
      <c r="B68" s="20">
        <f>SUM(B63:B67)</f>
        <v>150772207</v>
      </c>
      <c r="C68" s="20">
        <f>C63+C64+C65+C66</f>
        <v>162734818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B68+B60</f>
        <v>186062583</v>
      </c>
      <c r="C70" s="10">
        <f>C68+C60</f>
        <v>164842903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5" sqref="B25"/>
    </sheetView>
  </sheetViews>
  <sheetFormatPr defaultRowHeight="15"/>
  <cols>
    <col min="1" max="1" width="72.28515625" customWidth="1"/>
    <col min="2" max="3" width="14.5703125" style="36" bestFit="1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6" t="s">
        <v>54</v>
      </c>
      <c r="B2" s="37" t="s">
        <v>0</v>
      </c>
      <c r="C2" s="37" t="s">
        <v>0</v>
      </c>
    </row>
    <row r="3" spans="1:14" ht="15" customHeight="1">
      <c r="A3" s="27"/>
      <c r="B3" s="37" t="s">
        <v>1</v>
      </c>
      <c r="C3" s="37" t="s">
        <v>2</v>
      </c>
    </row>
    <row r="4" spans="1:14">
      <c r="A4" s="28" t="s">
        <v>55</v>
      </c>
      <c r="B4" s="38"/>
      <c r="C4" s="38"/>
    </row>
    <row r="5" spans="1:14">
      <c r="B5" s="39"/>
      <c r="C5" s="38"/>
    </row>
    <row r="6" spans="1:14">
      <c r="A6" s="29" t="s">
        <v>56</v>
      </c>
      <c r="B6" s="40">
        <v>924100</v>
      </c>
      <c r="C6" s="38">
        <v>3552200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29" t="s">
        <v>57</v>
      </c>
      <c r="B7" s="38">
        <v>722512</v>
      </c>
      <c r="C7" s="38">
        <v>886272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29" t="s">
        <v>58</v>
      </c>
      <c r="B8" s="38"/>
      <c r="C8" s="3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29" t="s">
        <v>59</v>
      </c>
      <c r="B9" s="38"/>
      <c r="C9" s="3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29" t="s">
        <v>60</v>
      </c>
      <c r="B10" s="41">
        <v>-716191</v>
      </c>
      <c r="C10" s="38">
        <v>-1404809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29" t="s">
        <v>61</v>
      </c>
      <c r="B11" s="41"/>
      <c r="C11" s="3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29" t="s">
        <v>62</v>
      </c>
      <c r="B12" s="42">
        <f>SUM(B13:B14)</f>
        <v>-11530277</v>
      </c>
      <c r="C12" s="42">
        <f>C13+C14</f>
        <v>-11657881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1" t="s">
        <v>63</v>
      </c>
      <c r="B13" s="41">
        <v>-9880272</v>
      </c>
      <c r="C13" s="38">
        <v>-9989469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1" t="s">
        <v>64</v>
      </c>
      <c r="B14" s="41">
        <v>-1650005</v>
      </c>
      <c r="C14" s="38">
        <v>-1668412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29" t="s">
        <v>65</v>
      </c>
      <c r="B15" s="43">
        <v>-12446318</v>
      </c>
      <c r="C15" s="38">
        <v>-2684278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29" t="s">
        <v>66</v>
      </c>
      <c r="B16" s="43">
        <v>-5995134</v>
      </c>
      <c r="C16" s="38">
        <v>-7297585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2" t="s">
        <v>67</v>
      </c>
      <c r="B17" s="44">
        <f>SUM(B6:B12,B15:B16)</f>
        <v>-29041308</v>
      </c>
      <c r="C17" s="44">
        <f>C6+C7+C10+C12+C15+C16</f>
        <v>-18606081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45"/>
      <c r="C18" s="45"/>
      <c r="M18" t="e">
        <f t="shared" ca="1" si="0"/>
        <v>#NAME?</v>
      </c>
      <c r="N18" t="e">
        <f t="shared" ca="1" si="1"/>
        <v>#NAME?</v>
      </c>
    </row>
    <row r="19" spans="1:14">
      <c r="A19" s="33" t="s">
        <v>68</v>
      </c>
      <c r="B19" s="46"/>
      <c r="C19" s="3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0" t="s">
        <v>69</v>
      </c>
      <c r="B20" s="46">
        <v>2356</v>
      </c>
      <c r="C20" s="38">
        <v>11711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29" t="s">
        <v>70</v>
      </c>
      <c r="B21" s="41"/>
      <c r="C21" s="3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29" t="s">
        <v>71</v>
      </c>
      <c r="B22" s="41">
        <v>17076341</v>
      </c>
      <c r="C22" s="38">
        <v>18402991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7</v>
      </c>
      <c r="B23" s="44">
        <f>SUM(B20:B22)</f>
        <v>17078697</v>
      </c>
      <c r="C23" s="44">
        <f>C20+C22</f>
        <v>18414702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4"/>
      <c r="B24" s="47"/>
      <c r="C24" s="3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4" t="s">
        <v>72</v>
      </c>
      <c r="B25" s="48">
        <f>B17+B23</f>
        <v>-11962611</v>
      </c>
      <c r="C25" s="48">
        <f>C17+C23</f>
        <v>-191379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5" t="s">
        <v>73</v>
      </c>
      <c r="B26" s="40"/>
      <c r="C26" s="3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4" t="s">
        <v>74</v>
      </c>
      <c r="B27" s="49">
        <f>SUM(B25:B26)</f>
        <v>-11962611</v>
      </c>
      <c r="C27" s="49">
        <f>C25</f>
        <v>-191379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38"/>
      <c r="C28" s="38"/>
    </row>
    <row r="29" spans="1:14">
      <c r="A29" s="13"/>
      <c r="B29" s="38"/>
      <c r="C29" s="38"/>
    </row>
    <row r="30" spans="1:14">
      <c r="A30" s="13"/>
      <c r="B30" s="38"/>
      <c r="C30" s="3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2021-09-11T07:54:52Z</dcterms:modified>
</cp:coreProperties>
</file>