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735" tabRatio="883" activeTab="2"/>
  </bookViews>
  <sheets>
    <sheet name="2.Pasqyra e Pozicioni Financiar" sheetId="17" r:id="rId1"/>
    <sheet name="1.Pasqyra e Perform. (natyra)" sheetId="19" r:id="rId2"/>
    <sheet name="5-CashFlow (direkt)" sheetId="20" r:id="rId3"/>
    <sheet name="Pasqyra e Levizjeve ne Kapital" sheetId="18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0" i="20"/>
  <c r="B50"/>
  <c r="D35"/>
  <c r="B35"/>
  <c r="D20"/>
  <c r="D52" s="1"/>
  <c r="D55" s="1"/>
  <c r="B20"/>
  <c r="B52" s="1"/>
  <c r="B55" s="1"/>
  <c r="D67" i="19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K35" i="18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L28"/>
  <c r="J28"/>
  <c r="L27"/>
  <c r="J27"/>
  <c r="L26"/>
  <c r="J26"/>
  <c r="L25"/>
  <c r="J25"/>
  <c r="K22"/>
  <c r="I22"/>
  <c r="H22"/>
  <c r="G22"/>
  <c r="F22"/>
  <c r="E22"/>
  <c r="D22"/>
  <c r="C22"/>
  <c r="B22"/>
  <c r="B24" s="1"/>
  <c r="J21"/>
  <c r="L21" s="1"/>
  <c r="L20"/>
  <c r="J20"/>
  <c r="L19"/>
  <c r="J19"/>
  <c r="L18"/>
  <c r="J18"/>
  <c r="K17"/>
  <c r="I17"/>
  <c r="J17" s="1"/>
  <c r="L17" s="1"/>
  <c r="H17"/>
  <c r="H24" s="1"/>
  <c r="H37" s="1"/>
  <c r="G17"/>
  <c r="F17"/>
  <c r="E17"/>
  <c r="E24" s="1"/>
  <c r="E37" s="1"/>
  <c r="D17"/>
  <c r="C17"/>
  <c r="L16"/>
  <c r="J16"/>
  <c r="L15"/>
  <c r="J15"/>
  <c r="L14"/>
  <c r="J14"/>
  <c r="L13"/>
  <c r="J13"/>
  <c r="K12"/>
  <c r="K24" s="1"/>
  <c r="K37" s="1"/>
  <c r="J12"/>
  <c r="L12" s="1"/>
  <c r="I12"/>
  <c r="I24" s="1"/>
  <c r="I37" s="1"/>
  <c r="G12"/>
  <c r="G24" s="1"/>
  <c r="G37" s="1"/>
  <c r="F12"/>
  <c r="F24" s="1"/>
  <c r="F37" s="1"/>
  <c r="D12"/>
  <c r="D24" s="1"/>
  <c r="D37" s="1"/>
  <c r="C12"/>
  <c r="C24" s="1"/>
  <c r="C37" s="1"/>
  <c r="L11"/>
  <c r="J11"/>
  <c r="L10"/>
  <c r="J10"/>
  <c r="J24" l="1"/>
  <c r="L24" s="1"/>
  <c r="B37"/>
  <c r="J37" s="1"/>
  <c r="L37" s="1"/>
  <c r="J22"/>
  <c r="L22" s="1"/>
  <c r="D32" i="17" l="1"/>
  <c r="D34" s="1"/>
  <c r="D48" l="1"/>
  <c r="B48"/>
  <c r="B44" l="1"/>
  <c r="D44"/>
  <c r="B71" l="1"/>
  <c r="B69"/>
  <c r="B58" l="1"/>
  <c r="D69" l="1"/>
  <c r="D71" s="1"/>
  <c r="B73"/>
  <c r="D58" l="1"/>
  <c r="B32"/>
  <c r="B34" s="1"/>
  <c r="D22"/>
  <c r="B22"/>
  <c r="B36" l="1"/>
  <c r="D36"/>
  <c r="B75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<sst xmlns="http://schemas.openxmlformats.org/spreadsheetml/2006/main" count="574" uniqueCount="374">
  <si>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</si>
  <si>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</si>
  <si>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</si>
  <si>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</si>
  <si>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</si>
  <si>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</si>
  <si>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</si>
  <si>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</si>
  <si>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</si>
  <si>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</si>
  <si>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</si>
  <si>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</si>
  <si>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</si>
  <si>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</si>
  <si>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</si>
  <si>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</si>
  <si>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</si>
  <si>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</si>
  <si>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</si>
  <si>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</si>
  <si>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</si>
  <si>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</si>
  <si>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</si>
  <si>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</si>
  <si>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</si>
  <si>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</si>
  <si>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</si>
  <si>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</si>
  <si>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</si>
  <si>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</si>
  <si>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</si>
  <si>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</si>
  <si>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</si>
  <si>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</si>
  <si>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</si>
  <si>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</si>
  <si>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</si>
  <si>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</si>
  <si>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</si>
  <si>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</si>
  <si>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</si>
  <si>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</si>
  <si>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</si>
  <si>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</si>
  <si>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</si>
  <si>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</si>
  <si>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</si>
  <si>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</si>
  <si>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</si>
  <si>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</si>
  <si>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</si>
  <si>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</si>
  <si>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</si>
  <si>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</si>
  <si>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</si>
  <si>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</si>
  <si>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</si>
  <si>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</si>
  <si>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</si>
  <si>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</si>
  <si>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</si>
  <si>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</si>
  <si>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</si>
  <si>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</si>
  <si>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</si>
  <si>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</si>
  <si>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</si>
  <si>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</si>
  <si>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</si>
  <si>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</si>
  <si>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</si>
  <si>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</si>
  <si>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</si>
  <si>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</si>
  <si>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</si>
  <si>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</si>
  <si>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</si>
  <si>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</si>
  <si>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</si>
  <si>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</si>
  <si>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</si>
  <si>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</si>
  <si>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</si>
  <si>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</si>
  <si>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</si>
  <si>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</si>
  <si>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</si>
  <si>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</si>
  <si>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</si>
  <si>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</si>
  <si>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</si>
  <si>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</si>
  <si>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</si>
  <si>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</si>
  <si>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</si>
  <si>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</si>
  <si>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</si>
  <si>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</si>
  <si>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</si>
  <si>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</si>
  <si>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</si>
  <si>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</si>
  <si>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</si>
  <si>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</si>
  <si>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</si>
  <si>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</si>
  <si>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</si>
  <si>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</si>
  <si>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</si>
  <si>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</si>
  <si>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</si>
  <si>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</si>
  <si>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</si>
  <si>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</si>
  <si>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</si>
  <si>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</si>
  <si>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</si>
  <si>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</si>
  <si>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</si>
  <si>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</si>
  <si>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</si>
  <si>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</si>
  <si>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</si>
  <si>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</si>
  <si>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</si>
  <si>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</si>
  <si>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</si>
  <si>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</si>
  <si>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</si>
  <si>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</si>
  <si>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</si>
  <si>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</si>
  <si>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</si>
  <si>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</si>
  <si>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</si>
  <si>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</si>
  <si>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</si>
  <si>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</si>
  <si>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</si>
  <si>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</si>
  <si>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</si>
  <si>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</si>
  <si>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</si>
  <si>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</si>
  <si>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</si>
  <si>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</si>
  <si>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</si>
  <si>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</si>
  <si>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</si>
  <si>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</si>
  <si>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</si>
  <si>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</si>
  <si>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</si>
  <si>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</si>
  <si>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</si>
  <si>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</si>
  <si>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</si>
  <si>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</si>
  <si>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</si>
  <si>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</si>
  <si>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</si>
  <si>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</si>
  <si>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</si>
  <si>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</si>
  <si>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</si>
  <si>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</si>
  <si>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</si>
  <si>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</si>
  <si>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</si>
  <si>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</si>
  <si>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</si>
  <si>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</si>
  <si>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</si>
  <si>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</si>
  <si>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</si>
  <si>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</si>
  <si>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</si>
  <si>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</si>
  <si>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</si>
  <si>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</si>
  <si>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</si>
  <si>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</si>
  <si>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</si>
  <si>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</si>
  <si>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</si>
  <si>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</si>
  <si>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</si>
  <si>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</si>
  <si>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</si>
  <si>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</si>
  <si>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</si>
  <si>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</si>
  <si>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</si>
  <si>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</si>
  <si>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</si>
  <si>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</si>
  <si>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</si>
  <si>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</si>
  <si>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</si>
  <si>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</si>
  <si>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</si>
  <si>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</si>
  <si>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</si>
  <si>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</si>
  <si>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</si>
  <si>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</si>
  <si>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</si>
  <si>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</si>
  <si>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</si>
  <si>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</si>
  <si>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</si>
  <si>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</si>
  <si>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</si>
  <si>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</si>
  <si>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</si>
  <si>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</si>
  <si>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</si>
  <si>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</si>
  <si>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</si>
  <si>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</si>
  <si>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</si>
  <si>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</si>
  <si>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</si>
  <si>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</si>
  <si>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</si>
  <si>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</si>
  <si>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</si>
  <si>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</si>
  <si>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</si>
  <si>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</si>
  <si>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</si>
  <si>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</si>
  <si>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</si>
  <si>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</si>
  <si>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</si>
  <si>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</si>
  <si>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</si>
  <si>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</si>
  <si>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</si>
  <si>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</si>
  <si>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</si>
  <si>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</si>
  <si>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</si>
  <si>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</si>
  <si>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</si>
  <si>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</si>
  <si>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</si>
  <si>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</si>
  <si>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</si>
  <si>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</si>
  <si>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</si>
  <si>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</si>
  <si>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</si>
  <si>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</si>
  <si>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</si>
  <si>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</si>
  <si>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</si>
  <si>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</si>
  <si>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</si>
  <si>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</si>
  <si>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</si>
  <si>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</si>
  <si>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</si>
  <si>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</si>
  <si>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</si>
  <si>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</si>
  <si>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Deftesa te pagueshme (proces gjyqesore)</t>
  </si>
  <si>
    <t>Pasqyrat financiare te vitit 2018</t>
  </si>
  <si>
    <t>SH.A UJESJELLES KANALIZIME MALESI E MADHE</t>
  </si>
  <si>
    <t>K48420718C</t>
  </si>
  <si>
    <t>Lek</t>
  </si>
  <si>
    <t>Pasqyra e levizjeve ne kapitalin neto</t>
  </si>
  <si>
    <t>Kapitali i nenshkruar</t>
  </si>
  <si>
    <t>Primi i lidhur me kapitalin</t>
  </si>
  <si>
    <t>Rezerva rivleresimi</t>
  </si>
  <si>
    <t>Shtesa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</si>
  <si>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</si>
  <si>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</si>
  <si>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</si>
  <si>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</si>
  <si>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</si>
  <si>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</si>
  <si>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</si>
  <si>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</si>
  <si>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</si>
  <si>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</si>
  <si>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</si>
  <si>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</si>
  <si>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</si>
  <si>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</si>
  <si>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</si>
  <si>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</si>
  <si>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</si>
  <si>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</si>
  <si>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</si>
  <si>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</si>
  <si>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</si>
  <si>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</si>
  <si>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</si>
  <si>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</si>
  <si>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</si>
  <si>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</si>
  <si>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</si>
  <si>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</si>
  <si>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</si>
  <si>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</si>
  <si>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</si>
  <si>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</si>
  <si>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</si>
  <si>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</si>
  <si>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</si>
  <si>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</si>
  <si>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</si>
  <si>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</si>
  <si>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</si>
  <si>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</si>
  <si>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</si>
  <si>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</si>
  <si>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</si>
  <si>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</si>
  <si>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</si>
  <si>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</si>
  <si>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</si>
  <si>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</si>
  <si>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</si>
  <si>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</si>
  <si>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</si>
  <si>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</si>
  <si>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</si>
  <si>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</si>
  <si>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</si>
  <si>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</si>
  <si>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</si>
  <si>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</si>
  <si>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</si>
  <si>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</si>
  <si>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</si>
  <si>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</si>
  <si>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</si>
  <si>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</si>
  <si>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</si>
  <si>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</si>
  <si>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</si>
  <si>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</si>
  <si>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</si>
  <si>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</si>
  <si>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</si>
  <si>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</si>
  <si>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</si>
  <si>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</si>
  <si>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1. Të arkëtuara nga të drejtat e arkëtushme</t>
  </si>
  <si>
    <t>2. Të arkëtuara nga veprimtaritë, interesa</t>
  </si>
  <si>
    <t>3. Të paguara për detyrimet e pagueshme dhe detyrimet ndaj punonjësve</t>
  </si>
  <si>
    <t>4. Pagesa të tjera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</si>
  <si>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</si>
  <si>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</si>
  <si>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</si>
  <si>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</si>
  <si>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</si>
  <si>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1. Para neto të përdorura për blerjen e filjaleve</t>
  </si>
  <si>
    <t>2. Para neto të arkëtuara nga shitja e filjaleve</t>
  </si>
  <si>
    <t>3. Pagesa për blerjen e aktiveve afatgjata materiale</t>
  </si>
  <si>
    <t>4. Arkëtime nga shitja e aktiveve afatgjata materiale</t>
  </si>
  <si>
    <t>5 Pagesa për blerjen e investimeve të tjera</t>
  </si>
  <si>
    <t>6. Arkëtime nga shitja e investimeve të tjera</t>
  </si>
  <si>
    <t>7. Dividentë të arkëtuar</t>
  </si>
  <si>
    <t>Mjete monetare neto nga/perdorur ne aktivitetin e investimit</t>
  </si>
  <si>
    <t>Fluksi i mjeteve monetare nga/perdorur ne aktivitetin e financimit</t>
  </si>
  <si>
    <t>Pershkruaj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</si>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</sst>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20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b/>
      <i/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0" fontId="186" fillId="0" borderId="0" xfId="6594" applyFont="1"/>
    <xf numFmtId="0" fontId="187" fillId="0" borderId="0" xfId="6594" applyFont="1"/>
    <xf numFmtId="0" fontId="175" fillId="63" borderId="0" xfId="0" applyNumberFormat="1" applyFont="1" applyFill="1" applyBorder="1" applyAlignment="1" applyProtection="1"/>
    <xf numFmtId="37" fontId="188" fillId="63" borderId="26" xfId="6593" applyNumberFormat="1" applyFont="1" applyFill="1" applyBorder="1"/>
    <xf numFmtId="0" fontId="182" fillId="0" borderId="0" xfId="6595" applyFont="1"/>
    <xf numFmtId="37" fontId="182" fillId="0" borderId="0" xfId="6595" applyNumberFormat="1" applyFont="1"/>
    <xf numFmtId="0" fontId="186" fillId="0" borderId="0" xfId="0" applyFont="1"/>
    <xf numFmtId="0" fontId="187" fillId="0" borderId="0" xfId="6595" applyFont="1"/>
    <xf numFmtId="0" fontId="178" fillId="0" borderId="0" xfId="6595" applyNumberFormat="1" applyFont="1" applyFill="1" applyBorder="1" applyAlignment="1" applyProtection="1">
      <alignment horizontal="center" wrapText="1"/>
    </xf>
    <xf numFmtId="0" fontId="191" fillId="62" borderId="0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0" xfId="6596" applyFont="1" applyFill="1" applyBorder="1"/>
    <xf numFmtId="0" fontId="182" fillId="0" borderId="0" xfId="6595" applyFont="1" applyBorder="1"/>
    <xf numFmtId="0" fontId="183" fillId="0" borderId="0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83" fillId="0" borderId="0" xfId="6596" applyFont="1" applyFill="1" applyBorder="1"/>
    <xf numFmtId="37" fontId="183" fillId="0" borderId="0" xfId="6597" applyNumberFormat="1" applyFont="1" applyBorder="1" applyAlignment="1">
      <alignment horizontal="right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center"/>
    </xf>
    <xf numFmtId="37" fontId="186" fillId="0" borderId="1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center"/>
    </xf>
    <xf numFmtId="37" fontId="183" fillId="0" borderId="0" xfId="6597" applyNumberFormat="1" applyFont="1" applyFill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37" fontId="182" fillId="0" borderId="0" xfId="6595" applyNumberFormat="1" applyFont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 wrapText="1"/>
    </xf>
    <xf numFmtId="37" fontId="186" fillId="63" borderId="0" xfId="6595" applyNumberFormat="1" applyFont="1" applyFill="1" applyBorder="1" applyAlignment="1">
      <alignment horizontal="right"/>
    </xf>
    <xf numFmtId="37" fontId="182" fillId="34" borderId="0" xfId="6595" applyNumberFormat="1" applyFont="1" applyFill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/>
    </xf>
    <xf numFmtId="0" fontId="193" fillId="62" borderId="0" xfId="6595" applyNumberFormat="1" applyFont="1" applyFill="1" applyBorder="1" applyAlignment="1" applyProtection="1">
      <alignment vertical="top"/>
    </xf>
    <xf numFmtId="37" fontId="182" fillId="0" borderId="0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/>
    <xf numFmtId="37" fontId="182" fillId="0" borderId="0" xfId="6595" applyNumberFormat="1" applyFont="1" applyBorder="1"/>
    <xf numFmtId="37" fontId="186" fillId="63" borderId="26" xfId="6595" applyNumberFormat="1" applyFont="1" applyFill="1" applyBorder="1" applyAlignment="1">
      <alignment horizontal="right"/>
    </xf>
    <xf numFmtId="0" fontId="195" fillId="0" borderId="0" xfId="6595" applyFont="1"/>
    <xf numFmtId="37" fontId="195" fillId="0" borderId="0" xfId="6595" applyNumberFormat="1" applyFont="1" applyBorder="1"/>
    <xf numFmtId="37" fontId="195" fillId="0" borderId="0" xfId="6595" applyNumberFormat="1" applyFont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6" fillId="0" borderId="0" xfId="6598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6" fillId="0" borderId="0" xfId="0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41" fontId="197" fillId="0" borderId="28" xfId="0" applyNumberFormat="1" applyFont="1" applyBorder="1" applyAlignment="1">
      <alignment vertical="center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37" fontId="175" fillId="61" borderId="0" xfId="215" applyNumberFormat="1" applyFont="1" applyFill="1" applyBorder="1" applyAlignment="1" applyProtection="1">
      <alignment horizontal="right" wrapText="1"/>
    </xf>
    <xf numFmtId="41" fontId="198" fillId="0" borderId="29" xfId="0" applyNumberFormat="1" applyFont="1" applyFill="1" applyBorder="1" applyAlignment="1">
      <alignment vertical="center"/>
    </xf>
    <xf numFmtId="41" fontId="197" fillId="0" borderId="29" xfId="0" applyNumberFormat="1" applyFont="1" applyFill="1" applyBorder="1" applyAlignment="1">
      <alignment vertical="center"/>
    </xf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9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2" fillId="0" borderId="0" xfId="6594" applyFont="1"/>
    <xf numFmtId="0" fontId="182" fillId="0" borderId="0" xfId="6594" applyFont="1" applyBorder="1"/>
    <xf numFmtId="0" fontId="182" fillId="0" borderId="0" xfId="6594" applyFont="1" applyAlignment="1">
      <alignment horizontal="center"/>
    </xf>
    <xf numFmtId="3" fontId="180" fillId="0" borderId="0" xfId="6594" applyNumberFormat="1" applyFont="1" applyBorder="1" applyAlignment="1">
      <alignment horizontal="center" vertical="center"/>
    </xf>
    <xf numFmtId="0" fontId="200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vertical="center"/>
    </xf>
    <xf numFmtId="0" fontId="178" fillId="0" borderId="0" xfId="6594" applyNumberFormat="1" applyFont="1" applyFill="1" applyBorder="1" applyAlignment="1" applyProtection="1">
      <alignment wrapText="1"/>
    </xf>
    <xf numFmtId="38" fontId="182" fillId="0" borderId="0" xfId="6594" applyNumberFormat="1" applyFont="1"/>
    <xf numFmtId="38" fontId="182" fillId="0" borderId="0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0" fontId="183" fillId="0" borderId="0" xfId="6594" applyNumberFormat="1" applyFont="1" applyFill="1" applyBorder="1" applyAlignment="1" applyProtection="1">
      <alignment horizontal="left" indent="2"/>
    </xf>
    <xf numFmtId="0" fontId="183" fillId="0" borderId="0" xfId="6594" applyNumberFormat="1" applyFont="1" applyFill="1" applyBorder="1" applyAlignment="1" applyProtection="1">
      <alignment horizontal="left" wrapText="1" indent="2"/>
    </xf>
    <xf numFmtId="38" fontId="182" fillId="0" borderId="26" xfId="6594" applyNumberFormat="1" applyFont="1" applyBorder="1"/>
    <xf numFmtId="0" fontId="178" fillId="0" borderId="0" xfId="3275" applyFont="1" applyFill="1" applyAlignment="1">
      <alignment vertical="top" wrapText="1"/>
    </xf>
    <xf numFmtId="38" fontId="182" fillId="0" borderId="15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/>
    </xf>
    <xf numFmtId="0" fontId="178" fillId="61" borderId="0" xfId="6594" applyNumberFormat="1" applyFont="1" applyFill="1" applyBorder="1" applyAlignment="1" applyProtection="1">
      <alignment horizontal="left" wrapText="1"/>
    </xf>
    <xf numFmtId="38" fontId="182" fillId="61" borderId="16" xfId="6594" applyNumberFormat="1" applyFont="1" applyFill="1" applyBorder="1"/>
    <xf numFmtId="38" fontId="182" fillId="61" borderId="0" xfId="6594" applyNumberFormat="1" applyFont="1" applyFill="1" applyBorder="1"/>
    <xf numFmtId="0" fontId="183" fillId="0" borderId="0" xfId="6594" applyNumberFormat="1" applyFont="1" applyFill="1" applyBorder="1" applyAlignment="1" applyProtection="1">
      <alignment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0"/>
  <sheetViews>
    <sheetView showGridLines="0" workbookViewId="0">
      <selection activeCell="G44" sqref="G44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1.5703125" style="39" bestFit="1" customWidth="1"/>
    <col min="7" max="16384" width="9.140625" style="39"/>
  </cols>
  <sheetData>
    <row r="1" spans="1:5">
      <c r="A1" s="72" t="s">
        <v>267</v>
      </c>
    </row>
    <row r="2" spans="1:5">
      <c r="A2" s="73" t="s">
        <v>268</v>
      </c>
    </row>
    <row r="3" spans="1:5">
      <c r="A3" s="73" t="s">
        <v>269</v>
      </c>
    </row>
    <row r="4" spans="1:5">
      <c r="A4" s="73" t="s">
        <v>270</v>
      </c>
    </row>
    <row r="5" spans="1:5">
      <c r="A5" s="41" t="s">
        <v>230</v>
      </c>
    </row>
    <row r="6" spans="1:5">
      <c r="A6" s="57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59" t="s">
        <v>215</v>
      </c>
      <c r="B8" s="42"/>
      <c r="C8" s="42"/>
      <c r="D8" s="42"/>
      <c r="E8" s="39"/>
    </row>
    <row r="9" spans="1:5">
      <c r="A9" s="60" t="s">
        <v>217</v>
      </c>
      <c r="B9" s="42"/>
      <c r="C9" s="42"/>
      <c r="D9" s="42"/>
      <c r="E9" s="39"/>
    </row>
    <row r="10" spans="1:5">
      <c r="A10" s="58" t="s">
        <v>236</v>
      </c>
      <c r="B10" s="52">
        <v>490783330</v>
      </c>
      <c r="C10" s="46"/>
      <c r="D10" s="52">
        <v>337336006</v>
      </c>
      <c r="E10" s="39"/>
    </row>
    <row r="11" spans="1:5">
      <c r="A11" s="58" t="s">
        <v>237</v>
      </c>
      <c r="B11" s="52"/>
      <c r="C11" s="46"/>
      <c r="D11" s="52"/>
      <c r="E11" s="39"/>
    </row>
    <row r="12" spans="1:5">
      <c r="A12" s="58" t="s">
        <v>234</v>
      </c>
      <c r="B12" s="52"/>
      <c r="C12" s="46"/>
      <c r="D12" s="52"/>
      <c r="E12" s="39"/>
    </row>
    <row r="13" spans="1:5" ht="16.5" customHeight="1">
      <c r="A13" s="58" t="s">
        <v>238</v>
      </c>
      <c r="B13" s="52"/>
      <c r="C13" s="46"/>
      <c r="D13" s="52"/>
      <c r="E13" s="39"/>
    </row>
    <row r="14" spans="1:5" ht="16.5" customHeight="1">
      <c r="A14" s="58" t="s">
        <v>239</v>
      </c>
      <c r="B14" s="52"/>
      <c r="C14" s="46"/>
      <c r="D14" s="52"/>
      <c r="E14" s="39"/>
    </row>
    <row r="15" spans="1:5">
      <c r="A15" s="58" t="s">
        <v>240</v>
      </c>
      <c r="B15" s="52"/>
      <c r="C15" s="46"/>
      <c r="D15" s="52"/>
      <c r="E15" s="39"/>
    </row>
    <row r="16" spans="1:5">
      <c r="A16" s="58" t="s">
        <v>219</v>
      </c>
      <c r="B16" s="52"/>
      <c r="C16" s="46"/>
      <c r="D16" s="52"/>
      <c r="E16" s="39"/>
    </row>
    <row r="17" spans="1:6">
      <c r="A17" s="58" t="s">
        <v>241</v>
      </c>
      <c r="B17" s="52"/>
      <c r="C17" s="46"/>
      <c r="D17" s="52"/>
      <c r="E17" s="39"/>
    </row>
    <row r="18" spans="1:6">
      <c r="A18" s="58" t="s">
        <v>242</v>
      </c>
      <c r="B18" s="52"/>
      <c r="C18" s="46"/>
      <c r="D18" s="52"/>
      <c r="E18" s="39"/>
    </row>
    <row r="19" spans="1:6" ht="16.5" customHeight="1">
      <c r="A19" s="58" t="s">
        <v>218</v>
      </c>
      <c r="B19" s="52"/>
      <c r="C19" s="46"/>
      <c r="D19" s="52"/>
      <c r="E19" s="39"/>
    </row>
    <row r="20" spans="1:6" ht="16.5" customHeight="1">
      <c r="A20" s="58" t="s">
        <v>243</v>
      </c>
      <c r="B20" s="52"/>
      <c r="C20" s="46"/>
      <c r="D20" s="52"/>
      <c r="E20" s="39"/>
    </row>
    <row r="21" spans="1:6">
      <c r="A21" s="70" t="s">
        <v>263</v>
      </c>
      <c r="B21" s="52"/>
      <c r="C21" s="46"/>
      <c r="D21" s="52"/>
      <c r="E21" s="39"/>
    </row>
    <row r="22" spans="1:6">
      <c r="A22" s="60" t="s">
        <v>25</v>
      </c>
      <c r="B22" s="50">
        <f>SUM(B10:B21)</f>
        <v>490783330</v>
      </c>
      <c r="C22" s="51"/>
      <c r="D22" s="50">
        <f>SUM(D10:D21)</f>
        <v>337336006</v>
      </c>
      <c r="E22" s="39"/>
    </row>
    <row r="23" spans="1:6">
      <c r="A23" s="59"/>
      <c r="B23" s="44"/>
      <c r="C23" s="46"/>
      <c r="D23" s="44"/>
      <c r="E23" s="39"/>
    </row>
    <row r="24" spans="1:6">
      <c r="A24" s="43" t="s">
        <v>216</v>
      </c>
      <c r="B24" s="44"/>
      <c r="C24" s="46"/>
      <c r="D24" s="44"/>
      <c r="E24" s="39"/>
    </row>
    <row r="25" spans="1:6">
      <c r="A25" s="58" t="s">
        <v>244</v>
      </c>
      <c r="B25" s="52">
        <v>1825908</v>
      </c>
      <c r="C25" s="46"/>
      <c r="D25" s="52">
        <v>335966</v>
      </c>
      <c r="E25" s="39"/>
    </row>
    <row r="26" spans="1:6">
      <c r="A26" s="58" t="s">
        <v>245</v>
      </c>
      <c r="B26" s="52">
        <v>73066027</v>
      </c>
      <c r="C26" s="46"/>
      <c r="D26" s="52">
        <v>65789952</v>
      </c>
      <c r="E26" s="39"/>
      <c r="F26" s="71"/>
    </row>
    <row r="27" spans="1:6">
      <c r="A27" s="61" t="s">
        <v>246</v>
      </c>
      <c r="B27" s="52"/>
      <c r="C27" s="46"/>
      <c r="D27" s="52"/>
      <c r="E27" s="39"/>
    </row>
    <row r="28" spans="1:6">
      <c r="A28" s="58" t="s">
        <v>247</v>
      </c>
      <c r="B28" s="52"/>
      <c r="C28" s="46"/>
      <c r="D28" s="52"/>
      <c r="E28" s="39"/>
    </row>
    <row r="29" spans="1:6">
      <c r="A29" s="58" t="s">
        <v>248</v>
      </c>
      <c r="B29" s="52"/>
      <c r="C29" s="46"/>
      <c r="D29" s="52"/>
      <c r="E29" s="39"/>
    </row>
    <row r="30" spans="1:6">
      <c r="A30" s="58" t="s">
        <v>249</v>
      </c>
      <c r="B30" s="52">
        <v>30373</v>
      </c>
      <c r="C30" s="46"/>
      <c r="D30" s="52">
        <v>10360</v>
      </c>
      <c r="E30" s="39"/>
    </row>
    <row r="31" spans="1:6">
      <c r="A31" s="70" t="s">
        <v>263</v>
      </c>
      <c r="B31" s="63"/>
      <c r="C31" s="46"/>
      <c r="D31" s="63"/>
      <c r="E31" s="39"/>
    </row>
    <row r="32" spans="1:6">
      <c r="A32" s="56"/>
      <c r="B32" s="64">
        <f>SUM(B25:B31)</f>
        <v>74922308</v>
      </c>
      <c r="C32" s="56"/>
      <c r="D32" s="64">
        <f>SUM(D25:D31)</f>
        <v>66136278</v>
      </c>
      <c r="E32" s="39"/>
      <c r="F32" s="71"/>
    </row>
    <row r="33" spans="1:6" ht="30">
      <c r="A33" s="58" t="s">
        <v>250</v>
      </c>
      <c r="B33" s="52"/>
      <c r="C33" s="46"/>
      <c r="D33" s="52"/>
      <c r="E33" s="39"/>
    </row>
    <row r="34" spans="1:6">
      <c r="A34" s="60" t="s">
        <v>26</v>
      </c>
      <c r="B34" s="50">
        <f>SUM(B32:B33)</f>
        <v>74922308</v>
      </c>
      <c r="C34" s="51"/>
      <c r="D34" s="50">
        <f>SUM(D32:D33)</f>
        <v>66136278</v>
      </c>
      <c r="E34" s="39"/>
    </row>
    <row r="35" spans="1:6">
      <c r="A35" s="45"/>
      <c r="B35" s="44"/>
      <c r="C35" s="46"/>
      <c r="D35" s="44"/>
      <c r="E35" s="39"/>
    </row>
    <row r="36" spans="1:6" ht="15.75" thickBot="1">
      <c r="A36" s="60" t="s">
        <v>220</v>
      </c>
      <c r="B36" s="65">
        <f>B34+B22</f>
        <v>565705638</v>
      </c>
      <c r="C36" s="46"/>
      <c r="D36" s="65">
        <f>D34+D22</f>
        <v>403472284</v>
      </c>
      <c r="E36" s="39"/>
    </row>
    <row r="37" spans="1:6" ht="15.75" thickTop="1">
      <c r="A37" s="53"/>
      <c r="B37" s="53"/>
      <c r="C37" s="53"/>
      <c r="D37" s="53"/>
      <c r="E37" s="39"/>
    </row>
    <row r="38" spans="1:6">
      <c r="A38" s="59" t="s">
        <v>221</v>
      </c>
      <c r="B38" s="39"/>
      <c r="C38" s="39"/>
      <c r="D38" s="39"/>
      <c r="E38" s="39"/>
    </row>
    <row r="39" spans="1:6">
      <c r="A39" s="59"/>
      <c r="B39" s="39"/>
      <c r="C39" s="39"/>
      <c r="D39" s="39"/>
      <c r="E39" s="39"/>
    </row>
    <row r="40" spans="1:6">
      <c r="A40" s="60" t="s">
        <v>228</v>
      </c>
      <c r="B40" s="44"/>
      <c r="C40" s="46"/>
      <c r="D40" s="44"/>
      <c r="E40" s="39"/>
    </row>
    <row r="41" spans="1:6">
      <c r="A41" s="58" t="s">
        <v>254</v>
      </c>
      <c r="B41" s="52">
        <v>171273725</v>
      </c>
      <c r="C41" s="46"/>
      <c r="D41" s="52">
        <v>171273725</v>
      </c>
      <c r="E41" s="39"/>
      <c r="F41" s="71"/>
    </row>
    <row r="42" spans="1:6">
      <c r="A42" s="70" t="s">
        <v>265</v>
      </c>
      <c r="B42" s="52">
        <v>274022432</v>
      </c>
      <c r="C42" s="46"/>
      <c r="D42" s="52">
        <v>103547421</v>
      </c>
      <c r="E42" s="39"/>
      <c r="F42" s="71"/>
    </row>
    <row r="43" spans="1:6">
      <c r="A43" s="58" t="s">
        <v>255</v>
      </c>
      <c r="B43" s="52">
        <v>-56148933</v>
      </c>
      <c r="C43" s="46"/>
      <c r="D43" s="52">
        <v>-36657682</v>
      </c>
      <c r="E43" s="39"/>
    </row>
    <row r="44" spans="1:6">
      <c r="B44" s="68">
        <f>SUM(B41:B43)</f>
        <v>389147224</v>
      </c>
      <c r="C44" s="56"/>
      <c r="D44" s="68">
        <f>SUM(D41:D43)</f>
        <v>238163464</v>
      </c>
      <c r="E44" s="39"/>
    </row>
    <row r="45" spans="1:6">
      <c r="A45" s="58" t="s">
        <v>256</v>
      </c>
      <c r="B45" s="52"/>
      <c r="C45" s="46"/>
      <c r="D45" s="52"/>
      <c r="E45" s="39"/>
    </row>
    <row r="46" spans="1:6">
      <c r="A46" s="45" t="s">
        <v>257</v>
      </c>
      <c r="B46" s="75">
        <v>389147224</v>
      </c>
      <c r="C46" s="56"/>
      <c r="D46" s="68">
        <v>238163464</v>
      </c>
      <c r="E46" s="39"/>
    </row>
    <row r="47" spans="1:6">
      <c r="A47" s="67" t="s">
        <v>231</v>
      </c>
      <c r="B47" s="52"/>
      <c r="C47" s="46"/>
      <c r="D47" s="52"/>
      <c r="E47" s="39"/>
    </row>
    <row r="48" spans="1:6">
      <c r="A48" s="45" t="s">
        <v>258</v>
      </c>
      <c r="B48" s="66">
        <f>SUM(B46:B47)</f>
        <v>389147224</v>
      </c>
      <c r="C48" s="51"/>
      <c r="D48" s="66">
        <f>SUM(D46:D47)</f>
        <v>238163464</v>
      </c>
      <c r="E48" s="39"/>
    </row>
    <row r="49" spans="1:11">
      <c r="A49" s="59"/>
      <c r="B49" s="39"/>
      <c r="C49" s="39"/>
      <c r="D49" s="39"/>
      <c r="E49" s="39"/>
    </row>
    <row r="50" spans="1:11">
      <c r="A50" s="60" t="s">
        <v>224</v>
      </c>
      <c r="B50" s="44"/>
      <c r="C50" s="46"/>
      <c r="D50" s="44"/>
      <c r="E50" s="39"/>
    </row>
    <row r="51" spans="1:11">
      <c r="A51" s="58" t="s">
        <v>232</v>
      </c>
      <c r="B51" s="52"/>
      <c r="C51" s="46"/>
      <c r="D51" s="52"/>
      <c r="E51" s="39"/>
    </row>
    <row r="52" spans="1:11">
      <c r="A52" s="58" t="s">
        <v>261</v>
      </c>
      <c r="B52" s="52"/>
      <c r="C52" s="46"/>
      <c r="D52" s="52"/>
      <c r="E52" s="39"/>
    </row>
    <row r="53" spans="1:11">
      <c r="A53" s="58" t="s">
        <v>259</v>
      </c>
      <c r="B53" s="52"/>
      <c r="C53" s="46"/>
      <c r="D53" s="52"/>
      <c r="E53" s="39"/>
    </row>
    <row r="54" spans="1:11">
      <c r="A54" s="58" t="s">
        <v>225</v>
      </c>
      <c r="B54" s="52"/>
      <c r="C54" s="46"/>
      <c r="D54" s="52"/>
      <c r="E54" s="39"/>
    </row>
    <row r="55" spans="1:11">
      <c r="A55" s="58" t="s">
        <v>233</v>
      </c>
      <c r="B55" s="52"/>
      <c r="C55" s="46"/>
      <c r="D55" s="52"/>
      <c r="E55" s="39"/>
      <c r="K55" s="74"/>
    </row>
    <row r="56" spans="1:11">
      <c r="A56" s="58" t="s">
        <v>260</v>
      </c>
      <c r="B56" s="52"/>
      <c r="C56" s="46"/>
      <c r="D56" s="52"/>
      <c r="E56" s="39"/>
    </row>
    <row r="57" spans="1:11">
      <c r="A57" s="70" t="s">
        <v>264</v>
      </c>
      <c r="B57" s="52"/>
      <c r="C57" s="46"/>
      <c r="D57" s="52"/>
      <c r="E57" s="39"/>
    </row>
    <row r="58" spans="1:11">
      <c r="A58" s="60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11">
      <c r="A59" s="59"/>
      <c r="B59" s="39"/>
      <c r="C59" s="39"/>
      <c r="D59" s="39"/>
      <c r="E59" s="39"/>
    </row>
    <row r="60" spans="1:11">
      <c r="A60" s="60" t="s">
        <v>222</v>
      </c>
      <c r="B60" s="39"/>
      <c r="C60" s="39"/>
      <c r="D60" s="39"/>
      <c r="E60" s="39"/>
    </row>
    <row r="61" spans="1:11">
      <c r="A61" s="58" t="s">
        <v>251</v>
      </c>
      <c r="B61" s="52">
        <v>77363088</v>
      </c>
      <c r="C61" s="46"/>
      <c r="D61" s="52">
        <v>77363088</v>
      </c>
      <c r="E61" s="39"/>
    </row>
    <row r="62" spans="1:11">
      <c r="A62" s="58" t="s">
        <v>262</v>
      </c>
      <c r="B62" s="52">
        <v>40869498</v>
      </c>
      <c r="C62" s="46"/>
      <c r="D62" s="52">
        <v>29875337</v>
      </c>
      <c r="E62" s="39"/>
    </row>
    <row r="63" spans="1:11">
      <c r="A63" s="58" t="s">
        <v>232</v>
      </c>
      <c r="B63" s="52"/>
      <c r="C63" s="46"/>
      <c r="D63" s="52"/>
      <c r="E63" s="39"/>
    </row>
    <row r="64" spans="1:11">
      <c r="A64" s="58" t="s">
        <v>261</v>
      </c>
      <c r="B64" s="52">
        <v>6604810</v>
      </c>
      <c r="C64" s="46"/>
      <c r="D64" s="52">
        <v>6303546</v>
      </c>
      <c r="E64" s="39"/>
    </row>
    <row r="65" spans="1:5">
      <c r="A65" s="58" t="s">
        <v>252</v>
      </c>
      <c r="B65" s="52">
        <v>11645911</v>
      </c>
      <c r="C65" s="46"/>
      <c r="D65" s="52">
        <v>11691742</v>
      </c>
      <c r="E65" s="39"/>
    </row>
    <row r="66" spans="1:5">
      <c r="A66" s="58" t="s">
        <v>233</v>
      </c>
      <c r="B66" s="52"/>
      <c r="C66" s="46"/>
      <c r="D66" s="52"/>
      <c r="E66" s="39"/>
    </row>
    <row r="67" spans="1:5">
      <c r="A67" s="58" t="s">
        <v>260</v>
      </c>
      <c r="B67" s="52">
        <v>20279515</v>
      </c>
      <c r="C67" s="46"/>
      <c r="D67" s="52">
        <v>20279515</v>
      </c>
      <c r="E67" s="39"/>
    </row>
    <row r="68" spans="1:5">
      <c r="A68" s="70" t="s">
        <v>266</v>
      </c>
      <c r="B68" s="52">
        <v>19795592</v>
      </c>
      <c r="C68" s="46"/>
      <c r="D68" s="52">
        <v>19795592</v>
      </c>
      <c r="E68" s="39"/>
    </row>
    <row r="69" spans="1:5">
      <c r="A69" s="58"/>
      <c r="B69" s="69">
        <f>SUM(B61:B68)</f>
        <v>176558414</v>
      </c>
      <c r="C69" s="60"/>
      <c r="D69" s="69">
        <f>SUM(D61:D68)</f>
        <v>165308820</v>
      </c>
      <c r="E69" s="39"/>
    </row>
    <row r="70" spans="1:5" ht="30">
      <c r="A70" s="58" t="s">
        <v>253</v>
      </c>
      <c r="B70" s="52"/>
      <c r="C70" s="46"/>
      <c r="D70" s="52"/>
      <c r="E70" s="39"/>
    </row>
    <row r="71" spans="1:5">
      <c r="A71" s="60" t="s">
        <v>223</v>
      </c>
      <c r="B71" s="50">
        <f>SUM(B69:B70)</f>
        <v>176558414</v>
      </c>
      <c r="C71" s="51"/>
      <c r="D71" s="50">
        <f>SUM(D69:D70)</f>
        <v>165308820</v>
      </c>
      <c r="E71" s="39"/>
    </row>
    <row r="72" spans="1:5">
      <c r="A72" s="60"/>
      <c r="B72" s="44"/>
      <c r="C72" s="46"/>
      <c r="D72" s="44"/>
      <c r="E72" s="39"/>
    </row>
    <row r="73" spans="1:5">
      <c r="A73" s="60" t="s">
        <v>227</v>
      </c>
      <c r="B73" s="66">
        <f>B58+B71</f>
        <v>176558414</v>
      </c>
      <c r="C73" s="51"/>
      <c r="D73" s="66">
        <f>D58+D71</f>
        <v>165308820</v>
      </c>
      <c r="E73" s="39"/>
    </row>
    <row r="74" spans="1:5">
      <c r="A74" s="60"/>
      <c r="B74" s="44"/>
      <c r="C74" s="46"/>
      <c r="D74" s="44"/>
      <c r="E74" s="39"/>
    </row>
    <row r="75" spans="1:5" ht="15.75" thickBot="1">
      <c r="A75" s="62" t="s">
        <v>229</v>
      </c>
      <c r="B75" s="54">
        <f>B48+B73</f>
        <v>565705638</v>
      </c>
      <c r="C75" s="55"/>
      <c r="D75" s="54">
        <f>D48+D73</f>
        <v>403472284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6" workbookViewId="0">
      <selection activeCell="B28" sqref="B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72" t="s">
        <v>267</v>
      </c>
    </row>
    <row r="2" spans="1:6">
      <c r="A2" s="73" t="s">
        <v>268</v>
      </c>
    </row>
    <row r="3" spans="1:6">
      <c r="A3" s="73" t="s">
        <v>269</v>
      </c>
    </row>
    <row r="4" spans="1:6">
      <c r="A4" s="73" t="s">
        <v>270</v>
      </c>
    </row>
    <row r="5" spans="1:6">
      <c r="A5" s="78" t="s">
        <v>296</v>
      </c>
      <c r="B5" s="39"/>
      <c r="C5" s="39"/>
      <c r="D5" s="39"/>
      <c r="E5" s="39"/>
      <c r="F5" s="39"/>
    </row>
    <row r="6" spans="1:6">
      <c r="A6" s="112"/>
      <c r="B6" s="40" t="s">
        <v>212</v>
      </c>
      <c r="C6" s="40"/>
      <c r="D6" s="40" t="s">
        <v>212</v>
      </c>
      <c r="E6" s="113"/>
      <c r="F6" s="39"/>
    </row>
    <row r="7" spans="1:6">
      <c r="A7" s="112"/>
      <c r="B7" s="40" t="s">
        <v>213</v>
      </c>
      <c r="C7" s="40"/>
      <c r="D7" s="40" t="s">
        <v>214</v>
      </c>
      <c r="E7" s="113"/>
      <c r="F7" s="39"/>
    </row>
    <row r="8" spans="1:6">
      <c r="A8" s="114" t="s">
        <v>297</v>
      </c>
      <c r="B8" s="115"/>
      <c r="C8" s="116"/>
      <c r="D8" s="115"/>
      <c r="E8" s="117"/>
      <c r="F8" s="118" t="s">
        <v>298</v>
      </c>
    </row>
    <row r="9" spans="1:6">
      <c r="A9" s="119" t="s">
        <v>299</v>
      </c>
      <c r="B9" s="115"/>
      <c r="C9" s="116"/>
      <c r="D9" s="115"/>
      <c r="E9" s="120"/>
      <c r="F9" s="39"/>
    </row>
    <row r="10" spans="1:6">
      <c r="A10" s="53" t="s">
        <v>300</v>
      </c>
      <c r="B10" s="121">
        <v>37075605</v>
      </c>
      <c r="C10" s="122"/>
      <c r="D10" s="121">
        <v>22808548</v>
      </c>
      <c r="E10" s="120"/>
      <c r="F10" s="123" t="s">
        <v>301</v>
      </c>
    </row>
    <row r="11" spans="1:6">
      <c r="A11" s="53" t="s">
        <v>302</v>
      </c>
      <c r="B11" s="124"/>
      <c r="C11" s="122"/>
      <c r="D11" s="124"/>
      <c r="E11" s="120"/>
      <c r="F11" s="123" t="s">
        <v>303</v>
      </c>
    </row>
    <row r="12" spans="1:6">
      <c r="A12" s="53" t="s">
        <v>304</v>
      </c>
      <c r="B12" s="124"/>
      <c r="C12" s="122"/>
      <c r="D12" s="124"/>
      <c r="E12" s="120"/>
      <c r="F12" s="123" t="s">
        <v>303</v>
      </c>
    </row>
    <row r="13" spans="1:6">
      <c r="A13" s="53" t="s">
        <v>305</v>
      </c>
      <c r="B13" s="124"/>
      <c r="C13" s="122"/>
      <c r="D13" s="124"/>
      <c r="E13" s="120"/>
      <c r="F13" s="123" t="s">
        <v>303</v>
      </c>
    </row>
    <row r="14" spans="1:6">
      <c r="A14" s="53" t="s">
        <v>306</v>
      </c>
      <c r="B14" s="125">
        <v>14752210</v>
      </c>
      <c r="C14" s="122"/>
      <c r="D14" s="124"/>
      <c r="E14" s="120"/>
      <c r="F14" s="123" t="s">
        <v>307</v>
      </c>
    </row>
    <row r="15" spans="1:6">
      <c r="A15" s="119" t="s">
        <v>308</v>
      </c>
      <c r="B15" s="124"/>
      <c r="C15" s="122"/>
      <c r="D15" s="124"/>
      <c r="E15" s="120"/>
      <c r="F15" s="39"/>
    </row>
    <row r="16" spans="1:6">
      <c r="A16" s="119" t="s">
        <v>309</v>
      </c>
      <c r="B16" s="124"/>
      <c r="C16" s="122"/>
      <c r="D16" s="124"/>
      <c r="E16" s="120"/>
      <c r="F16" s="39"/>
    </row>
    <row r="17" spans="1:6">
      <c r="A17" s="119" t="s">
        <v>310</v>
      </c>
      <c r="B17" s="124"/>
      <c r="C17" s="122"/>
      <c r="D17" s="124"/>
      <c r="E17" s="120"/>
      <c r="F17" s="39"/>
    </row>
    <row r="18" spans="1:6">
      <c r="A18" s="119" t="s">
        <v>311</v>
      </c>
      <c r="B18" s="126">
        <v>-1821091</v>
      </c>
      <c r="C18" s="122"/>
      <c r="D18" s="124">
        <v>-1625971</v>
      </c>
      <c r="E18" s="120"/>
      <c r="F18" s="39"/>
    </row>
    <row r="19" spans="1:6">
      <c r="A19" s="119" t="s">
        <v>312</v>
      </c>
      <c r="B19" s="126">
        <v>-36412595</v>
      </c>
      <c r="C19" s="122"/>
      <c r="D19" s="126">
        <v>-24768669</v>
      </c>
      <c r="E19" s="120"/>
      <c r="F19" s="39"/>
    </row>
    <row r="20" spans="1:6">
      <c r="A20" s="119" t="s">
        <v>313</v>
      </c>
      <c r="B20" s="124">
        <v>-24320058</v>
      </c>
      <c r="C20" s="122"/>
      <c r="D20" s="124">
        <v>-13349396</v>
      </c>
      <c r="E20" s="120"/>
      <c r="F20" s="39"/>
    </row>
    <row r="21" spans="1:6">
      <c r="A21" s="119" t="s">
        <v>314</v>
      </c>
      <c r="B21" s="124"/>
      <c r="C21" s="122"/>
      <c r="D21" s="124"/>
      <c r="E21" s="120"/>
      <c r="F21" s="39"/>
    </row>
    <row r="22" spans="1:6">
      <c r="A22" s="119" t="s">
        <v>315</v>
      </c>
      <c r="B22" s="126">
        <v>-8765322</v>
      </c>
      <c r="C22" s="122"/>
      <c r="D22" s="126">
        <v>-3122609</v>
      </c>
      <c r="E22" s="120"/>
      <c r="F22" s="39"/>
    </row>
    <row r="23" spans="1:6">
      <c r="A23" s="119"/>
      <c r="B23" s="119"/>
      <c r="C23" s="119"/>
      <c r="D23" s="119"/>
      <c r="E23" s="120"/>
      <c r="F23" s="39"/>
    </row>
    <row r="24" spans="1:6">
      <c r="A24" s="119" t="s">
        <v>316</v>
      </c>
      <c r="B24" s="124"/>
      <c r="C24" s="122"/>
      <c r="D24" s="124"/>
      <c r="E24" s="120"/>
      <c r="F24" s="39"/>
    </row>
    <row r="25" spans="1:6">
      <c r="A25" s="119" t="s">
        <v>317</v>
      </c>
      <c r="B25" s="124"/>
      <c r="C25" s="122"/>
      <c r="D25" s="124"/>
      <c r="E25" s="120"/>
      <c r="F25" s="39"/>
    </row>
    <row r="26" spans="1:6">
      <c r="A26" s="119" t="s">
        <v>318</v>
      </c>
      <c r="B26" s="124"/>
      <c r="C26" s="122"/>
      <c r="D26" s="124"/>
      <c r="E26" s="120"/>
      <c r="F26" s="39"/>
    </row>
    <row r="27" spans="1:6">
      <c r="A27" s="127" t="s">
        <v>319</v>
      </c>
      <c r="B27" s="124"/>
      <c r="C27" s="122"/>
      <c r="D27" s="124"/>
      <c r="E27" s="120"/>
      <c r="F27" s="39"/>
    </row>
    <row r="28" spans="1:6" ht="15" customHeight="1">
      <c r="A28" s="128" t="s">
        <v>320</v>
      </c>
      <c r="B28" s="129">
        <f>SUM(B10:B22,B24:B27)</f>
        <v>-19491251</v>
      </c>
      <c r="C28" s="122"/>
      <c r="D28" s="129">
        <f>SUM(D10:D22,D24:D27)</f>
        <v>-20058097</v>
      </c>
      <c r="E28" s="120"/>
      <c r="F28" s="39"/>
    </row>
    <row r="29" spans="1:6" ht="15" customHeight="1">
      <c r="A29" s="119" t="s">
        <v>321</v>
      </c>
      <c r="B29" s="124"/>
      <c r="C29" s="122"/>
      <c r="D29" s="124"/>
      <c r="E29" s="120"/>
      <c r="F29" s="39"/>
    </row>
    <row r="30" spans="1:6" ht="15" customHeight="1">
      <c r="A30" s="128" t="s">
        <v>322</v>
      </c>
      <c r="B30" s="129">
        <f>SUM(B28:B29)</f>
        <v>-19491251</v>
      </c>
      <c r="C30" s="130"/>
      <c r="D30" s="129">
        <f>SUM(D28:D29)</f>
        <v>-20058097</v>
      </c>
      <c r="E30" s="120"/>
      <c r="F30" s="39"/>
    </row>
    <row r="31" spans="1:6" ht="15" customHeight="1">
      <c r="A31" s="119"/>
      <c r="B31" s="119"/>
      <c r="C31" s="119"/>
      <c r="D31" s="119"/>
      <c r="E31" s="120"/>
      <c r="F31" s="39"/>
    </row>
    <row r="32" spans="1:6" ht="15" customHeight="1">
      <c r="A32" s="114" t="s">
        <v>323</v>
      </c>
      <c r="B32" s="119"/>
      <c r="C32" s="119"/>
      <c r="D32" s="119"/>
      <c r="E32" s="120"/>
      <c r="F32" s="39"/>
    </row>
    <row r="33" spans="1:6" ht="15" customHeight="1">
      <c r="A33" s="119" t="s">
        <v>324</v>
      </c>
      <c r="B33" s="124"/>
      <c r="C33" s="122"/>
      <c r="D33" s="124"/>
      <c r="E33" s="120"/>
      <c r="F33" s="39"/>
    </row>
    <row r="34" spans="1:6">
      <c r="A34" s="119"/>
      <c r="B34" s="119"/>
      <c r="C34" s="119"/>
      <c r="D34" s="119"/>
      <c r="E34" s="120"/>
      <c r="F34" s="39"/>
    </row>
    <row r="35" spans="1:6" ht="15.75" thickBot="1">
      <c r="A35" s="128" t="s">
        <v>325</v>
      </c>
      <c r="B35" s="131">
        <f>B30+B33</f>
        <v>-19491251</v>
      </c>
      <c r="C35" s="132"/>
      <c r="D35" s="131">
        <f>D30+D33</f>
        <v>-20058097</v>
      </c>
      <c r="E35" s="120"/>
      <c r="F35" s="39"/>
    </row>
    <row r="36" spans="1:6" ht="15.75" thickTop="1">
      <c r="A36" s="128"/>
      <c r="B36" s="128"/>
      <c r="C36" s="128"/>
      <c r="D36" s="128"/>
      <c r="E36" s="120"/>
      <c r="F36" s="39"/>
    </row>
    <row r="37" spans="1:6">
      <c r="A37" s="128" t="s">
        <v>326</v>
      </c>
      <c r="B37" s="128"/>
      <c r="C37" s="128"/>
      <c r="D37" s="128"/>
      <c r="E37" s="120"/>
      <c r="F37" s="39"/>
    </row>
    <row r="38" spans="1:6">
      <c r="A38" s="119" t="s">
        <v>327</v>
      </c>
      <c r="B38" s="124"/>
      <c r="C38" s="122"/>
      <c r="D38" s="124"/>
      <c r="E38" s="120"/>
      <c r="F38" s="39"/>
    </row>
    <row r="39" spans="1:6">
      <c r="A39" s="119" t="s">
        <v>328</v>
      </c>
      <c r="B39" s="124"/>
      <c r="C39" s="122"/>
      <c r="D39" s="124"/>
      <c r="E39" s="120"/>
      <c r="F39" s="39"/>
    </row>
    <row r="40" spans="1:6">
      <c r="A40" s="119"/>
      <c r="B40" s="133"/>
      <c r="C40" s="133"/>
      <c r="D40" s="133"/>
      <c r="E40" s="120"/>
      <c r="F40" s="39"/>
    </row>
    <row r="41" spans="1:6">
      <c r="A41" s="128" t="s">
        <v>329</v>
      </c>
      <c r="B41" s="39"/>
      <c r="C41" s="39"/>
      <c r="D41" s="39"/>
      <c r="E41" s="132"/>
      <c r="F41" s="39"/>
    </row>
    <row r="42" spans="1:6">
      <c r="A42" s="119" t="s">
        <v>330</v>
      </c>
      <c r="B42" s="130"/>
      <c r="C42" s="130"/>
      <c r="D42" s="130"/>
      <c r="E42" s="132"/>
      <c r="F42" s="39"/>
    </row>
    <row r="43" spans="1:6">
      <c r="A43" s="134" t="s">
        <v>331</v>
      </c>
      <c r="B43" s="124"/>
      <c r="C43" s="122"/>
      <c r="D43" s="124"/>
      <c r="E43" s="120"/>
      <c r="F43" s="39"/>
    </row>
    <row r="44" spans="1:6">
      <c r="A44" s="134" t="s">
        <v>332</v>
      </c>
      <c r="B44" s="124"/>
      <c r="C44" s="122"/>
      <c r="D44" s="124"/>
      <c r="E44" s="120"/>
      <c r="F44" s="39"/>
    </row>
    <row r="45" spans="1:6">
      <c r="A45" s="133"/>
      <c r="B45" s="133"/>
      <c r="C45" s="133"/>
      <c r="D45" s="133"/>
      <c r="E45" s="120"/>
      <c r="F45" s="39"/>
    </row>
    <row r="46" spans="1:6">
      <c r="A46" s="119" t="s">
        <v>333</v>
      </c>
      <c r="B46" s="39"/>
      <c r="C46" s="39"/>
      <c r="D46" s="39"/>
      <c r="E46" s="132"/>
      <c r="F46" s="39"/>
    </row>
    <row r="47" spans="1:6">
      <c r="A47" s="134" t="s">
        <v>331</v>
      </c>
      <c r="B47" s="124"/>
      <c r="C47" s="122"/>
      <c r="D47" s="124"/>
      <c r="E47" s="39"/>
      <c r="F47" s="39"/>
    </row>
    <row r="48" spans="1:6">
      <c r="A48" s="134" t="s">
        <v>332</v>
      </c>
      <c r="B48" s="124"/>
      <c r="C48" s="122"/>
      <c r="D48" s="124"/>
      <c r="E48" s="39"/>
      <c r="F48" s="39"/>
    </row>
    <row r="49" spans="1:5">
      <c r="B49" s="39"/>
      <c r="C49" s="39"/>
      <c r="D49" s="39"/>
      <c r="E49" s="39"/>
    </row>
    <row r="50" spans="1:5">
      <c r="A50" s="128" t="s">
        <v>334</v>
      </c>
      <c r="B50" s="135">
        <f>B35</f>
        <v>-19491251</v>
      </c>
      <c r="D50" s="135">
        <f>D35</f>
        <v>-20058097</v>
      </c>
    </row>
    <row r="51" spans="1:5">
      <c r="A51" s="128"/>
    </row>
    <row r="52" spans="1:5">
      <c r="A52" s="114" t="s">
        <v>284</v>
      </c>
    </row>
    <row r="53" spans="1:5">
      <c r="A53" s="128"/>
    </row>
    <row r="54" spans="1:5">
      <c r="A54" s="128" t="s">
        <v>335</v>
      </c>
    </row>
    <row r="55" spans="1:5">
      <c r="A55" s="119" t="s">
        <v>336</v>
      </c>
      <c r="B55" s="124"/>
      <c r="C55" s="122"/>
      <c r="D55" s="124">
        <v>-750</v>
      </c>
    </row>
    <row r="56" spans="1:5">
      <c r="A56" s="119" t="s">
        <v>337</v>
      </c>
      <c r="B56" s="124"/>
      <c r="C56" s="122"/>
      <c r="D56" s="124"/>
    </row>
    <row r="57" spans="1:5">
      <c r="A57" s="127" t="s">
        <v>319</v>
      </c>
      <c r="B57" s="124"/>
      <c r="C57" s="122"/>
      <c r="D57" s="124"/>
    </row>
    <row r="58" spans="1:5">
      <c r="A58" s="119" t="s">
        <v>338</v>
      </c>
      <c r="B58" s="124"/>
      <c r="C58" s="122"/>
      <c r="D58" s="124"/>
    </row>
    <row r="59" spans="1:5">
      <c r="A59" s="128" t="s">
        <v>339</v>
      </c>
      <c r="B59" s="135">
        <f>SUM(B55:B58)</f>
        <v>0</v>
      </c>
      <c r="D59" s="135">
        <f>SUM(D55:D58)</f>
        <v>-750</v>
      </c>
    </row>
    <row r="60" spans="1:5">
      <c r="A60" s="136"/>
    </row>
    <row r="61" spans="1:5">
      <c r="A61" s="128" t="s">
        <v>340</v>
      </c>
    </row>
    <row r="62" spans="1:5">
      <c r="A62" s="119" t="s">
        <v>341</v>
      </c>
      <c r="B62" s="124"/>
      <c r="C62" s="122"/>
      <c r="D62" s="124"/>
    </row>
    <row r="63" spans="1:5">
      <c r="A63" s="119" t="s">
        <v>342</v>
      </c>
      <c r="B63" s="124"/>
      <c r="C63" s="122"/>
      <c r="D63" s="124"/>
    </row>
    <row r="64" spans="1:5">
      <c r="A64" s="119" t="s">
        <v>343</v>
      </c>
      <c r="B64" s="124"/>
      <c r="C64" s="122"/>
      <c r="D64" s="124"/>
    </row>
    <row r="65" spans="1:4">
      <c r="A65" s="127" t="s">
        <v>319</v>
      </c>
      <c r="B65" s="124"/>
      <c r="C65" s="122"/>
      <c r="D65" s="124"/>
    </row>
    <row r="66" spans="1:4">
      <c r="A66" s="119" t="s">
        <v>344</v>
      </c>
      <c r="B66" s="124"/>
      <c r="C66" s="122"/>
      <c r="D66" s="124"/>
    </row>
    <row r="67" spans="1:4">
      <c r="A67" s="128" t="s">
        <v>339</v>
      </c>
      <c r="B67" s="135">
        <f>SUM(B62:B66)</f>
        <v>0</v>
      </c>
      <c r="D67" s="135">
        <f>SUM(D62:D66)</f>
        <v>0</v>
      </c>
    </row>
    <row r="68" spans="1:4">
      <c r="A68" s="136"/>
    </row>
    <row r="69" spans="1:4">
      <c r="A69" s="128" t="s">
        <v>345</v>
      </c>
      <c r="B69" s="135">
        <f>SUM(B59,B67)</f>
        <v>0</v>
      </c>
      <c r="D69" s="135">
        <f>SUM(D59,D67)</f>
        <v>-750</v>
      </c>
    </row>
    <row r="70" spans="1:4">
      <c r="A70" s="136"/>
      <c r="B70" s="135"/>
      <c r="D70" s="135"/>
    </row>
    <row r="71" spans="1:4" ht="15.75" thickBot="1">
      <c r="A71" s="128" t="s">
        <v>346</v>
      </c>
      <c r="B71" s="137">
        <f>B69+B50</f>
        <v>-19491251</v>
      </c>
      <c r="D71" s="137">
        <f>D69+D50</f>
        <v>-20058847</v>
      </c>
    </row>
    <row r="72" spans="1:4" ht="15.75" thickTop="1">
      <c r="A72" s="119"/>
    </row>
    <row r="73" spans="1:4">
      <c r="A73" s="114" t="s">
        <v>347</v>
      </c>
    </row>
    <row r="74" spans="1:4">
      <c r="A74" s="119" t="s">
        <v>327</v>
      </c>
      <c r="B74" s="138"/>
      <c r="D74" s="138"/>
    </row>
    <row r="75" spans="1:4">
      <c r="A75" s="119" t="s">
        <v>328</v>
      </c>
      <c r="B75" s="138"/>
      <c r="D75" s="1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F57"/>
  <sheetViews>
    <sheetView tabSelected="1" topLeftCell="A46" workbookViewId="0">
      <selection activeCell="G62" sqref="G62"/>
    </sheetView>
  </sheetViews>
  <sheetFormatPr defaultRowHeight="15"/>
  <cols>
    <col min="1" max="1" width="102.85546875" style="139" customWidth="1"/>
    <col min="2" max="2" width="18.7109375" style="139" customWidth="1"/>
    <col min="3" max="3" width="2.7109375" style="140" customWidth="1"/>
    <col min="4" max="4" width="18.7109375" style="139" customWidth="1"/>
    <col min="5" max="5" width="10.5703125" style="139" customWidth="1"/>
    <col min="6" max="6" width="10.7109375" style="139" customWidth="1"/>
    <col min="7" max="7" width="10.140625" style="139" customWidth="1"/>
    <col min="8" max="8" width="10.7109375" style="139" customWidth="1"/>
    <col min="9" max="9" width="11.5703125" style="139" customWidth="1"/>
    <col min="10" max="10" width="11" style="139" customWidth="1"/>
    <col min="11" max="16384" width="9.140625" style="139"/>
  </cols>
  <sheetData>
    <row r="1" spans="1:6">
      <c r="A1" s="72" t="s">
        <v>267</v>
      </c>
    </row>
    <row r="2" spans="1:6">
      <c r="A2" s="73" t="s">
        <v>268</v>
      </c>
    </row>
    <row r="3" spans="1:6">
      <c r="A3" s="73" t="s">
        <v>269</v>
      </c>
    </row>
    <row r="4" spans="1:6" ht="16.5" customHeight="1">
      <c r="A4" s="73" t="s">
        <v>270</v>
      </c>
    </row>
    <row r="5" spans="1:6" ht="16.5" customHeight="1">
      <c r="A5" s="72" t="s">
        <v>348</v>
      </c>
    </row>
    <row r="6" spans="1:6" ht="16.5" customHeight="1">
      <c r="A6" s="72"/>
    </row>
    <row r="7" spans="1:6" ht="15" customHeight="1">
      <c r="A7" s="141"/>
      <c r="B7" s="142" t="s">
        <v>212</v>
      </c>
      <c r="C7" s="142"/>
      <c r="D7" s="142" t="s">
        <v>212</v>
      </c>
    </row>
    <row r="8" spans="1:6" ht="15" customHeight="1">
      <c r="A8" s="141"/>
      <c r="B8" s="142" t="s">
        <v>213</v>
      </c>
      <c r="C8" s="142"/>
      <c r="D8" s="142" t="s">
        <v>214</v>
      </c>
    </row>
    <row r="9" spans="1:6">
      <c r="A9" s="143"/>
      <c r="B9" s="144"/>
      <c r="C9" s="144"/>
      <c r="D9" s="144"/>
    </row>
    <row r="10" spans="1:6">
      <c r="A10" s="145" t="s">
        <v>349</v>
      </c>
      <c r="B10" s="146"/>
      <c r="C10" s="147"/>
      <c r="D10" s="146"/>
    </row>
    <row r="11" spans="1:6">
      <c r="A11" s="148" t="s">
        <v>350</v>
      </c>
      <c r="B11" s="146">
        <v>54542075</v>
      </c>
      <c r="C11" s="147"/>
      <c r="D11" s="147">
        <v>14312636</v>
      </c>
    </row>
    <row r="12" spans="1:6">
      <c r="A12" s="148" t="s">
        <v>351</v>
      </c>
      <c r="B12" s="146"/>
      <c r="C12" s="147"/>
      <c r="D12" s="146"/>
    </row>
    <row r="13" spans="1:6">
      <c r="A13" s="148" t="s">
        <v>352</v>
      </c>
      <c r="B13" s="146">
        <v>135339857</v>
      </c>
      <c r="C13" s="147"/>
      <c r="D13" s="146">
        <v>-9886130</v>
      </c>
    </row>
    <row r="14" spans="1:6">
      <c r="A14" s="148" t="s">
        <v>353</v>
      </c>
      <c r="B14" s="146"/>
      <c r="C14" s="147"/>
      <c r="D14" s="146"/>
      <c r="F14" s="146"/>
    </row>
    <row r="15" spans="1:6">
      <c r="A15" s="148"/>
      <c r="B15" s="146"/>
      <c r="C15" s="147"/>
      <c r="D15" s="146"/>
    </row>
    <row r="16" spans="1:6">
      <c r="A16" s="148"/>
      <c r="B16" s="146"/>
      <c r="C16" s="147"/>
      <c r="D16" s="146"/>
    </row>
    <row r="17" spans="1:4">
      <c r="A17" s="145" t="s">
        <v>354</v>
      </c>
      <c r="B17" s="146"/>
      <c r="C17" s="147"/>
      <c r="D17" s="146"/>
    </row>
    <row r="18" spans="1:4">
      <c r="A18" s="149" t="s">
        <v>355</v>
      </c>
      <c r="B18" s="146"/>
      <c r="C18" s="147"/>
      <c r="D18" s="146"/>
    </row>
    <row r="19" spans="1:4">
      <c r="A19" s="150" t="s">
        <v>356</v>
      </c>
      <c r="B19" s="146"/>
      <c r="C19" s="147"/>
      <c r="D19" s="146"/>
    </row>
    <row r="20" spans="1:4">
      <c r="A20" s="145" t="s">
        <v>357</v>
      </c>
      <c r="B20" s="151">
        <f>SUM(B11:B19)</f>
        <v>189881932</v>
      </c>
      <c r="C20" s="147"/>
      <c r="D20" s="151">
        <f>SUM(D11:D19)</f>
        <v>4426506</v>
      </c>
    </row>
    <row r="21" spans="1:4">
      <c r="A21" s="150"/>
      <c r="B21" s="146"/>
      <c r="C21" s="147"/>
      <c r="D21" s="146"/>
    </row>
    <row r="22" spans="1:4" ht="13.5" customHeight="1">
      <c r="A22" s="145" t="s">
        <v>358</v>
      </c>
      <c r="B22" s="146"/>
      <c r="C22" s="147"/>
      <c r="D22" s="146"/>
    </row>
    <row r="23" spans="1:4" ht="13.5" customHeight="1">
      <c r="A23" s="148" t="s">
        <v>359</v>
      </c>
      <c r="B23" s="146"/>
      <c r="C23" s="147"/>
      <c r="D23" s="146"/>
    </row>
    <row r="24" spans="1:4" ht="13.5" customHeight="1">
      <c r="A24" s="148" t="s">
        <v>360</v>
      </c>
      <c r="B24" s="146"/>
      <c r="C24" s="147"/>
      <c r="D24" s="146"/>
    </row>
    <row r="25" spans="1:4" ht="13.5" customHeight="1">
      <c r="A25" s="148" t="s">
        <v>361</v>
      </c>
      <c r="B25" s="146">
        <v>-189861919</v>
      </c>
      <c r="C25" s="147"/>
      <c r="D25" s="146">
        <v>-4801734</v>
      </c>
    </row>
    <row r="26" spans="1:4" ht="13.5" customHeight="1">
      <c r="A26" s="148" t="s">
        <v>362</v>
      </c>
      <c r="B26" s="146"/>
      <c r="C26" s="147"/>
      <c r="D26" s="146"/>
    </row>
    <row r="27" spans="1:4" ht="13.5" customHeight="1">
      <c r="A27" s="148" t="s">
        <v>363</v>
      </c>
      <c r="B27" s="146"/>
      <c r="C27" s="147"/>
      <c r="D27" s="146"/>
    </row>
    <row r="28" spans="1:4" ht="13.5" customHeight="1">
      <c r="A28" s="148" t="s">
        <v>364</v>
      </c>
      <c r="B28" s="146"/>
      <c r="C28" s="147"/>
      <c r="D28" s="146"/>
    </row>
    <row r="29" spans="1:4" ht="13.5" customHeight="1">
      <c r="A29" s="148" t="s">
        <v>365</v>
      </c>
      <c r="B29" s="146"/>
      <c r="C29" s="147"/>
      <c r="D29" s="146"/>
    </row>
    <row r="30" spans="1:4" ht="13.5" customHeight="1">
      <c r="A30" s="148"/>
      <c r="B30" s="146"/>
      <c r="C30" s="147"/>
      <c r="D30" s="146"/>
    </row>
    <row r="31" spans="1:4" ht="13.5" customHeight="1">
      <c r="A31" s="148"/>
      <c r="B31" s="146"/>
      <c r="C31" s="147"/>
      <c r="D31" s="146"/>
    </row>
    <row r="32" spans="1:4" ht="13.5" customHeight="1">
      <c r="A32" s="148"/>
      <c r="B32" s="146"/>
      <c r="C32" s="147"/>
      <c r="D32" s="146"/>
    </row>
    <row r="33" spans="1:4" ht="13.5" customHeight="1">
      <c r="A33" s="148"/>
      <c r="B33" s="146"/>
      <c r="C33" s="147"/>
      <c r="D33" s="146"/>
    </row>
    <row r="34" spans="1:4">
      <c r="A34" s="148"/>
      <c r="B34" s="146"/>
      <c r="C34" s="147"/>
      <c r="D34" s="146"/>
    </row>
    <row r="35" spans="1:4">
      <c r="A35" s="145" t="s">
        <v>366</v>
      </c>
      <c r="B35" s="151">
        <f>SUM(B23:B34)</f>
        <v>-189861919</v>
      </c>
      <c r="C35" s="147"/>
      <c r="D35" s="151">
        <f>SUM(D23:D34)</f>
        <v>-4801734</v>
      </c>
    </row>
    <row r="36" spans="1:4">
      <c r="A36" s="152"/>
      <c r="B36" s="146"/>
      <c r="C36" s="147"/>
      <c r="D36" s="146"/>
    </row>
    <row r="37" spans="1:4">
      <c r="A37" s="145" t="s">
        <v>367</v>
      </c>
      <c r="B37" s="146"/>
      <c r="C37" s="147"/>
      <c r="D37" s="146"/>
    </row>
    <row r="38" spans="1:4">
      <c r="A38" s="148" t="s">
        <v>368</v>
      </c>
      <c r="B38" s="146"/>
      <c r="C38" s="147"/>
      <c r="D38" s="146"/>
    </row>
    <row r="39" spans="1:4">
      <c r="A39" s="148" t="s">
        <v>368</v>
      </c>
      <c r="B39" s="146"/>
      <c r="C39" s="147"/>
      <c r="D39" s="146"/>
    </row>
    <row r="40" spans="1:4">
      <c r="A40" s="148" t="s">
        <v>368</v>
      </c>
      <c r="B40" s="146"/>
      <c r="C40" s="147"/>
      <c r="D40" s="146"/>
    </row>
    <row r="41" spans="1:4">
      <c r="A41" s="148" t="s">
        <v>368</v>
      </c>
      <c r="B41" s="146"/>
      <c r="C41" s="147"/>
      <c r="D41" s="146"/>
    </row>
    <row r="42" spans="1:4">
      <c r="A42" s="148" t="s">
        <v>368</v>
      </c>
      <c r="B42" s="146"/>
      <c r="C42" s="147"/>
      <c r="D42" s="146"/>
    </row>
    <row r="43" spans="1:4">
      <c r="A43" s="148" t="s">
        <v>368</v>
      </c>
      <c r="B43" s="146"/>
      <c r="C43" s="147"/>
      <c r="D43" s="146"/>
    </row>
    <row r="44" spans="1:4">
      <c r="A44" s="148" t="s">
        <v>368</v>
      </c>
      <c r="B44" s="146"/>
      <c r="C44" s="147"/>
      <c r="D44" s="146"/>
    </row>
    <row r="45" spans="1:4">
      <c r="A45" s="148" t="s">
        <v>368</v>
      </c>
      <c r="B45" s="146"/>
      <c r="C45" s="147"/>
      <c r="D45" s="146"/>
    </row>
    <row r="46" spans="1:4">
      <c r="A46" s="148" t="s">
        <v>368</v>
      </c>
      <c r="B46" s="146"/>
      <c r="C46" s="147"/>
      <c r="D46" s="146"/>
    </row>
    <row r="47" spans="1:4">
      <c r="A47" s="148" t="s">
        <v>368</v>
      </c>
      <c r="B47" s="146"/>
      <c r="C47" s="147"/>
      <c r="D47" s="146"/>
    </row>
    <row r="48" spans="1:4">
      <c r="A48" s="148" t="s">
        <v>368</v>
      </c>
      <c r="B48" s="146"/>
      <c r="C48" s="147"/>
      <c r="D48" s="146"/>
    </row>
    <row r="49" spans="1:5">
      <c r="A49" s="148" t="s">
        <v>368</v>
      </c>
      <c r="B49" s="146"/>
      <c r="C49" s="147"/>
      <c r="D49" s="146"/>
    </row>
    <row r="50" spans="1:5">
      <c r="A50" s="145" t="s">
        <v>369</v>
      </c>
      <c r="B50" s="151">
        <f>SUM(B38:B49)</f>
        <v>0</v>
      </c>
      <c r="C50" s="147"/>
      <c r="D50" s="151">
        <f>SUM(D38:D49)</f>
        <v>0</v>
      </c>
    </row>
    <row r="51" spans="1:5">
      <c r="A51" s="152"/>
      <c r="B51" s="146"/>
      <c r="C51" s="147"/>
      <c r="D51" s="146"/>
    </row>
    <row r="52" spans="1:5">
      <c r="A52" s="145" t="s">
        <v>370</v>
      </c>
      <c r="B52" s="153">
        <f>B20+B35+B50</f>
        <v>20013</v>
      </c>
      <c r="C52" s="147"/>
      <c r="D52" s="153">
        <f>D20+D35+D50</f>
        <v>-375228</v>
      </c>
    </row>
    <row r="53" spans="1:5">
      <c r="A53" s="154" t="s">
        <v>371</v>
      </c>
      <c r="B53" s="146">
        <v>10360</v>
      </c>
      <c r="C53" s="147"/>
      <c r="D53" s="146">
        <v>385588</v>
      </c>
    </row>
    <row r="54" spans="1:5">
      <c r="A54" s="154" t="s">
        <v>372</v>
      </c>
      <c r="B54" s="146">
        <v>0</v>
      </c>
      <c r="C54" s="147"/>
      <c r="D54" s="146">
        <v>0</v>
      </c>
    </row>
    <row r="55" spans="1:5" ht="15.75" thickBot="1">
      <c r="A55" s="155" t="s">
        <v>373</v>
      </c>
      <c r="B55" s="156">
        <f>B52+B53+B54</f>
        <v>30373</v>
      </c>
      <c r="C55" s="157"/>
      <c r="D55" s="156">
        <f>D52+D53+D54</f>
        <v>10360</v>
      </c>
      <c r="E55" s="146"/>
    </row>
    <row r="56" spans="1:5" ht="15.75" thickTop="1">
      <c r="A56" s="158"/>
    </row>
    <row r="57" spans="1:5">
      <c r="A57" s="158"/>
      <c r="E57" s="146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7" zoomScale="80" zoomScaleNormal="80" workbookViewId="0">
      <selection activeCell="I38" sqref="I38"/>
    </sheetView>
  </sheetViews>
  <sheetFormatPr defaultRowHeight="15"/>
  <cols>
    <col min="1" max="1" width="78.7109375" style="76" customWidth="1"/>
    <col min="2" max="12" width="15.7109375" style="76" customWidth="1"/>
    <col min="13" max="16384" width="9.140625" style="76"/>
  </cols>
  <sheetData>
    <row r="1" spans="1:13">
      <c r="A1" s="72" t="s">
        <v>267</v>
      </c>
    </row>
    <row r="2" spans="1:13">
      <c r="A2" s="73" t="s">
        <v>268</v>
      </c>
    </row>
    <row r="3" spans="1:13">
      <c r="A3" s="73" t="s">
        <v>269</v>
      </c>
      <c r="K3" s="77"/>
    </row>
    <row r="4" spans="1:13">
      <c r="A4" s="73" t="s">
        <v>270</v>
      </c>
      <c r="K4" s="77"/>
    </row>
    <row r="5" spans="1:13">
      <c r="A5" s="78" t="s">
        <v>271</v>
      </c>
    </row>
    <row r="6" spans="1:13">
      <c r="A6" s="79"/>
    </row>
    <row r="7" spans="1:13" ht="72">
      <c r="B7" s="80" t="s">
        <v>272</v>
      </c>
      <c r="C7" s="80" t="s">
        <v>273</v>
      </c>
      <c r="D7" s="80" t="s">
        <v>274</v>
      </c>
      <c r="E7" s="81" t="s">
        <v>265</v>
      </c>
      <c r="F7" s="81" t="s">
        <v>275</v>
      </c>
      <c r="G7" s="80" t="s">
        <v>276</v>
      </c>
      <c r="H7" s="80" t="s">
        <v>277</v>
      </c>
      <c r="I7" s="80" t="s">
        <v>278</v>
      </c>
      <c r="J7" s="80" t="s">
        <v>279</v>
      </c>
      <c r="K7" s="80" t="s">
        <v>231</v>
      </c>
      <c r="L7" s="80" t="s">
        <v>279</v>
      </c>
      <c r="M7" s="82"/>
    </row>
    <row r="8" spans="1:13">
      <c r="A8" s="83"/>
      <c r="B8" s="82"/>
      <c r="C8" s="84"/>
      <c r="D8" s="84"/>
      <c r="E8" s="85"/>
      <c r="F8" s="85"/>
      <c r="G8" s="85"/>
      <c r="H8" s="85"/>
      <c r="I8" s="86"/>
      <c r="J8" s="86"/>
      <c r="K8" s="86"/>
      <c r="L8" s="84"/>
      <c r="M8" s="84"/>
    </row>
    <row r="9" spans="1:13">
      <c r="A9" s="87"/>
      <c r="B9" s="88"/>
      <c r="C9" s="88"/>
      <c r="D9" s="88"/>
      <c r="E9" s="89"/>
      <c r="F9" s="89"/>
      <c r="G9" s="89"/>
      <c r="H9" s="89"/>
      <c r="I9" s="90"/>
      <c r="J9" s="90"/>
      <c r="K9" s="90"/>
      <c r="L9" s="90"/>
      <c r="M9" s="84"/>
    </row>
    <row r="10" spans="1:13" ht="15.75" thickBot="1">
      <c r="A10" s="91" t="s">
        <v>280</v>
      </c>
      <c r="B10" s="92">
        <v>32420000</v>
      </c>
      <c r="C10" s="92"/>
      <c r="D10" s="92"/>
      <c r="E10" s="92">
        <v>103547421</v>
      </c>
      <c r="F10" s="92"/>
      <c r="G10" s="92"/>
      <c r="H10" s="92">
        <v>-16598835</v>
      </c>
      <c r="I10" s="92"/>
      <c r="J10" s="92">
        <f>SUM(B10:I10)</f>
        <v>119368586</v>
      </c>
      <c r="K10" s="92"/>
      <c r="L10" s="92">
        <f>SUM(J10:K10)</f>
        <v>119368586</v>
      </c>
      <c r="M10" s="84"/>
    </row>
    <row r="11" spans="1:13" ht="15.75" thickTop="1">
      <c r="A11" s="93" t="s">
        <v>281</v>
      </c>
      <c r="B11" s="88"/>
      <c r="C11" s="88"/>
      <c r="D11" s="88"/>
      <c r="E11" s="88"/>
      <c r="F11" s="88"/>
      <c r="G11" s="88"/>
      <c r="H11" s="88"/>
      <c r="I11" s="90"/>
      <c r="J11" s="90">
        <f>SUM(B11:I11)</f>
        <v>0</v>
      </c>
      <c r="K11" s="94"/>
      <c r="L11" s="88">
        <f>SUM(J11:K11)</f>
        <v>0</v>
      </c>
      <c r="M11" s="84"/>
    </row>
    <row r="12" spans="1:13">
      <c r="A12" s="91" t="s">
        <v>282</v>
      </c>
      <c r="B12" s="95">
        <v>32420000</v>
      </c>
      <c r="C12" s="95">
        <f>SUM(C10:C11)</f>
        <v>0</v>
      </c>
      <c r="D12" s="95">
        <f>SUM(D10:D11)</f>
        <v>0</v>
      </c>
      <c r="E12" s="95">
        <v>103547421</v>
      </c>
      <c r="F12" s="95">
        <f t="shared" ref="F12:K12" si="0">SUM(F10:F11)</f>
        <v>0</v>
      </c>
      <c r="G12" s="95">
        <f t="shared" si="0"/>
        <v>0</v>
      </c>
      <c r="H12" s="95">
        <v>-16598835</v>
      </c>
      <c r="I12" s="95">
        <f t="shared" si="0"/>
        <v>0</v>
      </c>
      <c r="J12" s="95">
        <f>B12+E12+H12</f>
        <v>119368586</v>
      </c>
      <c r="K12" s="95">
        <f t="shared" si="0"/>
        <v>0</v>
      </c>
      <c r="L12" s="95">
        <f>SUM(J12:K12)</f>
        <v>119368586</v>
      </c>
      <c r="M12" s="84"/>
    </row>
    <row r="13" spans="1:13">
      <c r="A13" s="96" t="s">
        <v>283</v>
      </c>
      <c r="B13" s="88"/>
      <c r="C13" s="88"/>
      <c r="D13" s="88"/>
      <c r="E13" s="88"/>
      <c r="F13" s="88"/>
      <c r="G13" s="88"/>
      <c r="H13" s="88"/>
      <c r="I13" s="97"/>
      <c r="J13" s="97">
        <f>SUM(B13:I13)</f>
        <v>0</v>
      </c>
      <c r="K13" s="97"/>
      <c r="L13" s="88">
        <f t="shared" ref="L13:L35" si="1">SUM(J13:K13)</f>
        <v>0</v>
      </c>
      <c r="M13" s="84"/>
    </row>
    <row r="14" spans="1:13">
      <c r="A14" s="98" t="s">
        <v>278</v>
      </c>
      <c r="B14" s="90"/>
      <c r="C14" s="90"/>
      <c r="D14" s="90"/>
      <c r="E14" s="90"/>
      <c r="F14" s="90"/>
      <c r="G14" s="90"/>
      <c r="H14" s="97"/>
      <c r="I14" s="99">
        <v>-20058847</v>
      </c>
      <c r="J14" s="97">
        <f>SUM(B14:I14)</f>
        <v>-20058847</v>
      </c>
      <c r="K14" s="100"/>
      <c r="L14" s="97">
        <f t="shared" si="1"/>
        <v>-20058847</v>
      </c>
      <c r="M14" s="84"/>
    </row>
    <row r="15" spans="1:13">
      <c r="A15" s="98" t="s">
        <v>284</v>
      </c>
      <c r="B15" s="90"/>
      <c r="C15" s="90"/>
      <c r="D15" s="90"/>
      <c r="E15" s="90"/>
      <c r="F15" s="90"/>
      <c r="G15" s="90"/>
      <c r="H15" s="97"/>
      <c r="I15" s="100"/>
      <c r="J15" s="97">
        <f t="shared" ref="J15:J35" si="2">SUM(B15:I15)</f>
        <v>0</v>
      </c>
      <c r="K15" s="97"/>
      <c r="L15" s="97">
        <f t="shared" si="1"/>
        <v>0</v>
      </c>
      <c r="M15" s="84"/>
    </row>
    <row r="16" spans="1:13">
      <c r="A16" s="98" t="s">
        <v>285</v>
      </c>
      <c r="B16" s="90"/>
      <c r="C16" s="90"/>
      <c r="D16" s="90"/>
      <c r="E16" s="90"/>
      <c r="F16" s="90"/>
      <c r="G16" s="90"/>
      <c r="H16" s="97"/>
      <c r="I16" s="97"/>
      <c r="J16" s="97">
        <f t="shared" si="2"/>
        <v>0</v>
      </c>
      <c r="K16" s="97"/>
      <c r="L16" s="97">
        <f t="shared" si="1"/>
        <v>0</v>
      </c>
      <c r="M16" s="84"/>
    </row>
    <row r="17" spans="1:13">
      <c r="A17" s="96" t="s">
        <v>286</v>
      </c>
      <c r="B17" s="101">
        <v>0</v>
      </c>
      <c r="C17" s="101">
        <f t="shared" ref="C17:K17" si="3">SUM(C13:C16)</f>
        <v>0</v>
      </c>
      <c r="D17" s="101">
        <f t="shared" si="3"/>
        <v>0</v>
      </c>
      <c r="E17" s="101">
        <f t="shared" si="3"/>
        <v>0</v>
      </c>
      <c r="F17" s="101">
        <f t="shared" si="3"/>
        <v>0</v>
      </c>
      <c r="G17" s="101">
        <f t="shared" si="3"/>
        <v>0</v>
      </c>
      <c r="H17" s="101">
        <f t="shared" si="3"/>
        <v>0</v>
      </c>
      <c r="I17" s="101">
        <f>SUM(I13:I16)</f>
        <v>-20058847</v>
      </c>
      <c r="J17" s="101">
        <f>I17+H17+G17+F17+E17+D17+C17+B17</f>
        <v>-20058847</v>
      </c>
      <c r="K17" s="101">
        <f t="shared" si="3"/>
        <v>0</v>
      </c>
      <c r="L17" s="101">
        <f>SUM(J17:K17)</f>
        <v>-20058847</v>
      </c>
      <c r="M17" s="84"/>
    </row>
    <row r="18" spans="1:13">
      <c r="A18" s="96" t="s">
        <v>287</v>
      </c>
      <c r="B18" s="90"/>
      <c r="C18" s="90"/>
      <c r="D18" s="90"/>
      <c r="E18" s="90"/>
      <c r="F18" s="90"/>
      <c r="G18" s="90"/>
      <c r="H18" s="97"/>
      <c r="I18" s="97"/>
      <c r="J18" s="97">
        <f t="shared" si="2"/>
        <v>0</v>
      </c>
      <c r="K18" s="97"/>
      <c r="L18" s="97">
        <f t="shared" si="1"/>
        <v>0</v>
      </c>
      <c r="M18" s="84"/>
    </row>
    <row r="19" spans="1:13">
      <c r="A19" s="102" t="s">
        <v>288</v>
      </c>
      <c r="B19" s="90">
        <v>138853725</v>
      </c>
      <c r="C19" s="90"/>
      <c r="D19" s="90"/>
      <c r="E19" s="90"/>
      <c r="F19" s="90"/>
      <c r="G19" s="90"/>
      <c r="H19" s="97"/>
      <c r="I19" s="97"/>
      <c r="J19" s="97">
        <f t="shared" si="2"/>
        <v>138853725</v>
      </c>
      <c r="K19" s="97"/>
      <c r="L19" s="97">
        <f t="shared" si="1"/>
        <v>138853725</v>
      </c>
      <c r="M19" s="84"/>
    </row>
    <row r="20" spans="1:13">
      <c r="A20" s="102" t="s">
        <v>289</v>
      </c>
      <c r="B20" s="90">
        <v>0</v>
      </c>
      <c r="C20" s="90"/>
      <c r="D20" s="90"/>
      <c r="E20" s="90"/>
      <c r="F20" s="90"/>
      <c r="G20" s="90"/>
      <c r="H20" s="97"/>
      <c r="I20" s="97"/>
      <c r="J20" s="97">
        <f t="shared" si="2"/>
        <v>0</v>
      </c>
      <c r="K20" s="97"/>
      <c r="L20" s="97">
        <f t="shared" si="1"/>
        <v>0</v>
      </c>
      <c r="M20" s="84"/>
    </row>
    <row r="21" spans="1:13">
      <c r="A21" s="103" t="s">
        <v>290</v>
      </c>
      <c r="B21" s="90">
        <v>0</v>
      </c>
      <c r="C21" s="90"/>
      <c r="D21" s="90"/>
      <c r="E21" s="104"/>
      <c r="F21" s="104"/>
      <c r="G21" s="104"/>
      <c r="H21" s="97"/>
      <c r="I21" s="97"/>
      <c r="J21" s="97">
        <f t="shared" si="2"/>
        <v>0</v>
      </c>
      <c r="K21" s="97"/>
      <c r="L21" s="97">
        <f t="shared" si="1"/>
        <v>0</v>
      </c>
      <c r="M21" s="84"/>
    </row>
    <row r="22" spans="1:13">
      <c r="A22" s="96" t="s">
        <v>291</v>
      </c>
      <c r="B22" s="95">
        <f>SUM(B19:B21)</f>
        <v>138853725</v>
      </c>
      <c r="C22" s="95">
        <f t="shared" ref="C22:K22" si="4">SUM(C19:C21)</f>
        <v>0</v>
      </c>
      <c r="D22" s="95">
        <f t="shared" si="4"/>
        <v>0</v>
      </c>
      <c r="E22" s="95">
        <f t="shared" si="4"/>
        <v>0</v>
      </c>
      <c r="F22" s="95">
        <f t="shared" si="4"/>
        <v>0</v>
      </c>
      <c r="G22" s="95">
        <f t="shared" si="4"/>
        <v>0</v>
      </c>
      <c r="H22" s="95">
        <f t="shared" si="4"/>
        <v>0</v>
      </c>
      <c r="I22" s="95">
        <f t="shared" si="4"/>
        <v>0</v>
      </c>
      <c r="J22" s="101">
        <f>SUM(B22:I22)</f>
        <v>138853725</v>
      </c>
      <c r="K22" s="95">
        <f t="shared" si="4"/>
        <v>0</v>
      </c>
      <c r="L22" s="95">
        <f t="shared" si="1"/>
        <v>138853725</v>
      </c>
      <c r="M22" s="84"/>
    </row>
    <row r="23" spans="1:13">
      <c r="A23" s="96"/>
      <c r="B23" s="95"/>
      <c r="C23" s="89"/>
      <c r="D23" s="88"/>
      <c r="E23" s="89"/>
      <c r="F23" s="89"/>
      <c r="G23" s="89"/>
      <c r="H23" s="89"/>
      <c r="I23" s="97"/>
      <c r="J23" s="97"/>
      <c r="K23" s="97"/>
      <c r="L23" s="89"/>
      <c r="M23" s="84"/>
    </row>
    <row r="24" spans="1:13" ht="15.75" thickBot="1">
      <c r="A24" s="96" t="s">
        <v>292</v>
      </c>
      <c r="B24" s="105">
        <f>B12+B17+B22</f>
        <v>171273725</v>
      </c>
      <c r="C24" s="105">
        <f t="shared" ref="C24:K24" si="5">C12+C17+C22</f>
        <v>0</v>
      </c>
      <c r="D24" s="105">
        <f t="shared" si="5"/>
        <v>0</v>
      </c>
      <c r="E24" s="105">
        <f t="shared" si="5"/>
        <v>103547421</v>
      </c>
      <c r="F24" s="105">
        <f t="shared" si="5"/>
        <v>0</v>
      </c>
      <c r="G24" s="105">
        <f t="shared" si="5"/>
        <v>0</v>
      </c>
      <c r="H24" s="105">
        <f>H12+H17+H22</f>
        <v>-16598835</v>
      </c>
      <c r="I24" s="105">
        <f>I12+I17+I22</f>
        <v>-20058847</v>
      </c>
      <c r="J24" s="105">
        <f>SUM(B24:I24)</f>
        <v>238163464</v>
      </c>
      <c r="K24" s="105">
        <f t="shared" si="5"/>
        <v>0</v>
      </c>
      <c r="L24" s="105">
        <f>SUM(J24:K24)</f>
        <v>238163464</v>
      </c>
      <c r="M24" s="84"/>
    </row>
    <row r="25" spans="1:13" ht="15.75" thickTop="1">
      <c r="A25" s="106"/>
      <c r="B25" s="88"/>
      <c r="C25" s="88"/>
      <c r="D25" s="88"/>
      <c r="E25" s="88"/>
      <c r="F25" s="88"/>
      <c r="G25" s="88"/>
      <c r="H25" s="88"/>
      <c r="I25" s="97"/>
      <c r="J25" s="97">
        <f t="shared" si="2"/>
        <v>0</v>
      </c>
      <c r="K25" s="97"/>
      <c r="L25" s="88">
        <f t="shared" si="1"/>
        <v>0</v>
      </c>
      <c r="M25" s="84"/>
    </row>
    <row r="26" spans="1:13">
      <c r="A26" s="96" t="s">
        <v>283</v>
      </c>
      <c r="B26" s="90"/>
      <c r="C26" s="90"/>
      <c r="D26" s="90"/>
      <c r="E26" s="90"/>
      <c r="F26" s="90"/>
      <c r="G26" s="90"/>
      <c r="H26" s="97"/>
      <c r="I26" s="97"/>
      <c r="J26" s="97">
        <f t="shared" si="2"/>
        <v>0</v>
      </c>
      <c r="K26" s="97"/>
      <c r="L26" s="97">
        <f t="shared" si="1"/>
        <v>0</v>
      </c>
      <c r="M26" s="84"/>
    </row>
    <row r="27" spans="1:13">
      <c r="A27" s="98" t="s">
        <v>278</v>
      </c>
      <c r="B27" s="90"/>
      <c r="C27" s="90"/>
      <c r="D27" s="90"/>
      <c r="E27" s="90"/>
      <c r="F27" s="90"/>
      <c r="G27" s="90"/>
      <c r="H27" s="97"/>
      <c r="I27" s="99">
        <v>-19491251</v>
      </c>
      <c r="J27" s="97">
        <f t="shared" si="2"/>
        <v>-19491251</v>
      </c>
      <c r="K27" s="100"/>
      <c r="L27" s="97">
        <f t="shared" si="1"/>
        <v>-19491251</v>
      </c>
      <c r="M27" s="84"/>
    </row>
    <row r="28" spans="1:13">
      <c r="A28" s="98" t="s">
        <v>284</v>
      </c>
      <c r="B28" s="90"/>
      <c r="C28" s="90"/>
      <c r="D28" s="90"/>
      <c r="E28" s="90"/>
      <c r="F28" s="90"/>
      <c r="G28" s="90"/>
      <c r="H28" s="97"/>
      <c r="I28" s="100"/>
      <c r="J28" s="97">
        <f t="shared" si="2"/>
        <v>0</v>
      </c>
      <c r="K28" s="97"/>
      <c r="L28" s="97">
        <f t="shared" si="1"/>
        <v>0</v>
      </c>
      <c r="M28" s="84"/>
    </row>
    <row r="29" spans="1:13">
      <c r="A29" s="98" t="s">
        <v>285</v>
      </c>
      <c r="B29" s="90"/>
      <c r="C29" s="90"/>
      <c r="D29" s="90"/>
      <c r="E29" s="90"/>
      <c r="F29" s="90"/>
      <c r="G29" s="90"/>
      <c r="H29" s="97"/>
      <c r="I29" s="97"/>
      <c r="J29" s="97">
        <f t="shared" si="2"/>
        <v>0</v>
      </c>
      <c r="K29" s="97"/>
      <c r="L29" s="97">
        <f t="shared" si="1"/>
        <v>0</v>
      </c>
      <c r="M29" s="84"/>
    </row>
    <row r="30" spans="1:13">
      <c r="A30" s="96" t="s">
        <v>286</v>
      </c>
      <c r="B30" s="101">
        <f>SUM(B27:B29)</f>
        <v>0</v>
      </c>
      <c r="C30" s="101">
        <f t="shared" ref="C30:K30" si="6">SUM(C27:C29)</f>
        <v>0</v>
      </c>
      <c r="D30" s="101">
        <f t="shared" si="6"/>
        <v>0</v>
      </c>
      <c r="E30" s="101">
        <f t="shared" si="6"/>
        <v>0</v>
      </c>
      <c r="F30" s="101">
        <f t="shared" si="6"/>
        <v>0</v>
      </c>
      <c r="G30" s="101">
        <f t="shared" si="6"/>
        <v>0</v>
      </c>
      <c r="H30" s="101">
        <f t="shared" si="6"/>
        <v>0</v>
      </c>
      <c r="I30" s="101">
        <f t="shared" si="6"/>
        <v>-19491251</v>
      </c>
      <c r="J30" s="101">
        <f t="shared" si="2"/>
        <v>-19491251</v>
      </c>
      <c r="K30" s="101">
        <f t="shared" si="6"/>
        <v>0</v>
      </c>
      <c r="L30" s="101">
        <f t="shared" si="1"/>
        <v>-19491251</v>
      </c>
      <c r="M30" s="84"/>
    </row>
    <row r="31" spans="1:13">
      <c r="A31" s="96" t="s">
        <v>287</v>
      </c>
      <c r="B31" s="90"/>
      <c r="C31" s="90"/>
      <c r="D31" s="90"/>
      <c r="E31" s="90"/>
      <c r="F31" s="90"/>
      <c r="G31" s="90"/>
      <c r="H31" s="97"/>
      <c r="I31" s="97"/>
      <c r="J31" s="97">
        <f t="shared" si="2"/>
        <v>0</v>
      </c>
      <c r="K31" s="97"/>
      <c r="L31" s="97">
        <f t="shared" si="1"/>
        <v>0</v>
      </c>
      <c r="M31" s="84"/>
    </row>
    <row r="32" spans="1:13">
      <c r="A32" s="102" t="s">
        <v>288</v>
      </c>
      <c r="B32" s="90"/>
      <c r="C32" s="90"/>
      <c r="D32" s="90"/>
      <c r="E32" s="90"/>
      <c r="F32" s="90">
        <v>170475011</v>
      </c>
      <c r="G32" s="90"/>
      <c r="H32" s="97"/>
      <c r="I32" s="97"/>
      <c r="J32" s="97">
        <f t="shared" si="2"/>
        <v>170475011</v>
      </c>
      <c r="K32" s="97"/>
      <c r="L32" s="97">
        <f t="shared" si="1"/>
        <v>170475011</v>
      </c>
      <c r="M32" s="84"/>
    </row>
    <row r="33" spans="1:13">
      <c r="A33" s="102" t="s">
        <v>289</v>
      </c>
      <c r="B33" s="90"/>
      <c r="C33" s="90"/>
      <c r="D33" s="90"/>
      <c r="E33" s="90"/>
      <c r="F33" s="90"/>
      <c r="G33" s="90"/>
      <c r="H33" s="97"/>
      <c r="I33" s="97"/>
      <c r="J33" s="97">
        <f t="shared" si="2"/>
        <v>0</v>
      </c>
      <c r="K33" s="97"/>
      <c r="L33" s="97">
        <f t="shared" si="1"/>
        <v>0</v>
      </c>
      <c r="M33" s="84"/>
    </row>
    <row r="34" spans="1:13">
      <c r="A34" s="103" t="s">
        <v>290</v>
      </c>
      <c r="B34" s="90"/>
      <c r="C34" s="90"/>
      <c r="D34" s="90"/>
      <c r="E34" s="104"/>
      <c r="F34" s="104"/>
      <c r="G34" s="104"/>
      <c r="H34" s="97"/>
      <c r="I34" s="97"/>
      <c r="J34" s="97">
        <f t="shared" si="2"/>
        <v>0</v>
      </c>
      <c r="K34" s="97"/>
      <c r="L34" s="97">
        <f t="shared" si="1"/>
        <v>0</v>
      </c>
      <c r="M34" s="84"/>
    </row>
    <row r="35" spans="1:13">
      <c r="A35" s="96" t="s">
        <v>291</v>
      </c>
      <c r="B35" s="101">
        <f>SUM(B32:B34)</f>
        <v>0</v>
      </c>
      <c r="C35" s="101">
        <f t="shared" ref="C35:K35" si="7">SUM(C32:C34)</f>
        <v>0</v>
      </c>
      <c r="D35" s="101">
        <f t="shared" si="7"/>
        <v>0</v>
      </c>
      <c r="E35" s="101">
        <f t="shared" si="7"/>
        <v>0</v>
      </c>
      <c r="F35" s="101">
        <f t="shared" si="7"/>
        <v>170475011</v>
      </c>
      <c r="G35" s="101">
        <f t="shared" si="7"/>
        <v>0</v>
      </c>
      <c r="H35" s="101">
        <f t="shared" si="7"/>
        <v>0</v>
      </c>
      <c r="I35" s="101">
        <f t="shared" si="7"/>
        <v>0</v>
      </c>
      <c r="J35" s="101">
        <f t="shared" si="2"/>
        <v>170475011</v>
      </c>
      <c r="K35" s="101">
        <f t="shared" si="7"/>
        <v>0</v>
      </c>
      <c r="L35" s="101">
        <f t="shared" si="1"/>
        <v>170475011</v>
      </c>
      <c r="M35" s="84"/>
    </row>
    <row r="36" spans="1:13">
      <c r="A36" s="96"/>
      <c r="B36" s="90"/>
      <c r="C36" s="90"/>
      <c r="D36" s="90"/>
      <c r="E36" s="90"/>
      <c r="F36" s="90"/>
      <c r="G36" s="90"/>
      <c r="H36" s="97"/>
      <c r="I36" s="97"/>
      <c r="J36" s="97"/>
      <c r="K36" s="97"/>
      <c r="L36" s="97"/>
      <c r="M36" s="84"/>
    </row>
    <row r="37" spans="1:13" ht="15.75" thickBot="1">
      <c r="A37" s="96" t="s">
        <v>293</v>
      </c>
      <c r="B37" s="105">
        <f t="shared" ref="B37:H37" si="8">B24+B30+B35</f>
        <v>171273725</v>
      </c>
      <c r="C37" s="105">
        <f t="shared" si="8"/>
        <v>0</v>
      </c>
      <c r="D37" s="105">
        <f t="shared" si="8"/>
        <v>0</v>
      </c>
      <c r="E37" s="105">
        <f t="shared" si="8"/>
        <v>103547421</v>
      </c>
      <c r="F37" s="105">
        <f t="shared" si="8"/>
        <v>170475011</v>
      </c>
      <c r="G37" s="105">
        <f t="shared" si="8"/>
        <v>0</v>
      </c>
      <c r="H37" s="105">
        <f t="shared" si="8"/>
        <v>-16598835</v>
      </c>
      <c r="I37" s="105">
        <f>I24+I30+I35</f>
        <v>-39550098</v>
      </c>
      <c r="J37" s="105">
        <f>SUM(B37:I37)</f>
        <v>389147224</v>
      </c>
      <c r="K37" s="105">
        <f t="shared" ref="K37" si="9">K24+K30+K35</f>
        <v>0</v>
      </c>
      <c r="L37" s="105">
        <f>SUM(J37:K37)</f>
        <v>389147224</v>
      </c>
      <c r="M37" s="84"/>
    </row>
    <row r="38" spans="1:13" ht="15.75" thickTop="1">
      <c r="B38" s="107"/>
      <c r="C38" s="107"/>
      <c r="D38" s="107"/>
      <c r="E38" s="107"/>
      <c r="F38" s="108"/>
      <c r="G38" s="107"/>
      <c r="H38" s="77"/>
      <c r="I38" s="77"/>
      <c r="J38" s="77"/>
      <c r="K38" s="77"/>
      <c r="L38" s="77"/>
      <c r="M38" s="84"/>
    </row>
    <row r="39" spans="1:13">
      <c r="A39" s="109" t="s">
        <v>294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09"/>
      <c r="M39" s="84"/>
    </row>
    <row r="40" spans="1:13">
      <c r="A40" s="109" t="s">
        <v>295</v>
      </c>
      <c r="B40" s="110"/>
      <c r="C40" s="110"/>
      <c r="D40" s="110"/>
      <c r="E40" s="110"/>
      <c r="F40" s="110"/>
      <c r="G40" s="110"/>
      <c r="H40" s="111"/>
      <c r="I40" s="111"/>
      <c r="J40" s="109"/>
      <c r="K40" s="111"/>
      <c r="L40" s="109"/>
      <c r="M40" s="84"/>
    </row>
    <row r="41" spans="1:13">
      <c r="B41" s="84"/>
      <c r="C41" s="84"/>
      <c r="D41" s="84"/>
      <c r="E41" s="84"/>
      <c r="F41" s="84"/>
      <c r="G41" s="84"/>
      <c r="M41" s="84"/>
    </row>
    <row r="42" spans="1:13">
      <c r="B42" s="84"/>
      <c r="C42" s="84"/>
      <c r="D42" s="84"/>
      <c r="E42" s="84"/>
      <c r="F42" s="84"/>
      <c r="G42" s="84"/>
      <c r="I42" s="99"/>
      <c r="M42" s="84"/>
    </row>
    <row r="43" spans="1:13">
      <c r="B43" s="84"/>
      <c r="C43" s="84"/>
      <c r="D43" s="84"/>
      <c r="E43" s="84"/>
      <c r="F43" s="84"/>
      <c r="G43" s="84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2021-09-11T09:45:32Z</dcterms:modified>
</cp:coreProperties>
</file>