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730" windowHeight="11760" tabRatio="883" activeTab="1"/>
  </bookViews>
  <sheets>
    <sheet name="2.Pasqyra e Pozicioni Financiar" sheetId="20" r:id="rId1"/>
    <sheet name="1.Pasqyra e Perform. (natyra)" sheetId="18" r:id="rId2"/>
    <sheet name="5-CashFlow (direkt)" sheetId="19" r:id="rId3"/>
    <sheet name="Pasqyra e Levizjeve ne Kapital" sheetId="21" r:id="rId4"/>
    <sheet name="Shpenzime te pazbritshme 14  " sheetId="11" state="hidden" r:id="rId5"/>
  </sheets>
  <definedNames>
    <definedName name="_xlnm._FilterDatabase" localSheetId="4" hidden="1">'Shpenzime te pazbritshme 14  '!$A$2:$M$2</definedName>
    <definedName name="_xlnm.Print_Area" localSheetId="0">'2.Pasqyra e Pozicioni Financiar'!$A$1:$D$78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'2.Pasqyra e Pozicioni Financiar'!#REF!,'2.Pasqyra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K35" i="21"/>
  <c r="I35"/>
  <c r="H35"/>
  <c r="G35"/>
  <c r="F35"/>
  <c r="E35"/>
  <c r="D35"/>
  <c r="C35"/>
  <c r="B35"/>
  <c r="J35" s="1"/>
  <c r="L35" s="1"/>
  <c r="L34"/>
  <c r="J34"/>
  <c r="L33"/>
  <c r="J33"/>
  <c r="L32"/>
  <c r="J32"/>
  <c r="L31"/>
  <c r="J31"/>
  <c r="K30"/>
  <c r="I30"/>
  <c r="H30"/>
  <c r="G30"/>
  <c r="F30"/>
  <c r="E30"/>
  <c r="D30"/>
  <c r="C30"/>
  <c r="B30"/>
  <c r="J30" s="1"/>
  <c r="L30" s="1"/>
  <c r="J29"/>
  <c r="L29" s="1"/>
  <c r="J28"/>
  <c r="L28" s="1"/>
  <c r="J27"/>
  <c r="L27" s="1"/>
  <c r="J26"/>
  <c r="L26" s="1"/>
  <c r="J25"/>
  <c r="L25" s="1"/>
  <c r="K22"/>
  <c r="I22"/>
  <c r="H22"/>
  <c r="G22"/>
  <c r="F22"/>
  <c r="E22"/>
  <c r="D22"/>
  <c r="C22"/>
  <c r="B22"/>
  <c r="J22" s="1"/>
  <c r="L22" s="1"/>
  <c r="J21"/>
  <c r="L21" s="1"/>
  <c r="J20"/>
  <c r="L20" s="1"/>
  <c r="L19"/>
  <c r="J19"/>
  <c r="J18"/>
  <c r="L18" s="1"/>
  <c r="K17"/>
  <c r="I17"/>
  <c r="H17"/>
  <c r="G17"/>
  <c r="F17"/>
  <c r="E17"/>
  <c r="D17"/>
  <c r="C17"/>
  <c r="B17"/>
  <c r="J17" s="1"/>
  <c r="L17" s="1"/>
  <c r="J16"/>
  <c r="L16" s="1"/>
  <c r="J15"/>
  <c r="L15" s="1"/>
  <c r="L14"/>
  <c r="J14"/>
  <c r="L13"/>
  <c r="J13"/>
  <c r="K12"/>
  <c r="K24" s="1"/>
  <c r="K37" s="1"/>
  <c r="I12"/>
  <c r="I24" s="1"/>
  <c r="I37" s="1"/>
  <c r="H12"/>
  <c r="H24" s="1"/>
  <c r="H37" s="1"/>
  <c r="G12"/>
  <c r="G24" s="1"/>
  <c r="G37" s="1"/>
  <c r="F12"/>
  <c r="F24" s="1"/>
  <c r="F37" s="1"/>
  <c r="E12"/>
  <c r="E24" s="1"/>
  <c r="E37" s="1"/>
  <c r="D12"/>
  <c r="D24" s="1"/>
  <c r="D37" s="1"/>
  <c r="C12"/>
  <c r="C24" s="1"/>
  <c r="C37" s="1"/>
  <c r="B12"/>
  <c r="B24" s="1"/>
  <c r="J11"/>
  <c r="L11" s="1"/>
  <c r="J10"/>
  <c r="L10" s="1"/>
  <c r="J24" l="1"/>
  <c r="L24" s="1"/>
  <c r="B37"/>
  <c r="J37" s="1"/>
  <c r="L37" s="1"/>
  <c r="J12"/>
  <c r="L12" s="1"/>
  <c r="D69" i="20" l="1"/>
  <c r="D71" s="1"/>
  <c r="B69"/>
  <c r="B71" s="1"/>
  <c r="D58"/>
  <c r="D73" s="1"/>
  <c r="B58"/>
  <c r="B73" s="1"/>
  <c r="D44"/>
  <c r="D46" s="1"/>
  <c r="D48" s="1"/>
  <c r="D75" s="1"/>
  <c r="B44"/>
  <c r="B46" s="1"/>
  <c r="B48" s="1"/>
  <c r="B75" s="1"/>
  <c r="D32"/>
  <c r="D34" s="1"/>
  <c r="D36" s="1"/>
  <c r="B32"/>
  <c r="B34" s="1"/>
  <c r="B36" s="1"/>
  <c r="D22"/>
  <c r="B22"/>
  <c r="B77" l="1"/>
  <c r="D77"/>
  <c r="D50" i="19" l="1"/>
  <c r="B50"/>
  <c r="D35"/>
  <c r="B35"/>
  <c r="D20"/>
  <c r="D52" s="1"/>
  <c r="D55" s="1"/>
  <c r="B20"/>
  <c r="B52" s="1"/>
  <c r="B55" s="1"/>
  <c r="D28" i="18" l="1"/>
  <c r="B28"/>
  <c r="B30" s="1"/>
  <c r="B67" l="1"/>
  <c r="D67"/>
  <c r="D59"/>
  <c r="B59"/>
  <c r="D30"/>
  <c r="D35" s="1"/>
  <c r="D50" s="1"/>
  <c r="B35"/>
  <c r="B50" s="1"/>
  <c r="B69" l="1"/>
  <c r="B71" s="1"/>
  <c r="D69"/>
  <c r="D7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<sst xmlns="http://schemas.openxmlformats.org/spreadsheetml/2006/main" count="580" uniqueCount="365">
  <si>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</si>
  <si>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</si>
  <si>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</si>
  <si>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</si>
  <si>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</si>
  <si>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</si>
  <si>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</si>
  <si>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</si>
  <si>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</si>
  <si>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</si>
  <si>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</si>
  <si>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</si>
  <si>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</si>
  <si>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</si>
  <si>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</si>
  <si>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</si>
  <si>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</si>
  <si>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</si>
  <si>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</si>
  <si>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</si>
  <si>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</si>
  <si>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</si>
  <si>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</si>
  <si>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</si>
  <si>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</si>
  <si>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</si>
  <si>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</si>
  <si>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</si>
  <si>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</si>
  <si>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</si>
  <si>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</si>
  <si>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</si>
  <si>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</si>
  <si>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</si>
  <si>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</si>
  <si>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</si>
  <si>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</si>
  <si>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</si>
  <si>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</si>
  <si>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</si>
  <si>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</si>
  <si>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</si>
  <si>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</si>
  <si>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</si>
  <si>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</si>
  <si>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</si>
  <si>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</si>
  <si>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</si>
  <si>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</si>
  <si>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</si>
  <si>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</si>
  <si>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</si>
  <si>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</si>
  <si>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</si>
  <si>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</si>
  <si>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</si>
  <si>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</si>
  <si>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</si>
  <si>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</si>
  <si>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</si>
  <si>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</si>
  <si>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</si>
  <si>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</si>
  <si>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</si>
  <si>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</si>
  <si>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</si>
  <si>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</si>
  <si>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</si>
  <si>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</si>
  <si>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</si>
  <si>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</si>
  <si>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</si>
  <si>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</si>
  <si>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</si>
  <si>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</si>
  <si>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</si>
  <si>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</si>
  <si>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</si>
  <si>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</si>
  <si>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</si>
  <si>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</si>
  <si>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</si>
  <si>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</si>
  <si>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</si>
  <si>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</si>
  <si>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</si>
  <si>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</si>
  <si>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</si>
  <si>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</si>
  <si>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</si>
  <si>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</si>
  <si>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</si>
  <si>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</si>
  <si>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</si>
  <si>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</si>
  <si>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</si>
  <si>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</si>
  <si>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</si>
  <si>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</si>
  <si>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</si>
  <si>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</si>
  <si>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</si>
  <si>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</si>
  <si>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</si>
  <si>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</si>
  <si>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</si>
  <si>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</si>
  <si>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</si>
  <si>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</si>
  <si>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</si>
  <si>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</si>
  <si>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</si>
  <si>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</si>
  <si>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</si>
  <si>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</si>
  <si>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</si>
  <si>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</si>
  <si>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</si>
  <si>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</si>
  <si>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</si>
  <si>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</si>
  <si>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</si>
  <si>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</si>
  <si>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</si>
  <si>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</si>
  <si>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</si>
  <si>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</si>
  <si>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</si>
  <si>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</si>
  <si>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</si>
  <si>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</si>
  <si>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</si>
  <si>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</si>
  <si>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</si>
  <si>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</si>
  <si>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</si>
  <si>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</si>
  <si>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</si>
  <si>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</si>
  <si>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</si>
  <si>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</si>
  <si>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</si>
  <si>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</si>
  <si>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</si>
  <si>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</si>
  <si>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</si>
  <si>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</si>
  <si>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</si>
  <si>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</si>
  <si>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</si>
  <si>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</si>
  <si>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</si>
  <si>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</si>
  <si>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</si>
  <si>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</si>
  <si>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</si>
  <si>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</si>
  <si>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</si>
  <si>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</si>
  <si>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</si>
  <si>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</si>
  <si>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</si>
  <si>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</si>
  <si>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</si>
  <si>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</si>
  <si>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</si>
  <si>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</si>
  <si>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</si>
  <si>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</si>
  <si>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</si>
  <si>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</si>
  <si>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</si>
  <si>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</si>
  <si>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</si>
  <si>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</si>
  <si>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</si>
  <si>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</si>
  <si>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</si>
  <si>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</si>
  <si>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</si>
  <si>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</si>
  <si>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</si>
  <si>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</si>
  <si>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</si>
  <si>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</si>
  <si>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</si>
  <si>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</si>
  <si>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</si>
  <si>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</si>
  <si>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</si>
  <si>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</si>
  <si>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</si>
  <si>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</si>
  <si>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</si>
  <si>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</si>
  <si>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</si>
  <si>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</si>
  <si>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</si>
  <si>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</si>
  <si>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</si>
  <si>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</si>
  <si>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</si>
  <si>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</si>
  <si>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</si>
  <si>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</si>
  <si>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</si>
  <si>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</si>
  <si>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</si>
  <si>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</si>
  <si>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</si>
  <si>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</si>
  <si>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</si>
  <si>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</si>
  <si>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</si>
  <si>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</si>
  <si>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</si>
  <si>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</si>
  <si>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</si>
  <si>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</si>
  <si>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</si>
  <si>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</si>
  <si>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</si>
  <si>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</si>
  <si>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</si>
  <si>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</si>
  <si>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</si>
  <si>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</si>
  <si>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</si>
  <si>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</si>
  <si>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</si>
  <si>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</si>
  <si>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</si>
  <si>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</si>
  <si>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</si>
  <si>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</si>
  <si>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</si>
  <si>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</si>
  <si>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</si>
  <si>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</si>
  <si>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</si>
  <si>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</si>
  <si>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</si>
  <si>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</si>
  <si>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</si>
  <si>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</si>
  <si>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</si>
  <si>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</si>
  <si>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</si>
  <si>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</si>
  <si>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</si>
  <si>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</si>
  <si>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</si>
  <si>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</si>
  <si>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</si>
  <si>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</si>
  <si>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</si>
  <si>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</si>
  <si>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</si>
  <si>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</si>
  <si>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</si>
  <si>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</si>
  <si>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</si>
  <si>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</si>
  <si>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</si>
  <si>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</si>
  <si>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</si>
  <si>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</si>
  <si>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</si>
  <si>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</si>
  <si>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direkte)</t>
    </r>
  </si>
  <si>
    <t>Fluksi mjeteve monetare nga/perdorur ne aktivitetin e shfrytezimit:</t>
  </si>
  <si>
    <t>Te arketuara nga te drejtat e arketueshme</t>
  </si>
  <si>
    <t>Te paguara per detyrime e pagueshme dhe detyrimet per punonjesit</t>
  </si>
  <si>
    <t>Pershkruaj</t>
  </si>
  <si>
    <t>Mjete monetare te gjeneruara nga aktiviteti i shfrytezimit</t>
  </si>
  <si>
    <t>Interes i paguar</t>
  </si>
  <si>
    <t>Tatim fitimi i paguar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</si>
  <si>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</si>
  <si>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</si>
  <si>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</si>
  <si>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Mjete monetare neto nga/perdorur ne aktivitetin e investimit</t>
  </si>
  <si>
    <t>Fluksi i mjeteve monetare nga/perdorur ne aktivitetin e financimit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</si>
  <si>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</si>
  <si>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</si>
  <si>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</si>
  <si>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kurset te kembimit te mjetet monetare</t>
  </si>
  <si>
    <t>Mjete monetare dhe ekuivalente me to ne fund</t>
  </si>
  <si>
    <t>Pasqyra e Pozicionit Financiar</t>
  </si>
  <si>
    <t>Me ndarje ne afatshkurter dhe afatgjate</t>
  </si>
  <si>
    <t>AKTIVET</t>
  </si>
  <si>
    <t xml:space="preserve">Aktive afatgjate </t>
  </si>
  <si>
    <t>Aktive afatgjata materiale</t>
  </si>
  <si>
    <t>Aktive afatgjata materiale per investim</t>
  </si>
  <si>
    <t>Emri i mire</t>
  </si>
  <si>
    <t>Aktive te tjera afatgjata jo-materiale</t>
  </si>
  <si>
    <t>Investime ne pjesmarrje</t>
  </si>
  <si>
    <t>Investime ne bashkime ekonomike (joint-ventures)</t>
  </si>
  <si>
    <t>Aktivet tatimore te shtyra</t>
  </si>
  <si>
    <t>Kerkesa per qira financiare afatgjata</t>
  </si>
  <si>
    <t>Huadhenie afatgjata</t>
  </si>
  <si>
    <t>Aktivet biologjike</t>
  </si>
  <si>
    <t>Aktive te tjere financiare afatgjate</t>
  </si>
  <si>
    <t>Aktive te tjera (pershkruaj)</t>
  </si>
  <si>
    <t>Totali i aktiveve afatgjata</t>
  </si>
  <si>
    <t>Aktive afatshkurtra</t>
  </si>
  <si>
    <t>Inventare dhe aktive biologjike afatshkurter</t>
  </si>
  <si>
    <t>Llogari te arketueshme tregtare dhe llogari te tjera te arketueshme</t>
  </si>
  <si>
    <t>Kerkesa ne lidhje me kontratat e ndertimit</t>
  </si>
  <si>
    <t>Aktive te tjere financiare afatshkurter</t>
  </si>
  <si>
    <t>Tatim fitimi i parapaguar</t>
  </si>
  <si>
    <t>Mjete monetare dhe ekuivalente me to</t>
  </si>
  <si>
    <t>Aktive te klasifikuara si te mbajtura per shitje dhe te perfshira ne grupet e nxjerjes jashte perdorimit te klasifikuara si te mbajtura per shitje ne perputhje me SNRF5</t>
  </si>
  <si>
    <t>Totali i aktiveve afatshkurtra</t>
  </si>
  <si>
    <t>TOTALI I AKTIVEVE</t>
  </si>
  <si>
    <t>DETYRIMET DHE KAPITALI</t>
  </si>
  <si>
    <t>Kapitali dhe Rezervat</t>
  </si>
  <si>
    <t>Kapitali  i nenshkruar dhe primi i kapitalit</t>
  </si>
  <si>
    <t>Rezerva te tjera (pershkruaj)</t>
  </si>
  <si>
    <t>Fitime/(humbje) te mbartura</t>
  </si>
  <si>
    <t>Shuma te njohura direkt ne kapital ne lidhje me aktivet e mbajtur per shitje</t>
  </si>
  <si>
    <t>Totali i kapitalit qe i takon pronareve njesise ekonomike</t>
  </si>
  <si>
    <t>Interesa jo-kontrollues</t>
  </si>
  <si>
    <t xml:space="preserve">Totali i kapitalit </t>
  </si>
  <si>
    <t>Detyrime afatgjata</t>
  </si>
  <si>
    <t>Huamarrje</t>
  </si>
  <si>
    <t>Detyrime financiare te tjera</t>
  </si>
  <si>
    <t>Detyrime per perfitime pensionesh</t>
  </si>
  <si>
    <t>Detyrime tatimore te shtyra</t>
  </si>
  <si>
    <t>Provizione</t>
  </si>
  <si>
    <t>Te ardhura te shtyra</t>
  </si>
  <si>
    <t>Detyrime te tjera (Proces gjygjesore)</t>
  </si>
  <si>
    <t>Totali i detyrimeve afatgjata</t>
  </si>
  <si>
    <t>Detyrime afatshkurtra</t>
  </si>
  <si>
    <t>Llogari te pagueshme tregtare dhe llogari te tjera te pagueshme</t>
  </si>
  <si>
    <t>Detyrime ndaj klienteve per kontratat e ndertimit</t>
  </si>
  <si>
    <t>Detyrime per tatimin aktual</t>
  </si>
  <si>
    <t>Detyrime te tjera (pershkruaj)</t>
  </si>
  <si>
    <t>Detyrimet e perfshira ne grupet e nxjerjes jashte perdorimit te klasifikuara si te mbajtura per shitje ne perputhje me SNRF5</t>
  </si>
  <si>
    <t>Totali i detyrimeve afatshkurta</t>
  </si>
  <si>
    <t>Detyrime totale</t>
  </si>
  <si>
    <t>TOTALI I DETYRIMEVE DHE KAPITALIT</t>
  </si>
  <si>
    <t>Check</t>
  </si>
  <si>
    <t>Pasqyra e levizjeve ne kapitalin neto</t>
  </si>
  <si>
    <t>Kapitali i nenshkruar</t>
  </si>
  <si>
    <t>Primi i lidhur me kapitalin</t>
  </si>
  <si>
    <t>Rezerva rivleresimi</t>
  </si>
  <si>
    <t>Diferenca nga perkthimi i monedhes ne veprimtari te huaja</t>
  </si>
  <si>
    <t>Fitimet/ (humbjet) e pashperndara</t>
  </si>
  <si>
    <t>Fitim/(humbja) e periudhes</t>
  </si>
  <si>
    <t>Totali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</si>
  <si>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</si>
  <si>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</si>
  <si>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</si>
  <si>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</si>
  <si>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</si>
  <si>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</si>
  <si>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</si>
  <si>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</si>
  <si>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</si>
  <si>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</si>
  <si>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</si>
  <si>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</si>
  <si>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</si>
  <si>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Check PY</t>
  </si>
  <si>
    <t>Check CY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</si>
</sst>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20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11"/>
      <color indexed="8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  <font>
      <b/>
      <i/>
      <sz val="11"/>
      <color indexed="8"/>
      <name val="Times New Roman"/>
      <family val="1"/>
    </font>
    <font>
      <b/>
      <sz val="11"/>
      <color rgb="FF00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599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21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58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75" fillId="63" borderId="0" xfId="0" applyNumberFormat="1" applyFont="1" applyFill="1" applyBorder="1" applyAlignment="1" applyProtection="1"/>
    <xf numFmtId="0" fontId="175" fillId="63" borderId="0" xfId="0" applyNumberFormat="1" applyFont="1" applyFill="1" applyBorder="1" applyAlignment="1" applyProtection="1">
      <alignment horizontal="center"/>
    </xf>
    <xf numFmtId="0" fontId="181" fillId="0" borderId="0" xfId="6593" applyFont="1"/>
    <xf numFmtId="0" fontId="178" fillId="0" borderId="0" xfId="6593" applyFont="1"/>
    <xf numFmtId="0" fontId="178" fillId="0" borderId="0" xfId="6593" applyFont="1" applyBorder="1"/>
    <xf numFmtId="0" fontId="178" fillId="63" borderId="0" xfId="6593" applyFont="1" applyFill="1"/>
    <xf numFmtId="0" fontId="182" fillId="0" borderId="0" xfId="6593" applyFont="1"/>
    <xf numFmtId="0" fontId="178" fillId="0" borderId="0" xfId="6593" applyFont="1" applyAlignment="1">
      <alignment horizontal="center"/>
    </xf>
    <xf numFmtId="3" fontId="177" fillId="0" borderId="0" xfId="6593" applyNumberFormat="1" applyFont="1" applyBorder="1" applyAlignment="1">
      <alignment horizontal="center" vertical="center"/>
    </xf>
    <xf numFmtId="0" fontId="186" fillId="0" borderId="0" xfId="6593" applyFont="1" applyBorder="1" applyAlignment="1">
      <alignment vertical="center"/>
    </xf>
    <xf numFmtId="3" fontId="187" fillId="0" borderId="0" xfId="6593" applyNumberFormat="1" applyFont="1" applyBorder="1" applyAlignment="1">
      <alignment vertical="center"/>
    </xf>
    <xf numFmtId="0" fontId="176" fillId="0" borderId="0" xfId="6593" applyNumberFormat="1" applyFont="1" applyFill="1" applyBorder="1" applyAlignment="1" applyProtection="1">
      <alignment wrapText="1"/>
    </xf>
    <xf numFmtId="38" fontId="178" fillId="0" borderId="0" xfId="6593" applyNumberFormat="1" applyFont="1"/>
    <xf numFmtId="38" fontId="178" fillId="0" borderId="0" xfId="6593" applyNumberFormat="1" applyFont="1" applyBorder="1"/>
    <xf numFmtId="0" fontId="180" fillId="0" borderId="0" xfId="6593" applyNumberFormat="1" applyFont="1" applyFill="1" applyBorder="1" applyAlignment="1" applyProtection="1">
      <alignment horizontal="left" wrapText="1" indent="2"/>
    </xf>
    <xf numFmtId="0" fontId="179" fillId="0" borderId="0" xfId="6593" applyNumberFormat="1" applyFont="1" applyFill="1" applyBorder="1" applyAlignment="1" applyProtection="1">
      <alignment horizontal="left" indent="2"/>
    </xf>
    <xf numFmtId="0" fontId="179" fillId="0" borderId="0" xfId="6593" applyNumberFormat="1" applyFont="1" applyFill="1" applyBorder="1" applyAlignment="1" applyProtection="1">
      <alignment horizontal="left" wrapText="1" indent="2"/>
    </xf>
    <xf numFmtId="38" fontId="178" fillId="0" borderId="25" xfId="6593" applyNumberFormat="1" applyFont="1" applyBorder="1"/>
    <xf numFmtId="0" fontId="176" fillId="0" borderId="0" xfId="3275" applyFont="1" applyFill="1" applyAlignment="1">
      <alignment vertical="top" wrapText="1"/>
    </xf>
    <xf numFmtId="38" fontId="178" fillId="0" borderId="26" xfId="6593" applyNumberFormat="1" applyFont="1" applyBorder="1"/>
    <xf numFmtId="0" fontId="179" fillId="0" borderId="0" xfId="6593" applyNumberFormat="1" applyFont="1" applyFill="1" applyBorder="1" applyAlignment="1" applyProtection="1">
      <alignment horizontal="left" wrapText="1"/>
    </xf>
    <xf numFmtId="0" fontId="176" fillId="61" borderId="0" xfId="6593" applyNumberFormat="1" applyFont="1" applyFill="1" applyBorder="1" applyAlignment="1" applyProtection="1">
      <alignment horizontal="left" wrapText="1"/>
    </xf>
    <xf numFmtId="38" fontId="178" fillId="61" borderId="15" xfId="6593" applyNumberFormat="1" applyFont="1" applyFill="1" applyBorder="1"/>
    <xf numFmtId="38" fontId="178" fillId="61" borderId="0" xfId="6593" applyNumberFormat="1" applyFont="1" applyFill="1" applyBorder="1"/>
    <xf numFmtId="0" fontId="179" fillId="0" borderId="0" xfId="6593" applyNumberFormat="1" applyFont="1" applyFill="1" applyBorder="1" applyAlignment="1" applyProtection="1">
      <alignment wrapText="1"/>
    </xf>
    <xf numFmtId="0" fontId="176" fillId="0" borderId="0" xfId="0" applyNumberFormat="1" applyFont="1" applyFill="1" applyBorder="1" applyAlignment="1" applyProtection="1"/>
    <xf numFmtId="0" fontId="180" fillId="0" borderId="0" xfId="6594" applyNumberFormat="1" applyFont="1" applyFill="1" applyBorder="1" applyAlignment="1" applyProtection="1">
      <alignment wrapText="1"/>
    </xf>
    <xf numFmtId="0" fontId="188" fillId="0" borderId="0" xfId="0" applyFont="1" applyBorder="1" applyAlignment="1"/>
    <xf numFmtId="0" fontId="176" fillId="0" borderId="0" xfId="6594" applyNumberFormat="1" applyFont="1" applyFill="1" applyBorder="1" applyAlignment="1" applyProtection="1"/>
    <xf numFmtId="3" fontId="187" fillId="0" borderId="0" xfId="0" applyNumberFormat="1" applyFont="1" applyBorder="1" applyAlignment="1">
      <alignment vertical="center"/>
    </xf>
    <xf numFmtId="0" fontId="176" fillId="0" borderId="0" xfId="6594" applyNumberFormat="1" applyFont="1" applyFill="1" applyBorder="1" applyAlignment="1" applyProtection="1">
      <alignment wrapText="1"/>
    </xf>
    <xf numFmtId="0" fontId="179" fillId="0" borderId="0" xfId="6594" applyNumberFormat="1" applyFont="1" applyFill="1" applyBorder="1" applyAlignment="1" applyProtection="1">
      <alignment wrapText="1"/>
    </xf>
    <xf numFmtId="37" fontId="178" fillId="61" borderId="0" xfId="0" applyNumberFormat="1" applyFont="1" applyFill="1"/>
    <xf numFmtId="37" fontId="178" fillId="0" borderId="0" xfId="0" applyNumberFormat="1" applyFont="1" applyBorder="1"/>
    <xf numFmtId="0" fontId="189" fillId="62" borderId="0" xfId="6594" applyNumberFormat="1" applyFont="1" applyFill="1" applyBorder="1" applyAlignment="1" applyProtection="1">
      <alignment wrapText="1"/>
    </xf>
    <xf numFmtId="37" fontId="177" fillId="0" borderId="25" xfId="0" applyNumberFormat="1" applyFont="1" applyBorder="1" applyAlignment="1">
      <alignment vertical="center"/>
    </xf>
    <xf numFmtId="37" fontId="177" fillId="0" borderId="0" xfId="0" applyNumberFormat="1" applyFont="1" applyBorder="1" applyAlignment="1">
      <alignment vertical="center"/>
    </xf>
    <xf numFmtId="37" fontId="178" fillId="0" borderId="0" xfId="0" applyNumberFormat="1" applyFont="1"/>
    <xf numFmtId="0" fontId="177" fillId="0" borderId="0" xfId="3275" applyFont="1" applyFill="1" applyBorder="1" applyAlignment="1">
      <alignment horizontal="left" vertical="center"/>
    </xf>
    <xf numFmtId="0" fontId="187" fillId="0" borderId="0" xfId="3275" applyFont="1" applyFill="1" applyBorder="1" applyAlignment="1">
      <alignment horizontal="left" vertical="center"/>
    </xf>
    <xf numFmtId="37" fontId="178" fillId="61" borderId="27" xfId="0" applyNumberFormat="1" applyFont="1" applyFill="1" applyBorder="1"/>
    <xf numFmtId="0" fontId="1" fillId="0" borderId="0" xfId="6594"/>
    <xf numFmtId="37" fontId="190" fillId="0" borderId="0" xfId="6594" applyNumberFormat="1" applyFont="1"/>
    <xf numFmtId="0" fontId="176" fillId="0" borderId="0" xfId="0" applyNumberFormat="1" applyFont="1" applyFill="1" applyBorder="1" applyAlignment="1" applyProtection="1">
      <alignment wrapText="1"/>
    </xf>
    <xf numFmtId="37" fontId="181" fillId="0" borderId="15" xfId="0" applyNumberFormat="1" applyFont="1" applyBorder="1"/>
    <xf numFmtId="37" fontId="190" fillId="0" borderId="25" xfId="6594" applyNumberFormat="1" applyFont="1" applyBorder="1"/>
    <xf numFmtId="0" fontId="179" fillId="0" borderId="0" xfId="0" applyNumberFormat="1" applyFont="1" applyFill="1" applyBorder="1" applyAlignment="1" applyProtection="1">
      <alignment wrapText="1"/>
    </xf>
    <xf numFmtId="37" fontId="177" fillId="0" borderId="26" xfId="0" applyNumberFormat="1" applyFont="1" applyBorder="1" applyAlignment="1">
      <alignment vertical="center"/>
    </xf>
    <xf numFmtId="37" fontId="176" fillId="0" borderId="25" xfId="6594" applyNumberFormat="1" applyFont="1" applyFill="1" applyBorder="1" applyAlignment="1" applyProtection="1">
      <alignment wrapText="1"/>
    </xf>
    <xf numFmtId="0" fontId="176" fillId="0" borderId="0" xfId="6594" applyNumberFormat="1" applyFont="1" applyFill="1" applyBorder="1" applyAlignment="1" applyProtection="1">
      <alignment vertical="top" wrapText="1"/>
    </xf>
    <xf numFmtId="37" fontId="177" fillId="0" borderId="15" xfId="0" applyNumberFormat="1" applyFont="1" applyFill="1" applyBorder="1" applyAlignment="1">
      <alignment vertical="center"/>
    </xf>
    <xf numFmtId="37" fontId="177" fillId="0" borderId="0" xfId="0" applyNumberFormat="1" applyFont="1" applyFill="1" applyBorder="1" applyAlignment="1">
      <alignment vertical="center"/>
    </xf>
    <xf numFmtId="0" fontId="191" fillId="0" borderId="0" xfId="6595" applyNumberFormat="1" applyFont="1" applyFill="1" applyBorder="1" applyAlignment="1">
      <alignment vertical="center"/>
    </xf>
    <xf numFmtId="0" fontId="192" fillId="0" borderId="0" xfId="6595" applyNumberFormat="1" applyFont="1" applyFill="1" applyBorder="1" applyAlignment="1">
      <alignment horizontal="center" vertical="center"/>
    </xf>
    <xf numFmtId="0" fontId="193" fillId="0" borderId="0" xfId="6595" applyNumberFormat="1" applyFont="1" applyFill="1" applyBorder="1" applyAlignment="1">
      <alignment vertical="center"/>
    </xf>
    <xf numFmtId="37" fontId="193" fillId="0" borderId="0" xfId="6595" applyNumberFormat="1" applyFont="1" applyFill="1" applyBorder="1" applyAlignment="1">
      <alignment vertical="center"/>
    </xf>
    <xf numFmtId="0" fontId="192" fillId="0" borderId="0" xfId="6595" applyNumberFormat="1" applyFont="1" applyFill="1" applyBorder="1" applyAlignment="1">
      <alignment vertical="center"/>
    </xf>
    <xf numFmtId="0" fontId="178" fillId="0" borderId="0" xfId="6596" applyFont="1"/>
    <xf numFmtId="0" fontId="182" fillId="0" borderId="0" xfId="6596" applyFont="1"/>
    <xf numFmtId="0" fontId="176" fillId="0" borderId="0" xfId="6596" applyNumberFormat="1" applyFont="1" applyFill="1" applyBorder="1" applyAlignment="1" applyProtection="1">
      <alignment horizontal="center" wrapText="1"/>
    </xf>
    <xf numFmtId="0" fontId="194" fillId="62" borderId="0" xfId="6596" applyNumberFormat="1" applyFont="1" applyFill="1" applyBorder="1" applyAlignment="1" applyProtection="1">
      <alignment horizontal="center" wrapText="1"/>
    </xf>
    <xf numFmtId="0" fontId="176" fillId="0" borderId="0" xfId="6596" applyNumberFormat="1" applyFont="1" applyFill="1" applyBorder="1" applyAlignment="1" applyProtection="1">
      <alignment wrapText="1"/>
    </xf>
    <xf numFmtId="0" fontId="176" fillId="0" borderId="0" xfId="6597" applyFont="1" applyFill="1" applyBorder="1"/>
    <xf numFmtId="0" fontId="178" fillId="0" borderId="0" xfId="6596" applyFont="1" applyBorder="1"/>
    <xf numFmtId="0" fontId="179" fillId="0" borderId="0" xfId="6596" applyNumberFormat="1" applyFont="1" applyFill="1" applyBorder="1" applyAlignment="1" applyProtection="1"/>
    <xf numFmtId="0" fontId="176" fillId="0" borderId="0" xfId="6596" applyNumberFormat="1" applyFont="1" applyFill="1" applyBorder="1" applyAlignment="1" applyProtection="1">
      <alignment horizontal="right" wrapText="1"/>
    </xf>
    <xf numFmtId="0" fontId="179" fillId="0" borderId="0" xfId="6597" applyFont="1" applyFill="1" applyBorder="1"/>
    <xf numFmtId="37" fontId="179" fillId="0" borderId="0" xfId="6598" applyNumberFormat="1" applyFont="1" applyBorder="1" applyAlignment="1">
      <alignment horizontal="right"/>
    </xf>
    <xf numFmtId="37" fontId="179" fillId="0" borderId="0" xfId="6598" applyNumberFormat="1" applyFont="1" applyFill="1" applyBorder="1" applyAlignment="1" applyProtection="1">
      <alignment horizontal="right" wrapText="1"/>
    </xf>
    <xf numFmtId="37" fontId="178" fillId="0" borderId="0" xfId="6596" applyNumberFormat="1" applyFont="1" applyBorder="1" applyAlignment="1">
      <alignment horizontal="right"/>
    </xf>
    <xf numFmtId="0" fontId="195" fillId="0" borderId="0" xfId="6596" applyNumberFormat="1" applyFont="1" applyFill="1" applyBorder="1" applyAlignment="1" applyProtection="1">
      <alignment vertical="center"/>
    </xf>
    <xf numFmtId="37" fontId="181" fillId="0" borderId="15" xfId="6596" applyNumberFormat="1" applyFont="1" applyFill="1" applyBorder="1" applyAlignment="1">
      <alignment horizontal="right"/>
    </xf>
    <xf numFmtId="37" fontId="196" fillId="0" borderId="0" xfId="6596" applyNumberFormat="1" applyFont="1"/>
    <xf numFmtId="0" fontId="197" fillId="0" borderId="0" xfId="6596" applyNumberFormat="1" applyFont="1" applyFill="1" applyBorder="1" applyAlignment="1" applyProtection="1">
      <alignment vertical="center"/>
    </xf>
    <xf numFmtId="37" fontId="179" fillId="0" borderId="0" xfId="6598" applyNumberFormat="1" applyFont="1" applyFill="1" applyBorder="1" applyAlignment="1">
      <alignment horizontal="right"/>
    </xf>
    <xf numFmtId="0" fontId="196" fillId="0" borderId="0" xfId="6596" applyFont="1"/>
    <xf numFmtId="37" fontId="176" fillId="0" borderId="25" xfId="6598" applyNumberFormat="1" applyFont="1" applyBorder="1" applyAlignment="1">
      <alignment horizontal="right"/>
    </xf>
    <xf numFmtId="167" fontId="196" fillId="0" borderId="0" xfId="215" applyNumberFormat="1" applyFont="1"/>
    <xf numFmtId="0" fontId="195" fillId="0" borderId="0" xfId="6596" applyNumberFormat="1" applyFont="1" applyFill="1" applyBorder="1" applyAlignment="1" applyProtection="1">
      <alignment vertical="top" wrapText="1"/>
    </xf>
    <xf numFmtId="37" fontId="178" fillId="0" borderId="0" xfId="6596" applyNumberFormat="1" applyFont="1" applyAlignment="1">
      <alignment horizontal="right"/>
    </xf>
    <xf numFmtId="0" fontId="197" fillId="0" borderId="0" xfId="6596" applyNumberFormat="1" applyFont="1" applyFill="1" applyBorder="1" applyAlignment="1" applyProtection="1">
      <alignment vertical="top" wrapText="1"/>
    </xf>
    <xf numFmtId="37" fontId="178" fillId="34" borderId="0" xfId="6596" applyNumberFormat="1" applyFont="1" applyFill="1" applyAlignment="1">
      <alignment horizontal="right"/>
    </xf>
    <xf numFmtId="37" fontId="181" fillId="0" borderId="25" xfId="6596" applyNumberFormat="1" applyFont="1" applyBorder="1" applyAlignment="1">
      <alignment horizontal="right"/>
    </xf>
    <xf numFmtId="0" fontId="197" fillId="0" borderId="0" xfId="6596" applyNumberFormat="1" applyFont="1" applyFill="1" applyBorder="1" applyAlignment="1" applyProtection="1">
      <alignment vertical="top"/>
    </xf>
    <xf numFmtId="0" fontId="197" fillId="62" borderId="0" xfId="6596" applyNumberFormat="1" applyFont="1" applyFill="1" applyBorder="1" applyAlignment="1" applyProtection="1">
      <alignment vertical="top"/>
    </xf>
    <xf numFmtId="37" fontId="178" fillId="0" borderId="0" xfId="6596" applyNumberFormat="1" applyFont="1" applyFill="1" applyBorder="1" applyAlignment="1">
      <alignment horizontal="right"/>
    </xf>
    <xf numFmtId="37" fontId="181" fillId="61" borderId="15" xfId="6596" applyNumberFormat="1" applyFont="1" applyFill="1" applyBorder="1" applyAlignment="1">
      <alignment horizontal="right"/>
    </xf>
    <xf numFmtId="0" fontId="195" fillId="0" borderId="0" xfId="6596" applyNumberFormat="1" applyFont="1" applyFill="1" applyBorder="1" applyAlignment="1" applyProtection="1"/>
    <xf numFmtId="37" fontId="178" fillId="0" borderId="0" xfId="6596" applyNumberFormat="1" applyFont="1" applyBorder="1"/>
    <xf numFmtId="37" fontId="178" fillId="0" borderId="0" xfId="6596" applyNumberFormat="1" applyFont="1"/>
    <xf numFmtId="0" fontId="199" fillId="0" borderId="0" xfId="6596" applyFont="1"/>
    <xf numFmtId="37" fontId="199" fillId="0" borderId="0" xfId="6596" applyNumberFormat="1" applyFont="1" applyBorder="1"/>
    <xf numFmtId="37" fontId="199" fillId="0" borderId="0" xfId="6596" applyNumberFormat="1" applyFont="1"/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82 2 2" xfId="6598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1 2 2" xfId="6596"/>
    <cellStyle name="Normal 22" xfId="6588"/>
    <cellStyle name="Normal 22 2" xfId="6593"/>
    <cellStyle name="Normal 23" xfId="6592"/>
    <cellStyle name="Normal 23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rmal_Global IFRS YE2009" xfId="6597"/>
    <cellStyle name="Normal_SHEET" xfId="659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0"/>
  <sheetViews>
    <sheetView showGridLines="0" topLeftCell="A46" workbookViewId="0">
      <selection activeCell="G76" sqref="G76"/>
    </sheetView>
  </sheetViews>
  <sheetFormatPr defaultRowHeight="15"/>
  <cols>
    <col min="1" max="1" width="83.42578125" style="36" customWidth="1"/>
    <col min="2" max="2" width="15.7109375" style="35" customWidth="1"/>
    <col min="3" max="3" width="2.28515625" style="35" customWidth="1"/>
    <col min="4" max="4" width="15.7109375" style="35" customWidth="1"/>
    <col min="5" max="5" width="2.42578125" style="35" customWidth="1"/>
    <col min="6" max="6" width="10.5703125" style="36" bestFit="1" customWidth="1"/>
    <col min="7" max="16384" width="9.140625" style="36"/>
  </cols>
  <sheetData>
    <row r="1" spans="1:5">
      <c r="A1" s="41" t="s">
        <v>227</v>
      </c>
    </row>
    <row r="2" spans="1:5">
      <c r="A2" s="42" t="s">
        <v>224</v>
      </c>
    </row>
    <row r="3" spans="1:5">
      <c r="A3" s="42" t="s">
        <v>225</v>
      </c>
    </row>
    <row r="4" spans="1:5">
      <c r="A4" s="42"/>
    </row>
    <row r="5" spans="1:5">
      <c r="A5" s="90" t="s">
        <v>287</v>
      </c>
    </row>
    <row r="6" spans="1:5">
      <c r="A6" s="91" t="s">
        <v>288</v>
      </c>
      <c r="B6" s="37" t="s">
        <v>211</v>
      </c>
      <c r="C6" s="37"/>
      <c r="D6" s="37" t="s">
        <v>211</v>
      </c>
    </row>
    <row r="7" spans="1:5">
      <c r="A7" s="92"/>
      <c r="B7" s="37" t="s">
        <v>212</v>
      </c>
      <c r="C7" s="37"/>
      <c r="D7" s="37" t="s">
        <v>213</v>
      </c>
      <c r="E7" s="36"/>
    </row>
    <row r="8" spans="1:5">
      <c r="A8" s="93" t="s">
        <v>289</v>
      </c>
      <c r="B8" s="94"/>
      <c r="C8" s="94"/>
      <c r="D8" s="94"/>
      <c r="E8" s="36"/>
    </row>
    <row r="9" spans="1:5">
      <c r="A9" s="95" t="s">
        <v>290</v>
      </c>
      <c r="B9" s="94"/>
      <c r="C9" s="94"/>
      <c r="D9" s="94"/>
      <c r="E9" s="36"/>
    </row>
    <row r="10" spans="1:5">
      <c r="A10" s="96" t="s">
        <v>291</v>
      </c>
      <c r="B10" s="97">
        <v>457149936</v>
      </c>
      <c r="C10" s="98"/>
      <c r="D10" s="97">
        <v>473327883</v>
      </c>
      <c r="E10" s="36"/>
    </row>
    <row r="11" spans="1:5">
      <c r="A11" s="96" t="s">
        <v>292</v>
      </c>
      <c r="B11" s="97"/>
      <c r="C11" s="98"/>
      <c r="D11" s="97"/>
      <c r="E11" s="36"/>
    </row>
    <row r="12" spans="1:5">
      <c r="A12" s="96" t="s">
        <v>293</v>
      </c>
      <c r="B12" s="97"/>
      <c r="C12" s="98"/>
      <c r="D12" s="97"/>
      <c r="E12" s="36"/>
    </row>
    <row r="13" spans="1:5" ht="16.5" customHeight="1">
      <c r="A13" s="96" t="s">
        <v>294</v>
      </c>
      <c r="B13" s="97"/>
      <c r="C13" s="98"/>
      <c r="D13" s="97"/>
      <c r="E13" s="36"/>
    </row>
    <row r="14" spans="1:5" ht="16.5" customHeight="1">
      <c r="A14" s="96" t="s">
        <v>295</v>
      </c>
      <c r="B14" s="97"/>
      <c r="C14" s="98"/>
      <c r="D14" s="97"/>
      <c r="E14" s="36"/>
    </row>
    <row r="15" spans="1:5">
      <c r="A15" s="96" t="s">
        <v>296</v>
      </c>
      <c r="B15" s="97"/>
      <c r="C15" s="98"/>
      <c r="D15" s="97"/>
      <c r="E15" s="36"/>
    </row>
    <row r="16" spans="1:5">
      <c r="A16" s="96" t="s">
        <v>297</v>
      </c>
      <c r="B16" s="97"/>
      <c r="C16" s="98"/>
      <c r="D16" s="97"/>
      <c r="E16" s="36"/>
    </row>
    <row r="17" spans="1:5">
      <c r="A17" s="96" t="s">
        <v>298</v>
      </c>
      <c r="B17" s="97"/>
      <c r="C17" s="98"/>
      <c r="D17" s="97"/>
      <c r="E17" s="36"/>
    </row>
    <row r="18" spans="1:5">
      <c r="A18" s="96" t="s">
        <v>299</v>
      </c>
      <c r="B18" s="97"/>
      <c r="C18" s="98"/>
      <c r="D18" s="97"/>
      <c r="E18" s="36"/>
    </row>
    <row r="19" spans="1:5" ht="16.5" customHeight="1">
      <c r="A19" s="96" t="s">
        <v>300</v>
      </c>
      <c r="B19" s="97"/>
      <c r="C19" s="98"/>
      <c r="D19" s="97"/>
      <c r="E19" s="36"/>
    </row>
    <row r="20" spans="1:5" ht="16.5" customHeight="1">
      <c r="A20" s="96" t="s">
        <v>301</v>
      </c>
      <c r="B20" s="97"/>
      <c r="C20" s="98"/>
      <c r="D20" s="97"/>
      <c r="E20" s="36"/>
    </row>
    <row r="21" spans="1:5">
      <c r="A21" s="99" t="s">
        <v>302</v>
      </c>
      <c r="B21" s="97"/>
      <c r="C21" s="98"/>
      <c r="D21" s="97"/>
      <c r="E21" s="36"/>
    </row>
    <row r="22" spans="1:5">
      <c r="A22" s="95" t="s">
        <v>303</v>
      </c>
      <c r="B22" s="100">
        <f>SUM(B10:B21)</f>
        <v>457149936</v>
      </c>
      <c r="C22" s="101"/>
      <c r="D22" s="100">
        <f>SUM(D10:D21)</f>
        <v>473327883</v>
      </c>
      <c r="E22" s="36"/>
    </row>
    <row r="23" spans="1:5">
      <c r="A23" s="93"/>
      <c r="B23" s="102"/>
      <c r="C23" s="98"/>
      <c r="D23" s="102"/>
      <c r="E23" s="36"/>
    </row>
    <row r="24" spans="1:5">
      <c r="A24" s="103" t="s">
        <v>304</v>
      </c>
      <c r="B24" s="102"/>
      <c r="C24" s="98"/>
      <c r="D24" s="102"/>
      <c r="E24" s="36"/>
    </row>
    <row r="25" spans="1:5">
      <c r="A25" s="96" t="s">
        <v>305</v>
      </c>
      <c r="B25" s="97"/>
      <c r="C25" s="98"/>
      <c r="D25" s="97"/>
      <c r="E25" s="36"/>
    </row>
    <row r="26" spans="1:5">
      <c r="A26" s="96" t="s">
        <v>306</v>
      </c>
      <c r="B26" s="97">
        <v>78725778</v>
      </c>
      <c r="C26" s="98"/>
      <c r="D26" s="97">
        <v>76496168</v>
      </c>
      <c r="E26" s="36"/>
    </row>
    <row r="27" spans="1:5">
      <c r="A27" s="104" t="s">
        <v>307</v>
      </c>
      <c r="B27" s="97"/>
      <c r="C27" s="98"/>
      <c r="D27" s="97"/>
      <c r="E27" s="36"/>
    </row>
    <row r="28" spans="1:5">
      <c r="A28" s="96" t="s">
        <v>308</v>
      </c>
      <c r="B28" s="97">
        <v>1215202</v>
      </c>
      <c r="C28" s="98"/>
      <c r="D28" s="97">
        <v>780204</v>
      </c>
      <c r="E28" s="36"/>
    </row>
    <row r="29" spans="1:5">
      <c r="A29" s="96" t="s">
        <v>309</v>
      </c>
      <c r="B29" s="97"/>
      <c r="C29" s="98"/>
      <c r="D29" s="97"/>
      <c r="E29" s="36"/>
    </row>
    <row r="30" spans="1:5">
      <c r="A30" s="96" t="s">
        <v>310</v>
      </c>
      <c r="B30" s="97">
        <v>3935252</v>
      </c>
      <c r="C30" s="98"/>
      <c r="D30" s="97">
        <v>1369915</v>
      </c>
      <c r="E30" s="36"/>
    </row>
    <row r="31" spans="1:5">
      <c r="A31" s="99" t="s">
        <v>302</v>
      </c>
      <c r="B31" s="105"/>
      <c r="C31" s="98"/>
      <c r="D31" s="105"/>
      <c r="E31" s="36"/>
    </row>
    <row r="32" spans="1:5">
      <c r="A32" s="106"/>
      <c r="B32" s="107">
        <f>SUM(B25:B31)</f>
        <v>83876232</v>
      </c>
      <c r="C32" s="106"/>
      <c r="D32" s="107">
        <f>SUM(D25:D31)</f>
        <v>78646287</v>
      </c>
      <c r="E32" s="36"/>
    </row>
    <row r="33" spans="1:5" ht="30">
      <c r="A33" s="96" t="s">
        <v>311</v>
      </c>
      <c r="B33" s="97"/>
      <c r="C33" s="98"/>
      <c r="D33" s="97"/>
      <c r="E33" s="36"/>
    </row>
    <row r="34" spans="1:5">
      <c r="A34" s="95" t="s">
        <v>312</v>
      </c>
      <c r="B34" s="100">
        <f>SUM(B32:B33)</f>
        <v>83876232</v>
      </c>
      <c r="C34" s="101"/>
      <c r="D34" s="100">
        <f>SUM(D32:D33)</f>
        <v>78646287</v>
      </c>
      <c r="E34" s="36"/>
    </row>
    <row r="35" spans="1:5">
      <c r="A35" s="108"/>
      <c r="B35" s="102"/>
      <c r="C35" s="98"/>
      <c r="D35" s="102"/>
      <c r="E35" s="36"/>
    </row>
    <row r="36" spans="1:5" ht="15.75" thickBot="1">
      <c r="A36" s="95" t="s">
        <v>313</v>
      </c>
      <c r="B36" s="109">
        <f>B34+B22</f>
        <v>541026168</v>
      </c>
      <c r="C36" s="98"/>
      <c r="D36" s="109">
        <f>D34+D22</f>
        <v>551974170</v>
      </c>
      <c r="E36" s="36"/>
    </row>
    <row r="37" spans="1:5" ht="15.75" thickTop="1">
      <c r="A37" s="49"/>
      <c r="B37" s="49"/>
      <c r="C37" s="49"/>
      <c r="D37" s="49"/>
      <c r="E37" s="36"/>
    </row>
    <row r="38" spans="1:5">
      <c r="A38" s="93" t="s">
        <v>314</v>
      </c>
      <c r="B38" s="36"/>
      <c r="C38" s="36"/>
      <c r="D38" s="36"/>
      <c r="E38" s="36"/>
    </row>
    <row r="39" spans="1:5">
      <c r="A39" s="93"/>
      <c r="B39" s="36"/>
      <c r="C39" s="36"/>
      <c r="D39" s="36"/>
      <c r="E39" s="36"/>
    </row>
    <row r="40" spans="1:5">
      <c r="A40" s="95" t="s">
        <v>315</v>
      </c>
      <c r="B40" s="102"/>
      <c r="C40" s="98"/>
      <c r="D40" s="102"/>
      <c r="E40" s="36"/>
    </row>
    <row r="41" spans="1:5">
      <c r="A41" s="96" t="s">
        <v>316</v>
      </c>
      <c r="B41" s="97">
        <v>341748736</v>
      </c>
      <c r="C41" s="98"/>
      <c r="D41" s="97">
        <v>341748736</v>
      </c>
      <c r="E41" s="36"/>
    </row>
    <row r="42" spans="1:5">
      <c r="A42" s="99" t="s">
        <v>317</v>
      </c>
      <c r="B42" s="97">
        <v>103547421</v>
      </c>
      <c r="C42" s="98"/>
      <c r="D42" s="97">
        <v>103547421</v>
      </c>
      <c r="E42" s="36"/>
    </row>
    <row r="43" spans="1:5">
      <c r="A43" s="96" t="s">
        <v>318</v>
      </c>
      <c r="B43" s="97">
        <v>-6167437</v>
      </c>
      <c r="C43" s="98"/>
      <c r="D43" s="97">
        <v>1360500</v>
      </c>
      <c r="E43" s="36"/>
    </row>
    <row r="44" spans="1:5">
      <c r="B44" s="110">
        <f>SUM(B41:B43)</f>
        <v>439128720</v>
      </c>
      <c r="C44" s="106"/>
      <c r="D44" s="110">
        <f>SUM(D41:D43)</f>
        <v>446656657</v>
      </c>
      <c r="E44" s="36"/>
    </row>
    <row r="45" spans="1:5">
      <c r="A45" s="96" t="s">
        <v>319</v>
      </c>
      <c r="B45" s="97">
        <v>-54788433</v>
      </c>
      <c r="C45" s="98"/>
      <c r="D45" s="97">
        <v>-56148933</v>
      </c>
      <c r="E45" s="36"/>
    </row>
    <row r="46" spans="1:5">
      <c r="A46" s="108" t="s">
        <v>320</v>
      </c>
      <c r="B46" s="110">
        <f>SUM(B44:B45)</f>
        <v>384340287</v>
      </c>
      <c r="C46" s="106"/>
      <c r="D46" s="110">
        <f>SUM(D44:D45)</f>
        <v>390507724</v>
      </c>
      <c r="E46" s="36"/>
    </row>
    <row r="47" spans="1:5">
      <c r="A47" s="111" t="s">
        <v>321</v>
      </c>
      <c r="B47" s="97"/>
      <c r="C47" s="98"/>
      <c r="D47" s="97"/>
      <c r="E47" s="36"/>
    </row>
    <row r="48" spans="1:5">
      <c r="A48" s="108" t="s">
        <v>322</v>
      </c>
      <c r="B48" s="112">
        <f>SUM(B46:B47)</f>
        <v>384340287</v>
      </c>
      <c r="C48" s="101"/>
      <c r="D48" s="112">
        <f>SUM(D46:D47)</f>
        <v>390507724</v>
      </c>
      <c r="E48" s="36"/>
    </row>
    <row r="49" spans="1:5">
      <c r="A49" s="93"/>
      <c r="B49" s="36"/>
      <c r="C49" s="36"/>
      <c r="D49" s="36"/>
      <c r="E49" s="36"/>
    </row>
    <row r="50" spans="1:5">
      <c r="A50" s="95" t="s">
        <v>323</v>
      </c>
      <c r="B50" s="102"/>
      <c r="C50" s="98"/>
      <c r="D50" s="102"/>
      <c r="E50" s="36"/>
    </row>
    <row r="51" spans="1:5">
      <c r="A51" s="96" t="s">
        <v>324</v>
      </c>
      <c r="B51" s="97"/>
      <c r="C51" s="98"/>
      <c r="D51" s="97"/>
      <c r="E51" s="36"/>
    </row>
    <row r="52" spans="1:5">
      <c r="A52" s="96" t="s">
        <v>325</v>
      </c>
      <c r="B52" s="97"/>
      <c r="C52" s="98"/>
      <c r="D52" s="97"/>
      <c r="E52" s="36"/>
    </row>
    <row r="53" spans="1:5">
      <c r="A53" s="96" t="s">
        <v>326</v>
      </c>
      <c r="B53" s="97"/>
      <c r="C53" s="98"/>
      <c r="D53" s="97"/>
      <c r="E53" s="36"/>
    </row>
    <row r="54" spans="1:5">
      <c r="A54" s="96" t="s">
        <v>327</v>
      </c>
      <c r="B54" s="97"/>
      <c r="C54" s="98"/>
      <c r="D54" s="97"/>
      <c r="E54" s="36"/>
    </row>
    <row r="55" spans="1:5">
      <c r="A55" s="96" t="s">
        <v>328</v>
      </c>
      <c r="B55" s="97"/>
      <c r="C55" s="98"/>
      <c r="D55" s="97"/>
      <c r="E55" s="36"/>
    </row>
    <row r="56" spans="1:5">
      <c r="A56" s="96" t="s">
        <v>329</v>
      </c>
      <c r="B56" s="97"/>
      <c r="C56" s="98"/>
      <c r="D56" s="97"/>
      <c r="E56" s="36"/>
    </row>
    <row r="57" spans="1:5">
      <c r="A57" s="99" t="s">
        <v>330</v>
      </c>
      <c r="B57" s="97">
        <v>2169692</v>
      </c>
      <c r="C57" s="98"/>
      <c r="D57" s="97">
        <v>2169692</v>
      </c>
      <c r="E57" s="36"/>
    </row>
    <row r="58" spans="1:5">
      <c r="A58" s="95" t="s">
        <v>331</v>
      </c>
      <c r="B58" s="100">
        <f>SUM(B51:B57)</f>
        <v>2169692</v>
      </c>
      <c r="C58" s="101"/>
      <c r="D58" s="100">
        <f>SUM(D51:D57)</f>
        <v>2169692</v>
      </c>
      <c r="E58" s="36"/>
    </row>
    <row r="59" spans="1:5">
      <c r="A59" s="93"/>
      <c r="B59" s="36"/>
      <c r="C59" s="36"/>
      <c r="D59" s="36"/>
      <c r="E59" s="36"/>
    </row>
    <row r="60" spans="1:5">
      <c r="A60" s="95" t="s">
        <v>332</v>
      </c>
      <c r="B60" s="36"/>
      <c r="C60" s="36"/>
      <c r="D60" s="36"/>
      <c r="E60" s="36"/>
    </row>
    <row r="61" spans="1:5">
      <c r="A61" s="96" t="s">
        <v>333</v>
      </c>
      <c r="B61" s="97">
        <v>33909245</v>
      </c>
      <c r="C61" s="98"/>
      <c r="D61" s="97">
        <v>36794352</v>
      </c>
      <c r="E61" s="36"/>
    </row>
    <row r="62" spans="1:5">
      <c r="A62" s="96" t="s">
        <v>334</v>
      </c>
      <c r="B62" s="97"/>
      <c r="C62" s="98"/>
      <c r="D62" s="97"/>
      <c r="E62" s="36"/>
    </row>
    <row r="63" spans="1:5">
      <c r="A63" s="96" t="s">
        <v>324</v>
      </c>
      <c r="B63" s="97"/>
      <c r="C63" s="98"/>
      <c r="D63" s="97"/>
      <c r="E63" s="36"/>
    </row>
    <row r="64" spans="1:5">
      <c r="A64" s="96" t="s">
        <v>325</v>
      </c>
      <c r="B64" s="97">
        <v>22903801</v>
      </c>
      <c r="C64" s="98"/>
      <c r="D64" s="97">
        <v>24799259</v>
      </c>
      <c r="E64" s="36"/>
    </row>
    <row r="65" spans="1:5">
      <c r="A65" s="96" t="s">
        <v>335</v>
      </c>
      <c r="B65" s="97">
        <v>60540</v>
      </c>
      <c r="C65" s="98"/>
      <c r="D65" s="97">
        <v>60540</v>
      </c>
      <c r="E65" s="36"/>
    </row>
    <row r="66" spans="1:5">
      <c r="A66" s="96" t="s">
        <v>328</v>
      </c>
      <c r="B66" s="97"/>
      <c r="C66" s="98"/>
      <c r="D66" s="97"/>
      <c r="E66" s="36"/>
    </row>
    <row r="67" spans="1:5">
      <c r="A67" s="96" t="s">
        <v>329</v>
      </c>
      <c r="B67" s="97">
        <v>20279515</v>
      </c>
      <c r="C67" s="98"/>
      <c r="D67" s="97">
        <v>20279515</v>
      </c>
      <c r="E67" s="36"/>
    </row>
    <row r="68" spans="1:5">
      <c r="A68" s="99" t="s">
        <v>336</v>
      </c>
      <c r="B68" s="97">
        <v>77363088</v>
      </c>
      <c r="C68" s="98"/>
      <c r="D68" s="97">
        <v>77363088</v>
      </c>
      <c r="E68" s="36"/>
    </row>
    <row r="69" spans="1:5">
      <c r="A69" s="96"/>
      <c r="B69" s="113">
        <f>SUM(B61:B68)</f>
        <v>154516189</v>
      </c>
      <c r="C69" s="95"/>
      <c r="D69" s="113">
        <f>SUM(D61:D68)</f>
        <v>159296754</v>
      </c>
      <c r="E69" s="36"/>
    </row>
    <row r="70" spans="1:5" ht="30">
      <c r="A70" s="96" t="s">
        <v>337</v>
      </c>
      <c r="B70" s="97"/>
      <c r="C70" s="98"/>
      <c r="D70" s="97"/>
      <c r="E70" s="36"/>
    </row>
    <row r="71" spans="1:5">
      <c r="A71" s="95" t="s">
        <v>338</v>
      </c>
      <c r="B71" s="100">
        <f>SUM(B69:B70)</f>
        <v>154516189</v>
      </c>
      <c r="C71" s="101"/>
      <c r="D71" s="100">
        <f>SUM(D69:D70)</f>
        <v>159296754</v>
      </c>
      <c r="E71" s="36"/>
    </row>
    <row r="72" spans="1:5">
      <c r="A72" s="95"/>
      <c r="B72" s="102"/>
      <c r="C72" s="98"/>
      <c r="D72" s="102"/>
      <c r="E72" s="36"/>
    </row>
    <row r="73" spans="1:5">
      <c r="A73" s="95" t="s">
        <v>339</v>
      </c>
      <c r="B73" s="112">
        <f>B58+B71</f>
        <v>156685881</v>
      </c>
      <c r="C73" s="101"/>
      <c r="D73" s="112">
        <f>D58+D71</f>
        <v>161466446</v>
      </c>
      <c r="E73" s="36"/>
    </row>
    <row r="74" spans="1:5">
      <c r="A74" s="95"/>
      <c r="B74" s="102"/>
      <c r="C74" s="98"/>
      <c r="D74" s="102"/>
      <c r="E74" s="36"/>
    </row>
    <row r="75" spans="1:5" ht="15.75" thickBot="1">
      <c r="A75" s="114" t="s">
        <v>340</v>
      </c>
      <c r="B75" s="115">
        <f>B48+B73</f>
        <v>541026168</v>
      </c>
      <c r="C75" s="116"/>
      <c r="D75" s="115">
        <f>D48+D73</f>
        <v>551974170</v>
      </c>
      <c r="E75" s="36"/>
    </row>
    <row r="76" spans="1:5" ht="15.75" thickTop="1">
      <c r="A76" s="117"/>
      <c r="B76" s="118"/>
      <c r="C76" s="118"/>
      <c r="D76" s="118"/>
      <c r="E76" s="118"/>
    </row>
    <row r="77" spans="1:5">
      <c r="A77" s="119" t="s">
        <v>341</v>
      </c>
      <c r="B77" s="120">
        <f>B75-B36</f>
        <v>0</v>
      </c>
      <c r="C77" s="119"/>
      <c r="D77" s="120">
        <f>D75-D36</f>
        <v>0</v>
      </c>
      <c r="E77" s="121"/>
    </row>
    <row r="78" spans="1:5">
      <c r="A78" s="121"/>
      <c r="B78" s="121"/>
      <c r="C78" s="121"/>
      <c r="D78" s="121"/>
      <c r="E78" s="121"/>
    </row>
    <row r="79" spans="1:5">
      <c r="A79" s="121"/>
      <c r="B79" s="121"/>
      <c r="C79" s="121"/>
      <c r="D79" s="121"/>
      <c r="E79" s="121"/>
    </row>
    <row r="80" spans="1:5">
      <c r="A80" s="121"/>
      <c r="B80" s="121"/>
      <c r="C80" s="121"/>
      <c r="D80" s="121"/>
      <c r="E80" s="121"/>
    </row>
    <row r="81" spans="1:5">
      <c r="A81" s="121"/>
      <c r="B81" s="121"/>
      <c r="C81" s="121"/>
      <c r="D81" s="121"/>
      <c r="E81" s="121"/>
    </row>
    <row r="82" spans="1:5">
      <c r="A82" s="121"/>
      <c r="B82" s="121"/>
      <c r="C82" s="121"/>
      <c r="D82" s="121"/>
      <c r="E82" s="121"/>
    </row>
    <row r="83" spans="1:5">
      <c r="A83" s="121"/>
      <c r="B83" s="121"/>
      <c r="C83" s="121"/>
      <c r="D83" s="121"/>
      <c r="E83" s="121"/>
    </row>
    <row r="84" spans="1:5">
      <c r="A84" s="121"/>
      <c r="B84" s="121"/>
      <c r="C84" s="121"/>
      <c r="D84" s="121"/>
      <c r="E84" s="121"/>
    </row>
    <row r="85" spans="1:5">
      <c r="A85" s="121"/>
      <c r="B85" s="118"/>
      <c r="C85" s="118"/>
      <c r="D85" s="118"/>
      <c r="E85" s="118"/>
    </row>
    <row r="86" spans="1:5">
      <c r="A86" s="121"/>
      <c r="B86" s="118"/>
      <c r="C86" s="118"/>
      <c r="D86" s="118"/>
      <c r="E86" s="118"/>
    </row>
    <row r="87" spans="1:5">
      <c r="A87" s="121"/>
      <c r="B87" s="118"/>
      <c r="C87" s="118"/>
      <c r="D87" s="118"/>
      <c r="E87" s="118"/>
    </row>
    <row r="88" spans="1:5">
      <c r="A88" s="121"/>
      <c r="B88" s="118"/>
      <c r="C88" s="118"/>
      <c r="D88" s="118"/>
      <c r="E88" s="118"/>
    </row>
    <row r="89" spans="1:5">
      <c r="A89" s="121"/>
      <c r="B89" s="118"/>
      <c r="C89" s="118"/>
      <c r="D89" s="118"/>
      <c r="E89" s="118"/>
    </row>
    <row r="90" spans="1:5">
      <c r="A90" s="121"/>
      <c r="B90" s="118"/>
      <c r="C90" s="118"/>
      <c r="D90" s="118"/>
      <c r="E90" s="118"/>
    </row>
  </sheetData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7"/>
  <sheetViews>
    <sheetView showGridLines="0" tabSelected="1" topLeftCell="A20" workbookViewId="0">
      <selection activeCell="B28" sqref="B28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42631868</v>
      </c>
      <c r="C10" s="44"/>
      <c r="D10" s="50">
        <v>41201927</v>
      </c>
      <c r="E10" s="43"/>
      <c r="F10" s="63" t="s">
        <v>266</v>
      </c>
    </row>
    <row r="11" spans="1:6">
      <c r="A11" s="49" t="s">
        <v>261</v>
      </c>
      <c r="B11" s="50"/>
      <c r="C11" s="44"/>
      <c r="D11" s="50">
        <v>886911</v>
      </c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>
        <v>8341073</v>
      </c>
      <c r="C14" s="44"/>
      <c r="D14" s="50">
        <v>3099000</v>
      </c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>
        <v>17625900</v>
      </c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-3150154</v>
      </c>
      <c r="C18" s="44"/>
      <c r="D18" s="50">
        <v>-3191649</v>
      </c>
      <c r="E18" s="43"/>
      <c r="F18" s="36"/>
    </row>
    <row r="19" spans="1:6">
      <c r="A19" s="52" t="s">
        <v>232</v>
      </c>
      <c r="B19" s="50">
        <v>-23955945</v>
      </c>
      <c r="C19" s="44"/>
      <c r="D19" s="50">
        <v>-24893485</v>
      </c>
      <c r="E19" s="43"/>
      <c r="F19" s="36"/>
    </row>
    <row r="20" spans="1:6">
      <c r="A20" s="52" t="s">
        <v>233</v>
      </c>
      <c r="B20" s="50">
        <v>-28591061</v>
      </c>
      <c r="C20" s="44"/>
      <c r="D20" s="50">
        <v>-29758588</v>
      </c>
      <c r="E20" s="43"/>
      <c r="F20" s="36"/>
    </row>
    <row r="21" spans="1:6">
      <c r="A21" s="52" t="s">
        <v>234</v>
      </c>
      <c r="B21" s="50"/>
      <c r="C21" s="44"/>
      <c r="D21" s="50"/>
      <c r="E21" s="43"/>
      <c r="F21" s="36"/>
    </row>
    <row r="22" spans="1:6">
      <c r="A22" s="52" t="s">
        <v>235</v>
      </c>
      <c r="B22" s="50">
        <v>-1443218</v>
      </c>
      <c r="C22" s="44"/>
      <c r="D22" s="50">
        <v>-3369428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-6167437</v>
      </c>
      <c r="C28" s="44"/>
      <c r="D28" s="57">
        <f>SUM(D10:D22,D24:D27)</f>
        <v>1600588</v>
      </c>
      <c r="E28" s="43"/>
      <c r="F28" s="36"/>
    </row>
    <row r="29" spans="1:6" ht="15" customHeight="1">
      <c r="A29" s="52" t="s">
        <v>26</v>
      </c>
      <c r="B29" s="50"/>
      <c r="C29" s="44"/>
      <c r="D29" s="50">
        <v>-240088</v>
      </c>
      <c r="E29" s="43"/>
      <c r="F29" s="36"/>
    </row>
    <row r="30" spans="1:6" ht="15" customHeight="1">
      <c r="A30" s="53" t="s">
        <v>239</v>
      </c>
      <c r="B30" s="57">
        <f>SUM(B28:B29)</f>
        <v>-6167437</v>
      </c>
      <c r="C30" s="45"/>
      <c r="D30" s="57">
        <f>SUM(D28:D29)</f>
        <v>1360500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-6167437</v>
      </c>
      <c r="C35" s="48"/>
      <c r="D35" s="58">
        <f>D30+D33</f>
        <v>1360500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-6167437</v>
      </c>
      <c r="D50" s="59">
        <f>D35</f>
        <v>1360500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6">
      <c r="A65" s="64" t="s">
        <v>214</v>
      </c>
      <c r="B65" s="50"/>
      <c r="C65" s="44"/>
      <c r="D65" s="50"/>
    </row>
    <row r="66" spans="1:6">
      <c r="A66" s="52" t="s">
        <v>256</v>
      </c>
      <c r="B66" s="50"/>
      <c r="C66" s="44"/>
      <c r="D66" s="50"/>
    </row>
    <row r="67" spans="1:6">
      <c r="A67" s="53" t="s">
        <v>223</v>
      </c>
      <c r="B67" s="59">
        <f>SUM(B62:B66)</f>
        <v>0</v>
      </c>
      <c r="D67" s="59">
        <f>SUM(D62:D66)</f>
        <v>0</v>
      </c>
    </row>
    <row r="68" spans="1:6">
      <c r="A68" s="51"/>
    </row>
    <row r="69" spans="1:6">
      <c r="A69" s="53" t="s">
        <v>257</v>
      </c>
      <c r="B69" s="59">
        <f>SUM(B59,B67)</f>
        <v>0</v>
      </c>
      <c r="D69" s="59">
        <f>SUM(D59,D67)</f>
        <v>0</v>
      </c>
    </row>
    <row r="70" spans="1:6">
      <c r="A70" s="51"/>
      <c r="B70" s="59"/>
      <c r="D70" s="59"/>
    </row>
    <row r="71" spans="1:6" ht="15.75" thickBot="1">
      <c r="A71" s="53" t="s">
        <v>258</v>
      </c>
      <c r="B71" s="60">
        <f>B69+B50</f>
        <v>-6167437</v>
      </c>
      <c r="D71" s="60">
        <f>D69+D50</f>
        <v>1360500</v>
      </c>
    </row>
    <row r="72" spans="1:6" ht="15.75" thickTop="1">
      <c r="A72" s="52"/>
    </row>
    <row r="73" spans="1:6">
      <c r="A73" s="54" t="s">
        <v>222</v>
      </c>
    </row>
    <row r="74" spans="1:6">
      <c r="A74" s="52" t="s">
        <v>243</v>
      </c>
      <c r="B74" s="61"/>
      <c r="D74" s="61"/>
    </row>
    <row r="75" spans="1:6">
      <c r="A75" s="52" t="s">
        <v>244</v>
      </c>
      <c r="B75" s="61"/>
      <c r="D75" s="61"/>
    </row>
    <row r="77" spans="1:6" s="65" customFormat="1">
      <c r="B77" s="66"/>
      <c r="C77" s="66"/>
      <c r="D77" s="66"/>
      <c r="E77" s="66"/>
      <c r="F77" s="6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E57"/>
  <sheetViews>
    <sheetView workbookViewId="0">
      <selection activeCell="G3" sqref="G3"/>
    </sheetView>
  </sheetViews>
  <sheetFormatPr defaultRowHeight="15"/>
  <cols>
    <col min="1" max="1" width="102.85546875" style="68" customWidth="1"/>
    <col min="2" max="2" width="18.7109375" style="68" customWidth="1"/>
    <col min="3" max="3" width="2.7109375" style="69" customWidth="1"/>
    <col min="4" max="4" width="18.7109375" style="68" customWidth="1"/>
    <col min="5" max="5" width="10.5703125" style="70" customWidth="1"/>
    <col min="6" max="6" width="10.7109375" style="68" customWidth="1"/>
    <col min="7" max="7" width="10.140625" style="68" customWidth="1"/>
    <col min="8" max="8" width="10.7109375" style="68" customWidth="1"/>
    <col min="9" max="9" width="11.5703125" style="68" customWidth="1"/>
    <col min="10" max="10" width="11" style="68" customWidth="1"/>
    <col min="11" max="16384" width="9.140625" style="68"/>
  </cols>
  <sheetData>
    <row r="1" spans="1:4">
      <c r="A1" s="67" t="s">
        <v>227</v>
      </c>
    </row>
    <row r="2" spans="1:4">
      <c r="A2" s="71" t="s">
        <v>224</v>
      </c>
    </row>
    <row r="3" spans="1:4">
      <c r="A3" s="71" t="s">
        <v>225</v>
      </c>
    </row>
    <row r="4" spans="1:4" ht="16.5" customHeight="1">
      <c r="A4" s="71" t="s">
        <v>226</v>
      </c>
    </row>
    <row r="5" spans="1:4" ht="16.5" customHeight="1">
      <c r="A5" s="67" t="s">
        <v>269</v>
      </c>
    </row>
    <row r="6" spans="1:4" ht="16.5" customHeight="1">
      <c r="A6" s="67"/>
    </row>
    <row r="7" spans="1:4" ht="15" customHeight="1">
      <c r="A7" s="72"/>
      <c r="B7" s="73" t="s">
        <v>211</v>
      </c>
      <c r="C7" s="73"/>
      <c r="D7" s="73" t="s">
        <v>211</v>
      </c>
    </row>
    <row r="8" spans="1:4" ht="15" customHeight="1">
      <c r="A8" s="72"/>
      <c r="B8" s="73" t="s">
        <v>212</v>
      </c>
      <c r="C8" s="73"/>
      <c r="D8" s="73" t="s">
        <v>213</v>
      </c>
    </row>
    <row r="9" spans="1:4">
      <c r="A9" s="74"/>
      <c r="B9" s="75"/>
      <c r="C9" s="75"/>
      <c r="D9" s="75"/>
    </row>
    <row r="10" spans="1:4">
      <c r="A10" s="76" t="s">
        <v>270</v>
      </c>
      <c r="B10" s="77"/>
      <c r="C10" s="78"/>
      <c r="D10" s="77"/>
    </row>
    <row r="11" spans="1:4">
      <c r="A11" s="79" t="s">
        <v>271</v>
      </c>
      <c r="B11" s="77">
        <v>48928632</v>
      </c>
      <c r="C11" s="78"/>
      <c r="D11" s="77">
        <v>68421165</v>
      </c>
    </row>
    <row r="12" spans="1:4">
      <c r="A12" s="79" t="s">
        <v>272</v>
      </c>
      <c r="B12" s="77">
        <v>-38687298</v>
      </c>
      <c r="C12" s="78"/>
      <c r="D12" s="77">
        <v>-59643585</v>
      </c>
    </row>
    <row r="13" spans="1:4">
      <c r="A13" s="79" t="s">
        <v>273</v>
      </c>
      <c r="B13" s="77"/>
      <c r="C13" s="78"/>
      <c r="D13" s="77"/>
    </row>
    <row r="14" spans="1:4">
      <c r="A14" s="79" t="s">
        <v>273</v>
      </c>
      <c r="B14" s="77"/>
      <c r="C14" s="78"/>
      <c r="D14" s="77"/>
    </row>
    <row r="15" spans="1:4">
      <c r="A15" s="79" t="s">
        <v>273</v>
      </c>
      <c r="B15" s="77"/>
      <c r="C15" s="78"/>
      <c r="D15" s="77"/>
    </row>
    <row r="16" spans="1:4">
      <c r="A16" s="79" t="s">
        <v>273</v>
      </c>
      <c r="B16" s="77"/>
      <c r="C16" s="78"/>
      <c r="D16" s="77"/>
    </row>
    <row r="17" spans="1:4">
      <c r="A17" s="76" t="s">
        <v>274</v>
      </c>
      <c r="B17" s="77"/>
      <c r="C17" s="78"/>
      <c r="D17" s="77"/>
    </row>
    <row r="18" spans="1:4">
      <c r="A18" s="80" t="s">
        <v>275</v>
      </c>
      <c r="B18" s="77"/>
      <c r="C18" s="78"/>
      <c r="D18" s="77"/>
    </row>
    <row r="19" spans="1:4">
      <c r="A19" s="81" t="s">
        <v>276</v>
      </c>
      <c r="B19" s="77"/>
      <c r="C19" s="78"/>
      <c r="D19" s="77"/>
    </row>
    <row r="20" spans="1:4">
      <c r="A20" s="76" t="s">
        <v>277</v>
      </c>
      <c r="B20" s="82">
        <f>SUM(B11:B19)</f>
        <v>10241334</v>
      </c>
      <c r="C20" s="78"/>
      <c r="D20" s="82">
        <f>SUM(D11:D19)</f>
        <v>8777580</v>
      </c>
    </row>
    <row r="21" spans="1:4">
      <c r="A21" s="81"/>
      <c r="B21" s="77"/>
      <c r="C21" s="78"/>
      <c r="D21" s="77"/>
    </row>
    <row r="22" spans="1:4" ht="13.5" customHeight="1">
      <c r="A22" s="76" t="s">
        <v>278</v>
      </c>
      <c r="B22" s="77"/>
      <c r="C22" s="78"/>
      <c r="D22" s="77"/>
    </row>
    <row r="23" spans="1:4" ht="13.5" customHeight="1">
      <c r="A23" s="79" t="s">
        <v>279</v>
      </c>
      <c r="B23" s="77">
        <v>-7675997</v>
      </c>
      <c r="C23" s="78"/>
      <c r="D23" s="77">
        <v>-7438038</v>
      </c>
    </row>
    <row r="24" spans="1:4" ht="13.5" customHeight="1">
      <c r="A24" s="79" t="s">
        <v>273</v>
      </c>
      <c r="B24" s="77"/>
      <c r="C24" s="78"/>
      <c r="D24" s="77"/>
    </row>
    <row r="25" spans="1:4" ht="13.5" customHeight="1">
      <c r="A25" s="79" t="s">
        <v>273</v>
      </c>
      <c r="B25" s="77"/>
      <c r="C25" s="78"/>
      <c r="D25" s="77"/>
    </row>
    <row r="26" spans="1:4" ht="13.5" customHeight="1">
      <c r="A26" s="79" t="s">
        <v>273</v>
      </c>
      <c r="B26" s="77"/>
      <c r="C26" s="78"/>
      <c r="D26" s="77"/>
    </row>
    <row r="27" spans="1:4" ht="13.5" customHeight="1">
      <c r="A27" s="79" t="s">
        <v>273</v>
      </c>
      <c r="B27" s="77"/>
      <c r="C27" s="78"/>
      <c r="D27" s="77"/>
    </row>
    <row r="28" spans="1:4" ht="13.5" customHeight="1">
      <c r="A28" s="79" t="s">
        <v>273</v>
      </c>
      <c r="B28" s="77"/>
      <c r="C28" s="78"/>
      <c r="D28" s="77"/>
    </row>
    <row r="29" spans="1:4" ht="13.5" customHeight="1">
      <c r="A29" s="79" t="s">
        <v>273</v>
      </c>
      <c r="B29" s="77"/>
      <c r="C29" s="78"/>
      <c r="D29" s="77"/>
    </row>
    <row r="30" spans="1:4" ht="13.5" customHeight="1">
      <c r="A30" s="79" t="s">
        <v>273</v>
      </c>
      <c r="B30" s="77"/>
      <c r="C30" s="78"/>
      <c r="D30" s="77"/>
    </row>
    <row r="31" spans="1:4" ht="13.5" customHeight="1">
      <c r="A31" s="79" t="s">
        <v>273</v>
      </c>
      <c r="B31" s="77"/>
      <c r="C31" s="78"/>
      <c r="D31" s="77"/>
    </row>
    <row r="32" spans="1:4" ht="13.5" customHeight="1">
      <c r="A32" s="79" t="s">
        <v>273</v>
      </c>
      <c r="B32" s="77"/>
      <c r="C32" s="78"/>
      <c r="D32" s="77"/>
    </row>
    <row r="33" spans="1:4" ht="13.5" customHeight="1">
      <c r="A33" s="79" t="s">
        <v>273</v>
      </c>
      <c r="B33" s="77"/>
      <c r="C33" s="78"/>
      <c r="D33" s="77"/>
    </row>
    <row r="34" spans="1:4">
      <c r="A34" s="79" t="s">
        <v>273</v>
      </c>
      <c r="B34" s="77"/>
      <c r="C34" s="78"/>
      <c r="D34" s="77"/>
    </row>
    <row r="35" spans="1:4">
      <c r="A35" s="76" t="s">
        <v>280</v>
      </c>
      <c r="B35" s="82">
        <f>SUM(B23:B34)</f>
        <v>-7675997</v>
      </c>
      <c r="C35" s="78"/>
      <c r="D35" s="82">
        <f>SUM(D23:D34)</f>
        <v>-7438038</v>
      </c>
    </row>
    <row r="36" spans="1:4">
      <c r="A36" s="83"/>
      <c r="B36" s="77"/>
      <c r="C36" s="78"/>
      <c r="D36" s="77"/>
    </row>
    <row r="37" spans="1:4">
      <c r="A37" s="76" t="s">
        <v>281</v>
      </c>
      <c r="B37" s="77"/>
      <c r="C37" s="78"/>
      <c r="D37" s="77"/>
    </row>
    <row r="38" spans="1:4">
      <c r="A38" s="79" t="s">
        <v>273</v>
      </c>
      <c r="B38" s="77"/>
      <c r="C38" s="78"/>
      <c r="D38" s="77"/>
    </row>
    <row r="39" spans="1:4">
      <c r="A39" s="79" t="s">
        <v>273</v>
      </c>
      <c r="B39" s="77"/>
      <c r="C39" s="78"/>
      <c r="D39" s="77"/>
    </row>
    <row r="40" spans="1:4">
      <c r="A40" s="79" t="s">
        <v>273</v>
      </c>
      <c r="B40" s="77"/>
      <c r="C40" s="78"/>
      <c r="D40" s="77"/>
    </row>
    <row r="41" spans="1:4">
      <c r="A41" s="79" t="s">
        <v>273</v>
      </c>
      <c r="B41" s="77"/>
      <c r="C41" s="78"/>
      <c r="D41" s="77"/>
    </row>
    <row r="42" spans="1:4">
      <c r="A42" s="79" t="s">
        <v>273</v>
      </c>
      <c r="B42" s="77"/>
      <c r="C42" s="78"/>
      <c r="D42" s="77"/>
    </row>
    <row r="43" spans="1:4">
      <c r="A43" s="79" t="s">
        <v>273</v>
      </c>
      <c r="B43" s="77"/>
      <c r="C43" s="78"/>
      <c r="D43" s="77"/>
    </row>
    <row r="44" spans="1:4">
      <c r="A44" s="79" t="s">
        <v>273</v>
      </c>
      <c r="B44" s="77"/>
      <c r="C44" s="78"/>
      <c r="D44" s="77"/>
    </row>
    <row r="45" spans="1:4">
      <c r="A45" s="79" t="s">
        <v>273</v>
      </c>
      <c r="B45" s="77"/>
      <c r="C45" s="78"/>
      <c r="D45" s="77"/>
    </row>
    <row r="46" spans="1:4">
      <c r="A46" s="79" t="s">
        <v>273</v>
      </c>
      <c r="B46" s="77"/>
      <c r="C46" s="78"/>
      <c r="D46" s="77"/>
    </row>
    <row r="47" spans="1:4">
      <c r="A47" s="79" t="s">
        <v>273</v>
      </c>
      <c r="B47" s="77"/>
      <c r="C47" s="78"/>
      <c r="D47" s="77"/>
    </row>
    <row r="48" spans="1:4">
      <c r="A48" s="79" t="s">
        <v>273</v>
      </c>
      <c r="B48" s="77"/>
      <c r="C48" s="78"/>
      <c r="D48" s="77"/>
    </row>
    <row r="49" spans="1:4">
      <c r="A49" s="79" t="s">
        <v>273</v>
      </c>
      <c r="B49" s="77"/>
      <c r="C49" s="78"/>
      <c r="D49" s="77"/>
    </row>
    <row r="50" spans="1:4">
      <c r="A50" s="76" t="s">
        <v>282</v>
      </c>
      <c r="B50" s="82">
        <f>SUM(B38:B49)</f>
        <v>0</v>
      </c>
      <c r="C50" s="78"/>
      <c r="D50" s="82">
        <f>SUM(D38:D49)</f>
        <v>0</v>
      </c>
    </row>
    <row r="51" spans="1:4">
      <c r="A51" s="83"/>
      <c r="B51" s="77"/>
      <c r="C51" s="78"/>
      <c r="D51" s="77"/>
    </row>
    <row r="52" spans="1:4">
      <c r="A52" s="76" t="s">
        <v>283</v>
      </c>
      <c r="B52" s="84">
        <f>B20+B35+B50</f>
        <v>2565337</v>
      </c>
      <c r="C52" s="78"/>
      <c r="D52" s="84">
        <f>D20+D35+D50</f>
        <v>1339542</v>
      </c>
    </row>
    <row r="53" spans="1:4">
      <c r="A53" s="85" t="s">
        <v>284</v>
      </c>
      <c r="B53" s="77">
        <v>1369915</v>
      </c>
      <c r="C53" s="78"/>
      <c r="D53" s="77">
        <v>30373</v>
      </c>
    </row>
    <row r="54" spans="1:4">
      <c r="A54" s="85" t="s">
        <v>285</v>
      </c>
      <c r="B54" s="77"/>
      <c r="C54" s="78"/>
      <c r="D54" s="77"/>
    </row>
    <row r="55" spans="1:4" ht="15.75" thickBot="1">
      <c r="A55" s="86" t="s">
        <v>286</v>
      </c>
      <c r="B55" s="87">
        <f>B52+B53+B54</f>
        <v>3935252</v>
      </c>
      <c r="C55" s="88"/>
      <c r="D55" s="87">
        <f>D52+D53+D54</f>
        <v>1369915</v>
      </c>
    </row>
    <row r="56" spans="1:4" ht="15.75" thickTop="1">
      <c r="A56" s="89"/>
    </row>
    <row r="57" spans="1:4">
      <c r="A57" s="89"/>
    </row>
  </sheetData>
  <mergeCells count="1">
    <mergeCell ref="A7:A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N42"/>
  <sheetViews>
    <sheetView zoomScale="90" zoomScaleNormal="90" zoomScaleSheetLayoutView="80" workbookViewId="0">
      <selection activeCell="C65" sqref="C65"/>
    </sheetView>
  </sheetViews>
  <sheetFormatPr defaultRowHeight="15"/>
  <cols>
    <col min="1" max="1" width="78.7109375" style="122" customWidth="1"/>
    <col min="2" max="12" width="15.7109375" style="122" customWidth="1"/>
    <col min="13" max="13" width="9.140625" style="122"/>
    <col min="14" max="14" width="18.5703125" style="122" customWidth="1"/>
    <col min="15" max="16384" width="9.140625" style="122"/>
  </cols>
  <sheetData>
    <row r="1" spans="1:14">
      <c r="A1" s="41" t="s">
        <v>227</v>
      </c>
    </row>
    <row r="2" spans="1:14">
      <c r="A2" s="42" t="s">
        <v>224</v>
      </c>
    </row>
    <row r="3" spans="1:14">
      <c r="A3" s="42" t="s">
        <v>225</v>
      </c>
    </row>
    <row r="4" spans="1:14">
      <c r="A4" s="42" t="s">
        <v>226</v>
      </c>
    </row>
    <row r="5" spans="1:14">
      <c r="A5" s="41" t="s">
        <v>342</v>
      </c>
    </row>
    <row r="6" spans="1:14">
      <c r="A6" s="123"/>
    </row>
    <row r="7" spans="1:14" ht="72">
      <c r="B7" s="124" t="s">
        <v>343</v>
      </c>
      <c r="C7" s="124" t="s">
        <v>344</v>
      </c>
      <c r="D7" s="124" t="s">
        <v>345</v>
      </c>
      <c r="E7" s="125" t="s">
        <v>317</v>
      </c>
      <c r="F7" s="125" t="s">
        <v>317</v>
      </c>
      <c r="G7" s="124" t="s">
        <v>346</v>
      </c>
      <c r="H7" s="124" t="s">
        <v>347</v>
      </c>
      <c r="I7" s="124" t="s">
        <v>348</v>
      </c>
      <c r="J7" s="124" t="s">
        <v>349</v>
      </c>
      <c r="K7" s="124" t="s">
        <v>321</v>
      </c>
      <c r="L7" s="124" t="s">
        <v>349</v>
      </c>
      <c r="M7" s="126"/>
    </row>
    <row r="8" spans="1:14">
      <c r="A8" s="127"/>
      <c r="B8" s="126"/>
      <c r="C8" s="128"/>
      <c r="D8" s="128"/>
      <c r="E8" s="129"/>
      <c r="F8" s="129"/>
      <c r="G8" s="129"/>
      <c r="H8" s="129"/>
      <c r="I8" s="130"/>
      <c r="J8" s="130"/>
      <c r="K8" s="130"/>
      <c r="L8" s="128"/>
      <c r="M8" s="128"/>
    </row>
    <row r="9" spans="1:14">
      <c r="A9" s="131"/>
      <c r="B9" s="132"/>
      <c r="C9" s="132"/>
      <c r="D9" s="132"/>
      <c r="E9" s="133"/>
      <c r="F9" s="133"/>
      <c r="G9" s="133"/>
      <c r="H9" s="133"/>
      <c r="I9" s="134"/>
      <c r="J9" s="134"/>
      <c r="K9" s="134"/>
      <c r="L9" s="134"/>
      <c r="M9" s="128"/>
    </row>
    <row r="10" spans="1:14" ht="19.5" thickBot="1">
      <c r="A10" s="135" t="s">
        <v>350</v>
      </c>
      <c r="B10" s="136">
        <v>171273725</v>
      </c>
      <c r="C10" s="136">
        <v>170475011</v>
      </c>
      <c r="D10" s="136">
        <v>0</v>
      </c>
      <c r="E10" s="136">
        <v>103547421</v>
      </c>
      <c r="F10" s="136">
        <v>0</v>
      </c>
      <c r="G10" s="136">
        <v>0</v>
      </c>
      <c r="H10" s="136">
        <v>-36657682</v>
      </c>
      <c r="I10" s="136">
        <v>-19491251</v>
      </c>
      <c r="J10" s="136">
        <f>SUM(B10:I10)</f>
        <v>389147224</v>
      </c>
      <c r="K10" s="136"/>
      <c r="L10" s="136">
        <f>SUM(J10:K10)</f>
        <v>389147224</v>
      </c>
      <c r="M10" s="128"/>
      <c r="N10" s="137"/>
    </row>
    <row r="11" spans="1:14" ht="19.5" thickTop="1">
      <c r="A11" s="138" t="s">
        <v>351</v>
      </c>
      <c r="B11" s="132"/>
      <c r="C11" s="132"/>
      <c r="D11" s="132"/>
      <c r="E11" s="132"/>
      <c r="F11" s="132"/>
      <c r="G11" s="132"/>
      <c r="H11" s="132"/>
      <c r="I11" s="134"/>
      <c r="J11" s="134">
        <f>SUM(B11:I11)</f>
        <v>0</v>
      </c>
      <c r="K11" s="139"/>
      <c r="L11" s="132">
        <f>SUM(J11:K11)</f>
        <v>0</v>
      </c>
      <c r="M11" s="128"/>
      <c r="N11" s="140"/>
    </row>
    <row r="12" spans="1:14" ht="18.75">
      <c r="A12" s="135" t="s">
        <v>352</v>
      </c>
      <c r="B12" s="141">
        <f>SUM(B10:B11)</f>
        <v>171273725</v>
      </c>
      <c r="C12" s="141">
        <f t="shared" ref="C12:K12" si="0">SUM(C10:C11)</f>
        <v>170475011</v>
      </c>
      <c r="D12" s="141">
        <f t="shared" si="0"/>
        <v>0</v>
      </c>
      <c r="E12" s="141">
        <f t="shared" si="0"/>
        <v>103547421</v>
      </c>
      <c r="F12" s="141">
        <f t="shared" si="0"/>
        <v>0</v>
      </c>
      <c r="G12" s="141">
        <f t="shared" si="0"/>
        <v>0</v>
      </c>
      <c r="H12" s="141">
        <f t="shared" si="0"/>
        <v>-36657682</v>
      </c>
      <c r="I12" s="141">
        <f t="shared" si="0"/>
        <v>-19491251</v>
      </c>
      <c r="J12" s="141">
        <f>SUM(B12:I12)</f>
        <v>389147224</v>
      </c>
      <c r="K12" s="141">
        <f t="shared" si="0"/>
        <v>0</v>
      </c>
      <c r="L12" s="141">
        <f>SUM(J12:K12)</f>
        <v>389147224</v>
      </c>
      <c r="M12" s="128"/>
      <c r="N12" s="142"/>
    </row>
    <row r="13" spans="1:14">
      <c r="A13" s="143" t="s">
        <v>353</v>
      </c>
      <c r="B13" s="132"/>
      <c r="C13" s="132"/>
      <c r="D13" s="132"/>
      <c r="E13" s="132">
        <v>0</v>
      </c>
      <c r="F13" s="132"/>
      <c r="G13" s="132"/>
      <c r="H13" s="132"/>
      <c r="I13" s="144"/>
      <c r="J13" s="144">
        <f>SUM(B13:I13)</f>
        <v>0</v>
      </c>
      <c r="K13" s="144"/>
      <c r="L13" s="132">
        <f t="shared" ref="L13:L37" si="1">SUM(J13:K13)</f>
        <v>0</v>
      </c>
      <c r="M13" s="128"/>
    </row>
    <row r="14" spans="1:14">
      <c r="A14" s="145" t="s">
        <v>348</v>
      </c>
      <c r="B14" s="134"/>
      <c r="C14" s="134"/>
      <c r="D14" s="134"/>
      <c r="E14" s="134"/>
      <c r="F14" s="134"/>
      <c r="G14" s="134"/>
      <c r="H14" s="144">
        <v>-19491251</v>
      </c>
      <c r="I14" s="146">
        <v>20851751</v>
      </c>
      <c r="J14" s="144">
        <f t="shared" ref="J14:J37" si="2">SUM(B14:I14)</f>
        <v>1360500</v>
      </c>
      <c r="K14" s="146"/>
      <c r="L14" s="144">
        <f t="shared" si="1"/>
        <v>1360500</v>
      </c>
      <c r="M14" s="128"/>
    </row>
    <row r="15" spans="1:14">
      <c r="A15" s="145" t="s">
        <v>228</v>
      </c>
      <c r="B15" s="134"/>
      <c r="C15" s="134"/>
      <c r="D15" s="134"/>
      <c r="E15" s="134"/>
      <c r="F15" s="134"/>
      <c r="G15" s="134"/>
      <c r="H15" s="144"/>
      <c r="I15" s="146"/>
      <c r="J15" s="144">
        <f t="shared" si="2"/>
        <v>0</v>
      </c>
      <c r="K15" s="144"/>
      <c r="L15" s="144">
        <f t="shared" si="1"/>
        <v>0</v>
      </c>
      <c r="M15" s="128"/>
    </row>
    <row r="16" spans="1:14">
      <c r="A16" s="145" t="s">
        <v>354</v>
      </c>
      <c r="B16" s="134"/>
      <c r="C16" s="134"/>
      <c r="D16" s="134"/>
      <c r="E16" s="134"/>
      <c r="F16" s="134"/>
      <c r="G16" s="134"/>
      <c r="H16" s="144"/>
      <c r="I16" s="144"/>
      <c r="J16" s="144">
        <f t="shared" si="2"/>
        <v>0</v>
      </c>
      <c r="K16" s="144"/>
      <c r="L16" s="144">
        <f t="shared" si="1"/>
        <v>0</v>
      </c>
      <c r="M16" s="128"/>
    </row>
    <row r="17" spans="1:13">
      <c r="A17" s="143" t="s">
        <v>355</v>
      </c>
      <c r="B17" s="147">
        <f>SUM(B13:B16)</f>
        <v>0</v>
      </c>
      <c r="C17" s="147">
        <f t="shared" ref="C17:K17" si="3">SUM(C13:C16)</f>
        <v>0</v>
      </c>
      <c r="D17" s="147">
        <f t="shared" si="3"/>
        <v>0</v>
      </c>
      <c r="E17" s="147">
        <f t="shared" si="3"/>
        <v>0</v>
      </c>
      <c r="F17" s="147">
        <f t="shared" si="3"/>
        <v>0</v>
      </c>
      <c r="G17" s="147">
        <f t="shared" si="3"/>
        <v>0</v>
      </c>
      <c r="H17" s="147">
        <f t="shared" si="3"/>
        <v>-19491251</v>
      </c>
      <c r="I17" s="147">
        <f>SUM(I13:I16)</f>
        <v>20851751</v>
      </c>
      <c r="J17" s="147">
        <f t="shared" si="2"/>
        <v>1360500</v>
      </c>
      <c r="K17" s="147">
        <f t="shared" si="3"/>
        <v>0</v>
      </c>
      <c r="L17" s="147">
        <f t="shared" si="1"/>
        <v>1360500</v>
      </c>
      <c r="M17" s="128"/>
    </row>
    <row r="18" spans="1:13">
      <c r="A18" s="143" t="s">
        <v>356</v>
      </c>
      <c r="B18" s="134"/>
      <c r="C18" s="134"/>
      <c r="D18" s="134"/>
      <c r="E18" s="134"/>
      <c r="F18" s="134"/>
      <c r="G18" s="134"/>
      <c r="H18" s="144"/>
      <c r="I18" s="144"/>
      <c r="J18" s="144">
        <f t="shared" si="2"/>
        <v>0</v>
      </c>
      <c r="K18" s="144"/>
      <c r="L18" s="144">
        <f t="shared" si="1"/>
        <v>0</v>
      </c>
      <c r="M18" s="128"/>
    </row>
    <row r="19" spans="1:13">
      <c r="A19" s="148" t="s">
        <v>357</v>
      </c>
      <c r="B19" s="134"/>
      <c r="C19" s="134"/>
      <c r="D19" s="134"/>
      <c r="E19" s="134"/>
      <c r="F19" s="134"/>
      <c r="G19" s="134"/>
      <c r="H19" s="144"/>
      <c r="I19" s="144"/>
      <c r="J19" s="144">
        <f t="shared" si="2"/>
        <v>0</v>
      </c>
      <c r="K19" s="144"/>
      <c r="L19" s="144">
        <f t="shared" si="1"/>
        <v>0</v>
      </c>
      <c r="M19" s="128"/>
    </row>
    <row r="20" spans="1:13">
      <c r="A20" s="148" t="s">
        <v>358</v>
      </c>
      <c r="B20" s="134"/>
      <c r="C20" s="134"/>
      <c r="D20" s="134"/>
      <c r="E20" s="134"/>
      <c r="F20" s="134"/>
      <c r="G20" s="134"/>
      <c r="H20" s="144"/>
      <c r="I20" s="144"/>
      <c r="J20" s="144">
        <f t="shared" si="2"/>
        <v>0</v>
      </c>
      <c r="K20" s="144"/>
      <c r="L20" s="144">
        <f t="shared" si="1"/>
        <v>0</v>
      </c>
      <c r="M20" s="128"/>
    </row>
    <row r="21" spans="1:13">
      <c r="A21" s="149" t="s">
        <v>359</v>
      </c>
      <c r="B21" s="134"/>
      <c r="C21" s="134"/>
      <c r="D21" s="134"/>
      <c r="E21" s="150"/>
      <c r="F21" s="150"/>
      <c r="G21" s="150"/>
      <c r="H21" s="144"/>
      <c r="I21" s="144"/>
      <c r="J21" s="144">
        <f t="shared" si="2"/>
        <v>0</v>
      </c>
      <c r="K21" s="144"/>
      <c r="L21" s="144">
        <f t="shared" si="1"/>
        <v>0</v>
      </c>
      <c r="M21" s="128"/>
    </row>
    <row r="22" spans="1:13">
      <c r="A22" s="143" t="s">
        <v>360</v>
      </c>
      <c r="B22" s="141">
        <f>SUM(B19:B21)</f>
        <v>0</v>
      </c>
      <c r="C22" s="141">
        <f t="shared" ref="C22:K22" si="4">SUM(C19:C21)</f>
        <v>0</v>
      </c>
      <c r="D22" s="141">
        <f t="shared" si="4"/>
        <v>0</v>
      </c>
      <c r="E22" s="141">
        <f t="shared" si="4"/>
        <v>0</v>
      </c>
      <c r="F22" s="141">
        <f t="shared" si="4"/>
        <v>0</v>
      </c>
      <c r="G22" s="141">
        <f t="shared" si="4"/>
        <v>0</v>
      </c>
      <c r="H22" s="141">
        <f t="shared" si="4"/>
        <v>0</v>
      </c>
      <c r="I22" s="141">
        <f t="shared" si="4"/>
        <v>0</v>
      </c>
      <c r="J22" s="147">
        <f t="shared" si="2"/>
        <v>0</v>
      </c>
      <c r="K22" s="141">
        <f t="shared" si="4"/>
        <v>0</v>
      </c>
      <c r="L22" s="141">
        <f t="shared" si="1"/>
        <v>0</v>
      </c>
      <c r="M22" s="128"/>
    </row>
    <row r="23" spans="1:13">
      <c r="A23" s="143"/>
      <c r="B23" s="132"/>
      <c r="C23" s="133"/>
      <c r="D23" s="132"/>
      <c r="E23" s="133"/>
      <c r="F23" s="133"/>
      <c r="G23" s="133"/>
      <c r="H23" s="133"/>
      <c r="I23" s="144"/>
      <c r="J23" s="144"/>
      <c r="K23" s="144"/>
      <c r="L23" s="133"/>
      <c r="M23" s="128"/>
    </row>
    <row r="24" spans="1:13" ht="15.75" thickBot="1">
      <c r="A24" s="143" t="s">
        <v>361</v>
      </c>
      <c r="B24" s="151">
        <f>B12+B17+B22</f>
        <v>171273725</v>
      </c>
      <c r="C24" s="151">
        <f>C12+C17+C22</f>
        <v>170475011</v>
      </c>
      <c r="D24" s="151">
        <f t="shared" ref="D24:K24" si="5">D12+D17+D22</f>
        <v>0</v>
      </c>
      <c r="E24" s="151">
        <f t="shared" si="5"/>
        <v>103547421</v>
      </c>
      <c r="F24" s="151">
        <f t="shared" si="5"/>
        <v>0</v>
      </c>
      <c r="G24" s="151">
        <f t="shared" si="5"/>
        <v>0</v>
      </c>
      <c r="H24" s="151">
        <f>H12+H17+H22</f>
        <v>-56148933</v>
      </c>
      <c r="I24" s="151">
        <f>I12+I17+I22</f>
        <v>1360500</v>
      </c>
      <c r="J24" s="151">
        <f t="shared" si="2"/>
        <v>390507724</v>
      </c>
      <c r="K24" s="151">
        <f t="shared" si="5"/>
        <v>0</v>
      </c>
      <c r="L24" s="151">
        <f t="shared" si="1"/>
        <v>390507724</v>
      </c>
      <c r="M24" s="128"/>
    </row>
    <row r="25" spans="1:13" ht="15.75" thickTop="1">
      <c r="A25" s="152"/>
      <c r="B25" s="132"/>
      <c r="C25" s="132"/>
      <c r="D25" s="132"/>
      <c r="E25" s="132"/>
      <c r="F25" s="132"/>
      <c r="G25" s="132"/>
      <c r="H25" s="132"/>
      <c r="I25" s="144"/>
      <c r="J25" s="144">
        <f t="shared" si="2"/>
        <v>0</v>
      </c>
      <c r="K25" s="144"/>
      <c r="L25" s="132">
        <f t="shared" si="1"/>
        <v>0</v>
      </c>
      <c r="M25" s="128"/>
    </row>
    <row r="26" spans="1:13">
      <c r="A26" s="143" t="s">
        <v>353</v>
      </c>
      <c r="B26" s="134"/>
      <c r="C26" s="134"/>
      <c r="D26" s="134"/>
      <c r="E26" s="134"/>
      <c r="F26" s="134"/>
      <c r="G26" s="134"/>
      <c r="H26" s="144"/>
      <c r="I26" s="144"/>
      <c r="J26" s="144">
        <f t="shared" si="2"/>
        <v>0</v>
      </c>
      <c r="K26" s="144"/>
      <c r="L26" s="144">
        <f t="shared" si="1"/>
        <v>0</v>
      </c>
      <c r="M26" s="128"/>
    </row>
    <row r="27" spans="1:13">
      <c r="A27" s="145" t="s">
        <v>348</v>
      </c>
      <c r="B27" s="134"/>
      <c r="C27" s="134"/>
      <c r="D27" s="134"/>
      <c r="E27" s="134"/>
      <c r="F27" s="134"/>
      <c r="G27" s="134"/>
      <c r="H27" s="144">
        <v>0</v>
      </c>
      <c r="I27" s="146">
        <v>-6167437</v>
      </c>
      <c r="J27" s="144">
        <f t="shared" si="2"/>
        <v>-6167437</v>
      </c>
      <c r="K27" s="146"/>
      <c r="L27" s="144">
        <f t="shared" si="1"/>
        <v>-6167437</v>
      </c>
      <c r="M27" s="128"/>
    </row>
    <row r="28" spans="1:13">
      <c r="A28" s="145" t="s">
        <v>228</v>
      </c>
      <c r="B28" s="134"/>
      <c r="C28" s="134"/>
      <c r="D28" s="134"/>
      <c r="E28" s="134"/>
      <c r="F28" s="134"/>
      <c r="G28" s="134"/>
      <c r="H28" s="144"/>
      <c r="I28" s="146"/>
      <c r="J28" s="144">
        <f t="shared" si="2"/>
        <v>0</v>
      </c>
      <c r="K28" s="144"/>
      <c r="L28" s="144">
        <f t="shared" si="1"/>
        <v>0</v>
      </c>
      <c r="M28" s="128"/>
    </row>
    <row r="29" spans="1:13">
      <c r="A29" s="145" t="s">
        <v>354</v>
      </c>
      <c r="B29" s="134"/>
      <c r="C29" s="134"/>
      <c r="D29" s="134"/>
      <c r="E29" s="134"/>
      <c r="F29" s="134"/>
      <c r="G29" s="134"/>
      <c r="H29" s="144"/>
      <c r="I29" s="144"/>
      <c r="J29" s="144">
        <f t="shared" si="2"/>
        <v>0</v>
      </c>
      <c r="K29" s="144"/>
      <c r="L29" s="144">
        <f t="shared" si="1"/>
        <v>0</v>
      </c>
      <c r="M29" s="128"/>
    </row>
    <row r="30" spans="1:13">
      <c r="A30" s="143" t="s">
        <v>355</v>
      </c>
      <c r="B30" s="147">
        <f>SUM(B27:B29)</f>
        <v>0</v>
      </c>
      <c r="C30" s="147">
        <f t="shared" ref="C30:K30" si="6">SUM(C27:C29)</f>
        <v>0</v>
      </c>
      <c r="D30" s="147">
        <f t="shared" si="6"/>
        <v>0</v>
      </c>
      <c r="E30" s="147">
        <f t="shared" si="6"/>
        <v>0</v>
      </c>
      <c r="F30" s="147">
        <f t="shared" si="6"/>
        <v>0</v>
      </c>
      <c r="G30" s="147">
        <f t="shared" si="6"/>
        <v>0</v>
      </c>
      <c r="H30" s="147">
        <f t="shared" si="6"/>
        <v>0</v>
      </c>
      <c r="I30" s="147">
        <f t="shared" si="6"/>
        <v>-6167437</v>
      </c>
      <c r="J30" s="147">
        <f t="shared" si="2"/>
        <v>-6167437</v>
      </c>
      <c r="K30" s="147">
        <f t="shared" si="6"/>
        <v>0</v>
      </c>
      <c r="L30" s="147">
        <f t="shared" si="1"/>
        <v>-6167437</v>
      </c>
      <c r="M30" s="128"/>
    </row>
    <row r="31" spans="1:13">
      <c r="A31" s="143" t="s">
        <v>356</v>
      </c>
      <c r="B31" s="134"/>
      <c r="C31" s="134"/>
      <c r="D31" s="134"/>
      <c r="E31" s="134"/>
      <c r="F31" s="134"/>
      <c r="G31" s="134"/>
      <c r="H31" s="144"/>
      <c r="I31" s="144"/>
      <c r="J31" s="144">
        <f t="shared" si="2"/>
        <v>0</v>
      </c>
      <c r="K31" s="144"/>
      <c r="L31" s="144">
        <f t="shared" si="1"/>
        <v>0</v>
      </c>
      <c r="M31" s="128"/>
    </row>
    <row r="32" spans="1:13">
      <c r="A32" s="148" t="s">
        <v>357</v>
      </c>
      <c r="B32" s="134"/>
      <c r="C32" s="134"/>
      <c r="D32" s="134"/>
      <c r="E32" s="134"/>
      <c r="F32" s="134"/>
      <c r="G32" s="134"/>
      <c r="H32" s="144">
        <v>1360500</v>
      </c>
      <c r="I32" s="144">
        <v>-1360500</v>
      </c>
      <c r="J32" s="144">
        <f>SUM(B32:I32)</f>
        <v>0</v>
      </c>
      <c r="K32" s="144"/>
      <c r="L32" s="144">
        <f t="shared" si="1"/>
        <v>0</v>
      </c>
      <c r="M32" s="128"/>
    </row>
    <row r="33" spans="1:13">
      <c r="A33" s="148" t="s">
        <v>358</v>
      </c>
      <c r="B33" s="134"/>
      <c r="C33" s="134"/>
      <c r="D33" s="134"/>
      <c r="E33" s="134"/>
      <c r="F33" s="134"/>
      <c r="G33" s="134"/>
      <c r="H33" s="144"/>
      <c r="I33" s="144"/>
      <c r="J33" s="144">
        <f t="shared" si="2"/>
        <v>0</v>
      </c>
      <c r="K33" s="144"/>
      <c r="L33" s="144">
        <f t="shared" si="1"/>
        <v>0</v>
      </c>
      <c r="M33" s="128"/>
    </row>
    <row r="34" spans="1:13">
      <c r="A34" s="149" t="s">
        <v>359</v>
      </c>
      <c r="B34" s="134"/>
      <c r="C34" s="134"/>
      <c r="D34" s="134"/>
      <c r="E34" s="150"/>
      <c r="F34" s="150"/>
      <c r="G34" s="150"/>
      <c r="H34" s="144"/>
      <c r="I34" s="144"/>
      <c r="J34" s="144">
        <f t="shared" si="2"/>
        <v>0</v>
      </c>
      <c r="K34" s="144"/>
      <c r="L34" s="144">
        <f t="shared" si="1"/>
        <v>0</v>
      </c>
      <c r="M34" s="128"/>
    </row>
    <row r="35" spans="1:13">
      <c r="A35" s="143" t="s">
        <v>360</v>
      </c>
      <c r="B35" s="147">
        <f>SUM(B32:B34)</f>
        <v>0</v>
      </c>
      <c r="C35" s="147">
        <f t="shared" ref="C35:K35" si="7">SUM(C32:C34)</f>
        <v>0</v>
      </c>
      <c r="D35" s="147">
        <f t="shared" si="7"/>
        <v>0</v>
      </c>
      <c r="E35" s="147">
        <f t="shared" si="7"/>
        <v>0</v>
      </c>
      <c r="F35" s="147">
        <f t="shared" si="7"/>
        <v>0</v>
      </c>
      <c r="G35" s="147">
        <f t="shared" si="7"/>
        <v>0</v>
      </c>
      <c r="H35" s="147">
        <f t="shared" si="7"/>
        <v>1360500</v>
      </c>
      <c r="I35" s="147">
        <f t="shared" si="7"/>
        <v>-1360500</v>
      </c>
      <c r="J35" s="147">
        <f t="shared" si="2"/>
        <v>0</v>
      </c>
      <c r="K35" s="147">
        <f t="shared" si="7"/>
        <v>0</v>
      </c>
      <c r="L35" s="147">
        <f t="shared" si="1"/>
        <v>0</v>
      </c>
      <c r="M35" s="128"/>
    </row>
    <row r="36" spans="1:13">
      <c r="A36" s="143"/>
      <c r="B36" s="134"/>
      <c r="C36" s="134"/>
      <c r="D36" s="134"/>
      <c r="E36" s="134"/>
      <c r="F36" s="134"/>
      <c r="G36" s="134"/>
      <c r="H36" s="144"/>
      <c r="I36" s="144"/>
      <c r="J36" s="144"/>
      <c r="K36" s="144"/>
      <c r="L36" s="144"/>
      <c r="M36" s="128"/>
    </row>
    <row r="37" spans="1:13" ht="15.75" thickBot="1">
      <c r="A37" s="143" t="s">
        <v>362</v>
      </c>
      <c r="B37" s="151">
        <f>B24+B30+B35</f>
        <v>171273725</v>
      </c>
      <c r="C37" s="151">
        <f t="shared" ref="C37:K37" si="8">C24+C30+C35</f>
        <v>170475011</v>
      </c>
      <c r="D37" s="151">
        <f t="shared" si="8"/>
        <v>0</v>
      </c>
      <c r="E37" s="151">
        <f t="shared" si="8"/>
        <v>103547421</v>
      </c>
      <c r="F37" s="151">
        <f t="shared" si="8"/>
        <v>0</v>
      </c>
      <c r="G37" s="151">
        <f t="shared" si="8"/>
        <v>0</v>
      </c>
      <c r="H37" s="151">
        <f t="shared" si="8"/>
        <v>-54788433</v>
      </c>
      <c r="I37" s="151">
        <f t="shared" si="8"/>
        <v>-6167437</v>
      </c>
      <c r="J37" s="151">
        <f t="shared" si="2"/>
        <v>384340287</v>
      </c>
      <c r="K37" s="151">
        <f t="shared" si="8"/>
        <v>0</v>
      </c>
      <c r="L37" s="151">
        <f t="shared" si="1"/>
        <v>384340287</v>
      </c>
      <c r="M37" s="128"/>
    </row>
    <row r="38" spans="1:13" ht="15.75" thickTop="1">
      <c r="B38" s="153"/>
      <c r="C38" s="153"/>
      <c r="D38" s="153"/>
      <c r="E38" s="153"/>
      <c r="F38" s="153"/>
      <c r="G38" s="153"/>
      <c r="H38" s="154"/>
      <c r="I38" s="154"/>
      <c r="J38" s="154"/>
      <c r="K38" s="154"/>
      <c r="L38" s="154"/>
      <c r="M38" s="128"/>
    </row>
    <row r="39" spans="1:13">
      <c r="A39" s="155" t="s">
        <v>363</v>
      </c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5"/>
      <c r="M39" s="128"/>
    </row>
    <row r="40" spans="1:13">
      <c r="A40" s="155" t="s">
        <v>364</v>
      </c>
      <c r="B40" s="156"/>
      <c r="C40" s="156"/>
      <c r="D40" s="156"/>
      <c r="E40" s="156"/>
      <c r="F40" s="156"/>
      <c r="G40" s="156"/>
      <c r="H40" s="157"/>
      <c r="I40" s="157"/>
      <c r="J40" s="155"/>
      <c r="K40" s="157"/>
      <c r="L40" s="155"/>
      <c r="M40" s="128"/>
    </row>
    <row r="41" spans="1:13">
      <c r="B41" s="128"/>
      <c r="C41" s="128"/>
      <c r="D41" s="128"/>
      <c r="E41" s="128"/>
      <c r="F41" s="128"/>
      <c r="G41" s="128"/>
      <c r="M41" s="128"/>
    </row>
    <row r="42" spans="1:13">
      <c r="B42" s="128"/>
      <c r="C42" s="128"/>
      <c r="D42" s="128"/>
      <c r="E42" s="153"/>
      <c r="F42" s="128"/>
      <c r="G42" s="128"/>
      <c r="M42" s="128"/>
    </row>
  </sheetData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2.Pasqyra e Pozicioni Financiar</vt:lpstr>
      <vt:lpstr>1.Pasqyra e Perform. (natyra)</vt:lpstr>
      <vt:lpstr>5-CashFlow (direkt)</vt:lpstr>
      <vt:lpstr>Pasqyra e Levizjeve ne Kapital</vt:lpstr>
      <vt:lpstr>Shpenzime te pazbritshme 14  </vt:lpstr>
      <vt:lpstr>'2.Pasqyra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2021-09-11T09:51:38Z</dcterms:modified>
</cp:coreProperties>
</file>