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60" yWindow="3900" windowWidth="9945" windowHeight="6090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0D34B50F_6A13_4CB5_BAB1_2732DC874A8C_.wvu.FilterData" localSheetId="1" hidden="1">'Shpenzime te pazbritshme 14  '!$A$2:$M$2</definedName>
    <definedName name="Z_2B190DDC_BFC6_478C_91FC_28F759613F42_.wvu.FilterData" localSheetId="1" hidden="1">'Shpenzime te pazbritshme 14  '!$A$2:$M$2</definedName>
    <definedName name="Z_73FA0AA0_6111_475E_B555_8A044129AE13_.wvu.FilterData" localSheetId="1" hidden="1">'Shpenzime te pazbritshme 14  '!$A$2:$M$2</definedName>
  </definedNames>
  <calcPr calcId="191029"/>
  <customWorkbookViews>
    <customWorkbookView name="ehaxhi - Personal View" guid="{2B190DDC-BFC6-478C-91FC-28F759613F42}" maximized="1" windowWidth="0" windowHeight="0" activeSheetId="0"/>
    <customWorkbookView name="MLAMELLARI - Personal View" guid="{0D34B50F-6A13-4CB5-BAB1-2732DC874A8C}" maximized="1" windowWidth="0" windowHeight="0" activeSheetId="0"/>
    <customWorkbookView name="GB - Personal View" guid="{73FA0AA0-6111-475E-B555-8A044129AE1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2" l="1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97" i="2" s="1"/>
  <c r="G99" i="2" s="1"/>
  <c r="G100" i="2" s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<sst xmlns="http://schemas.openxmlformats.org/spreadsheetml/2006/main" count="414" uniqueCount="271">
  <si>
    <t>Pasqyrat financiare te vitit</t>
  </si>
  <si>
    <t>Te Electronics shpk</t>
  </si>
  <si>
    <t>L41307020G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</si>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</sst>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00%"/>
    <numFmt numFmtId="166" formatCode="dd\/mm\/yyyy"/>
  </numFmts>
  <fonts count="14">
    <font>
      <sz val="10"/>
      <color rgb="FF000000"/>
      <name val="Open Sans"/>
    </font>
    <font>
      <b/>
      <sz val="11"/>
      <color theme="1"/>
      <name val="Times New Roman"/>
    </font>
    <font>
      <sz val="11"/>
      <color rgb="FF000000"/>
      <name val="Times New Roman"/>
    </font>
    <font>
      <b/>
      <i/>
      <sz val="11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b/>
      <sz val="10"/>
      <color rgb="FF000000"/>
      <name val="Cambria"/>
    </font>
    <font>
      <sz val="10"/>
      <color rgb="FF000000"/>
      <name val="Cambria"/>
    </font>
    <font>
      <sz val="10"/>
      <color rgb="FFFF0000"/>
      <name val="Cambria"/>
    </font>
    <font>
      <sz val="10"/>
      <color rgb="FF0070C0"/>
      <name val="Cambria"/>
    </font>
    <font>
      <sz val="9"/>
      <color rgb="FF000000"/>
      <name val="Arial"/>
    </font>
    <font>
      <i/>
      <sz val="10"/>
      <color rgb="FF00000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2" fillId="0" borderId="0" xfId="0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 wrapText="1"/>
    </xf>
    <xf numFmtId="37" fontId="2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5" fillId="4" borderId="1" xfId="0" applyFont="1" applyFill="1" applyBorder="1" applyAlignment="1">
      <alignment wrapText="1"/>
    </xf>
    <xf numFmtId="37" fontId="1" fillId="0" borderId="2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37" fontId="4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164" fontId="2" fillId="0" borderId="0" xfId="0" applyNumberFormat="1" applyFont="1"/>
    <xf numFmtId="37" fontId="1" fillId="0" borderId="2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37" fontId="1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0" fillId="0" borderId="0" xfId="0" applyFont="1"/>
    <xf numFmtId="164" fontId="10" fillId="0" borderId="0" xfId="0" applyNumberFormat="1" applyFont="1"/>
    <xf numFmtId="164" fontId="10" fillId="3" borderId="1" xfId="0" applyNumberFormat="1" applyFont="1" applyFill="1" applyBorder="1"/>
    <xf numFmtId="0" fontId="10" fillId="0" borderId="0" xfId="0" applyFont="1"/>
    <xf numFmtId="164" fontId="11" fillId="3" borderId="1" xfId="0" applyNumberFormat="1" applyFont="1" applyFill="1" applyBorder="1"/>
    <xf numFmtId="164" fontId="9" fillId="3" borderId="1" xfId="0" applyNumberFormat="1" applyFont="1" applyFill="1" applyBorder="1"/>
    <xf numFmtId="164" fontId="11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/>
    <xf numFmtId="10" fontId="9" fillId="0" borderId="0" xfId="0" applyNumberFormat="1" applyFont="1"/>
    <xf numFmtId="165" fontId="9" fillId="0" borderId="0" xfId="0" applyNumberFormat="1" applyFont="1"/>
    <xf numFmtId="164" fontId="9" fillId="5" borderId="1" xfId="0" applyNumberFormat="1" applyFont="1" applyFill="1" applyBorder="1"/>
    <xf numFmtId="0" fontId="12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D57" sqref="D57"/>
    </sheetView>
  </sheetViews>
  <sheetFormatPr defaultColWidth="14.42578125" defaultRowHeight="15" customHeight="1"/>
  <cols>
    <col min="1" max="1" width="48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/>
      <c r="B6" s="6" t="s">
        <v>5</v>
      </c>
      <c r="C6" s="6"/>
      <c r="D6" s="6" t="s">
        <v>5</v>
      </c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/>
      <c r="B7" s="6" t="s">
        <v>6</v>
      </c>
      <c r="C7" s="6"/>
      <c r="D7" s="6" t="s">
        <v>7</v>
      </c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7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8" t="s">
        <v>8</v>
      </c>
      <c r="B9" s="9"/>
      <c r="C9" s="10"/>
      <c r="D9" s="9"/>
      <c r="E9" s="9"/>
      <c r="F9" s="11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12" t="s">
        <v>10</v>
      </c>
      <c r="B10" s="13">
        <v>49075833</v>
      </c>
      <c r="C10" s="10"/>
      <c r="D10" s="13">
        <v>45415808</v>
      </c>
      <c r="E10" s="9"/>
      <c r="F10" s="14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12" t="s">
        <v>12</v>
      </c>
      <c r="B11" s="13"/>
      <c r="C11" s="10"/>
      <c r="D11" s="13"/>
      <c r="E11" s="9"/>
      <c r="F11" s="14" t="s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12" t="s">
        <v>14</v>
      </c>
      <c r="B12" s="13"/>
      <c r="C12" s="10"/>
      <c r="D12" s="13"/>
      <c r="E12" s="9"/>
      <c r="F12" s="14" t="s">
        <v>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12" t="s">
        <v>15</v>
      </c>
      <c r="B13" s="13"/>
      <c r="C13" s="10"/>
      <c r="D13" s="13"/>
      <c r="E13" s="9"/>
      <c r="F13" s="14" t="s">
        <v>13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2" t="s">
        <v>16</v>
      </c>
      <c r="B14" s="13"/>
      <c r="C14" s="10"/>
      <c r="D14" s="13">
        <v>39998</v>
      </c>
      <c r="E14" s="9"/>
      <c r="F14" s="14" t="s">
        <v>17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9.25">
      <c r="A15" s="8" t="s">
        <v>18</v>
      </c>
      <c r="B15" s="13"/>
      <c r="C15" s="10"/>
      <c r="D15" s="13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9.25">
      <c r="A16" s="8" t="s">
        <v>19</v>
      </c>
      <c r="B16" s="13"/>
      <c r="C16" s="10"/>
      <c r="D16" s="13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8" t="s">
        <v>20</v>
      </c>
      <c r="B17" s="13"/>
      <c r="C17" s="10"/>
      <c r="D17" s="13"/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8" t="s">
        <v>21</v>
      </c>
      <c r="B18" s="9"/>
      <c r="C18" s="10"/>
      <c r="D18" s="9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2" t="s">
        <v>21</v>
      </c>
      <c r="B19" s="13">
        <v>-30196361</v>
      </c>
      <c r="C19" s="10"/>
      <c r="D19" s="13">
        <v>-27304601</v>
      </c>
      <c r="E19" s="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2" t="s">
        <v>22</v>
      </c>
      <c r="B20" s="13">
        <v>-4726319</v>
      </c>
      <c r="C20" s="10"/>
      <c r="D20" s="13">
        <v>-3503719</v>
      </c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 t="s">
        <v>23</v>
      </c>
      <c r="B21" s="9"/>
      <c r="C21" s="10"/>
      <c r="D21" s="9"/>
      <c r="E21" s="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2" t="s">
        <v>24</v>
      </c>
      <c r="B22" s="13">
        <v>-7595608</v>
      </c>
      <c r="C22" s="10"/>
      <c r="D22" s="13">
        <v>-5757000</v>
      </c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2" t="s">
        <v>25</v>
      </c>
      <c r="B23" s="13">
        <v>-1268642</v>
      </c>
      <c r="C23" s="10"/>
      <c r="D23" s="13">
        <v>-960625</v>
      </c>
      <c r="E23" s="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2" t="s">
        <v>26</v>
      </c>
      <c r="B24" s="13"/>
      <c r="C24" s="10"/>
      <c r="D24" s="13"/>
      <c r="E24" s="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 t="s">
        <v>27</v>
      </c>
      <c r="B25" s="13"/>
      <c r="C25" s="10"/>
      <c r="D25" s="13"/>
      <c r="E25" s="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 t="s">
        <v>28</v>
      </c>
      <c r="B26" s="13">
        <v>-1935435</v>
      </c>
      <c r="C26" s="10"/>
      <c r="D26" s="13">
        <v>-2410997</v>
      </c>
      <c r="E26" s="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 t="s">
        <v>29</v>
      </c>
      <c r="B27" s="13">
        <v>-2554405</v>
      </c>
      <c r="C27" s="10"/>
      <c r="D27" s="13">
        <v>-6127904</v>
      </c>
      <c r="E27" s="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 t="s">
        <v>30</v>
      </c>
      <c r="B28" s="9"/>
      <c r="C28" s="10"/>
      <c r="D28" s="9"/>
      <c r="E28" s="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12" t="s">
        <v>31</v>
      </c>
      <c r="B29" s="13">
        <v>64452</v>
      </c>
      <c r="C29" s="10"/>
      <c r="D29" s="13">
        <v>576982</v>
      </c>
      <c r="E29" s="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12" t="s">
        <v>32</v>
      </c>
      <c r="B30" s="13">
        <v>184560</v>
      </c>
      <c r="C30" s="10"/>
      <c r="D30" s="13">
        <v>82261</v>
      </c>
      <c r="E30" s="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12" t="s">
        <v>33</v>
      </c>
      <c r="B31" s="13"/>
      <c r="C31" s="10"/>
      <c r="D31" s="13"/>
      <c r="E31" s="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12" t="s">
        <v>34</v>
      </c>
      <c r="B32" s="13"/>
      <c r="C32" s="10"/>
      <c r="D32" s="13"/>
      <c r="E32" s="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12" t="s">
        <v>35</v>
      </c>
      <c r="B33" s="13"/>
      <c r="C33" s="10"/>
      <c r="D33" s="13"/>
      <c r="E33" s="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12" t="s">
        <v>36</v>
      </c>
      <c r="B34" s="13"/>
      <c r="C34" s="10"/>
      <c r="D34" s="13"/>
      <c r="E34" s="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 t="s">
        <v>37</v>
      </c>
      <c r="B35" s="13"/>
      <c r="C35" s="10"/>
      <c r="D35" s="13"/>
      <c r="E35" s="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 t="s">
        <v>38</v>
      </c>
      <c r="B36" s="9"/>
      <c r="C36" s="10"/>
      <c r="D36" s="9"/>
      <c r="E36" s="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2" t="s">
        <v>39</v>
      </c>
      <c r="B37" s="13">
        <v>-60304</v>
      </c>
      <c r="C37" s="10"/>
      <c r="D37" s="13">
        <v>-560265</v>
      </c>
      <c r="E37" s="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2" t="s">
        <v>40</v>
      </c>
      <c r="B38" s="13"/>
      <c r="C38" s="10"/>
      <c r="D38" s="13"/>
      <c r="E38" s="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2" t="s">
        <v>41</v>
      </c>
      <c r="B39" s="13"/>
      <c r="C39" s="10"/>
      <c r="D39" s="13"/>
      <c r="E39" s="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 t="s">
        <v>42</v>
      </c>
      <c r="B40" s="13"/>
      <c r="C40" s="10"/>
      <c r="D40" s="13"/>
      <c r="E40" s="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5" t="s">
        <v>43</v>
      </c>
      <c r="B41" s="13"/>
      <c r="C41" s="10"/>
      <c r="D41" s="13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 t="s">
        <v>44</v>
      </c>
      <c r="B42" s="16">
        <f>SUM(B9:B41)</f>
        <v>987771</v>
      </c>
      <c r="C42" s="17"/>
      <c r="D42" s="16">
        <f>SUM(D9:D41)</f>
        <v>-510062</v>
      </c>
      <c r="E42" s="1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 t="s">
        <v>45</v>
      </c>
      <c r="B43" s="17"/>
      <c r="C43" s="17"/>
      <c r="D43" s="17"/>
      <c r="E43" s="1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2" t="s">
        <v>46</v>
      </c>
      <c r="B44" s="13">
        <v>-145264</v>
      </c>
      <c r="C44" s="10"/>
      <c r="D44" s="13"/>
      <c r="E44" s="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2" t="s">
        <v>47</v>
      </c>
      <c r="B45" s="13"/>
      <c r="C45" s="10"/>
      <c r="D45" s="13"/>
      <c r="E45" s="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2" t="s">
        <v>48</v>
      </c>
      <c r="B46" s="13"/>
      <c r="C46" s="10"/>
      <c r="D46" s="13"/>
      <c r="E46" s="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 t="s">
        <v>49</v>
      </c>
      <c r="B47" s="16">
        <f>SUM(B42:B46)</f>
        <v>842507</v>
      </c>
      <c r="C47" s="17"/>
      <c r="D47" s="16">
        <f>SUM(D42:D46)</f>
        <v>-510062</v>
      </c>
      <c r="E47" s="1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8"/>
      <c r="B48" s="19"/>
      <c r="C48" s="19"/>
      <c r="D48" s="19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 t="s">
        <v>50</v>
      </c>
      <c r="B49" s="9"/>
      <c r="C49" s="9"/>
      <c r="D49" s="9"/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2" t="s">
        <v>51</v>
      </c>
      <c r="B50" s="13"/>
      <c r="C50" s="9"/>
      <c r="D50" s="13"/>
      <c r="E50" s="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2" t="s">
        <v>52</v>
      </c>
      <c r="B51" s="13"/>
      <c r="C51" s="9"/>
      <c r="D51" s="13"/>
      <c r="E51" s="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2" t="s">
        <v>53</v>
      </c>
      <c r="B52" s="13"/>
      <c r="C52" s="9"/>
      <c r="D52" s="13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12" t="s">
        <v>54</v>
      </c>
      <c r="B53" s="13"/>
      <c r="C53" s="9"/>
      <c r="D53" s="13"/>
      <c r="E53" s="20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1" t="s">
        <v>55</v>
      </c>
      <c r="B54" s="13"/>
      <c r="C54" s="9"/>
      <c r="D54" s="13"/>
      <c r="E54" s="22"/>
      <c r="F54" s="2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8" t="s">
        <v>56</v>
      </c>
      <c r="B55" s="23">
        <f>SUM(B50:B54)</f>
        <v>0</v>
      </c>
      <c r="C55" s="24"/>
      <c r="D55" s="23">
        <f>SUM(D50:D54)</f>
        <v>0</v>
      </c>
      <c r="E55" s="20"/>
      <c r="F55" s="2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5"/>
      <c r="B56" s="10"/>
      <c r="C56" s="10"/>
      <c r="D56" s="10"/>
      <c r="E56" s="20"/>
      <c r="F56" s="2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8" t="s">
        <v>57</v>
      </c>
      <c r="B57" s="26">
        <f>B47+B55</f>
        <v>842507</v>
      </c>
      <c r="C57" s="17"/>
      <c r="D57" s="26">
        <f>D47+D55</f>
        <v>-510062</v>
      </c>
      <c r="E57" s="20"/>
      <c r="F57" s="2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5"/>
      <c r="B58" s="10"/>
      <c r="C58" s="10"/>
      <c r="D58" s="10"/>
      <c r="E58" s="20"/>
      <c r="F58" s="2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7" t="s">
        <v>58</v>
      </c>
      <c r="B59" s="10"/>
      <c r="C59" s="10"/>
      <c r="D59" s="10"/>
      <c r="E59" s="28"/>
      <c r="F59" s="2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5" t="s">
        <v>59</v>
      </c>
      <c r="B60" s="13"/>
      <c r="C60" s="9"/>
      <c r="D60" s="13"/>
      <c r="E60" s="28"/>
      <c r="F60" s="2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5" t="s">
        <v>60</v>
      </c>
      <c r="B61" s="13"/>
      <c r="C61" s="9"/>
      <c r="D61" s="13"/>
      <c r="E61" s="28"/>
      <c r="F61" s="2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9"/>
      <c r="B62" s="28"/>
      <c r="C62" s="28"/>
      <c r="D62" s="28"/>
      <c r="E62" s="28"/>
      <c r="F62" s="2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9"/>
      <c r="B63" s="28"/>
      <c r="C63" s="28"/>
      <c r="D63" s="28"/>
      <c r="E63" s="28"/>
      <c r="F63" s="2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0" t="s">
        <v>61</v>
      </c>
      <c r="B64" s="28"/>
      <c r="C64" s="28"/>
      <c r="D64" s="28"/>
      <c r="E64" s="28"/>
      <c r="F64" s="2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5"/>
      <c r="B65" s="31"/>
      <c r="C65" s="31"/>
      <c r="D65" s="31"/>
      <c r="E65" s="31"/>
      <c r="F65" s="3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0866141732283472" right="0.70866141732283472" top="0.74803149606299213" bottom="0.7480314960629921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11.42578125" customWidth="1"/>
    <col min="2" max="2" width="36.5703125" customWidth="1"/>
    <col min="3" max="4" width="11.42578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customWidth="1"/>
    <col min="12" max="12" width="14.42578125" customWidth="1"/>
    <col min="13" max="26" width="11.42578125" customWidth="1"/>
  </cols>
  <sheetData>
    <row r="1" spans="1:26" ht="12.75" customHeight="1">
      <c r="A1" s="32" t="s">
        <v>62</v>
      </c>
      <c r="B1" s="33"/>
      <c r="C1" s="34" t="s">
        <v>63</v>
      </c>
      <c r="D1" s="33"/>
      <c r="E1" s="35" t="s">
        <v>64</v>
      </c>
      <c r="F1" s="33"/>
      <c r="G1" s="36" t="s">
        <v>65</v>
      </c>
      <c r="H1" s="37"/>
      <c r="I1" s="37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2" t="s">
        <v>66</v>
      </c>
      <c r="B2" s="32" t="s">
        <v>67</v>
      </c>
      <c r="C2" s="35" t="s">
        <v>68</v>
      </c>
      <c r="D2" s="33"/>
      <c r="E2" s="38" t="s">
        <v>69</v>
      </c>
      <c r="F2" s="33"/>
      <c r="G2" s="33" t="s">
        <v>70</v>
      </c>
      <c r="H2" s="37" t="s">
        <v>71</v>
      </c>
      <c r="I2" s="3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2"/>
      <c r="B3" s="32"/>
      <c r="C3" s="35"/>
      <c r="D3" s="33"/>
      <c r="E3" s="39"/>
      <c r="F3" s="33"/>
      <c r="G3" s="39"/>
      <c r="H3" s="39"/>
      <c r="I3" s="39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34" t="s">
        <v>72</v>
      </c>
      <c r="B4" s="34" t="s">
        <v>73</v>
      </c>
      <c r="C4" s="36" t="s">
        <v>74</v>
      </c>
      <c r="D4" s="33"/>
      <c r="E4" s="37">
        <v>250227.08</v>
      </c>
      <c r="F4" s="33"/>
      <c r="G4" s="40">
        <f t="shared" ref="G4:G94" si="0">+E4-H4</f>
        <v>250227.08</v>
      </c>
      <c r="H4" s="37">
        <v>0</v>
      </c>
      <c r="I4" s="41"/>
      <c r="J4" s="33" t="s">
        <v>75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34" t="s">
        <v>76</v>
      </c>
      <c r="B5" s="34" t="s">
        <v>77</v>
      </c>
      <c r="C5" s="36" t="s">
        <v>78</v>
      </c>
      <c r="D5" s="33"/>
      <c r="E5" s="37">
        <v>588118.91759999993</v>
      </c>
      <c r="F5" s="33"/>
      <c r="G5" s="40">
        <f t="shared" si="0"/>
        <v>575296.91759999993</v>
      </c>
      <c r="H5" s="42">
        <v>12822</v>
      </c>
      <c r="I5" s="43"/>
      <c r="J5" s="44" t="s">
        <v>79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34" t="s">
        <v>80</v>
      </c>
      <c r="B6" s="34" t="s">
        <v>81</v>
      </c>
      <c r="C6" s="36" t="s">
        <v>74</v>
      </c>
      <c r="D6" s="33"/>
      <c r="E6" s="37">
        <v>1366068.54</v>
      </c>
      <c r="F6" s="33"/>
      <c r="G6" s="40">
        <f t="shared" si="0"/>
        <v>1366068.54</v>
      </c>
      <c r="H6" s="37">
        <v>0</v>
      </c>
      <c r="I6" s="41"/>
      <c r="J6" s="33" t="s">
        <v>82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34" t="s">
        <v>83</v>
      </c>
      <c r="B7" s="34" t="s">
        <v>84</v>
      </c>
      <c r="C7" s="36" t="s">
        <v>78</v>
      </c>
      <c r="D7" s="33"/>
      <c r="E7" s="37">
        <v>1149043.6680000001</v>
      </c>
      <c r="F7" s="33"/>
      <c r="G7" s="40">
        <f t="shared" si="0"/>
        <v>1149043.6680000001</v>
      </c>
      <c r="H7" s="37">
        <v>0</v>
      </c>
      <c r="I7" s="41"/>
      <c r="J7" s="33" t="s">
        <v>85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34" t="s">
        <v>86</v>
      </c>
      <c r="B8" s="34" t="s">
        <v>87</v>
      </c>
      <c r="C8" s="36" t="s">
        <v>78</v>
      </c>
      <c r="D8" s="33"/>
      <c r="E8" s="37">
        <v>1735151.5065999997</v>
      </c>
      <c r="F8" s="33"/>
      <c r="G8" s="40">
        <f t="shared" si="0"/>
        <v>1735151.5065999997</v>
      </c>
      <c r="H8" s="37">
        <v>0</v>
      </c>
      <c r="I8" s="41"/>
      <c r="J8" s="33" t="s">
        <v>85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34" t="s">
        <v>88</v>
      </c>
      <c r="B9" s="34" t="s">
        <v>89</v>
      </c>
      <c r="C9" s="36" t="s">
        <v>78</v>
      </c>
      <c r="D9" s="33"/>
      <c r="E9" s="37">
        <v>4735066.9031999996</v>
      </c>
      <c r="F9" s="33"/>
      <c r="G9" s="40">
        <f t="shared" si="0"/>
        <v>4731146.9031999996</v>
      </c>
      <c r="H9" s="42">
        <v>3920</v>
      </c>
      <c r="I9" s="43"/>
      <c r="J9" s="44" t="s">
        <v>90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34" t="s">
        <v>91</v>
      </c>
      <c r="B10" s="34" t="s">
        <v>92</v>
      </c>
      <c r="C10" s="36" t="s">
        <v>78</v>
      </c>
      <c r="D10" s="33"/>
      <c r="E10" s="37">
        <v>105900</v>
      </c>
      <c r="F10" s="33"/>
      <c r="G10" s="40">
        <f t="shared" si="0"/>
        <v>105900</v>
      </c>
      <c r="H10" s="37">
        <v>0</v>
      </c>
      <c r="I10" s="41"/>
      <c r="J10" s="33" t="s">
        <v>82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34" t="s">
        <v>93</v>
      </c>
      <c r="B11" s="34" t="s">
        <v>94</v>
      </c>
      <c r="C11" s="36" t="s">
        <v>78</v>
      </c>
      <c r="D11" s="33"/>
      <c r="E11" s="37">
        <v>1434003.23</v>
      </c>
      <c r="F11" s="33"/>
      <c r="G11" s="40">
        <f t="shared" si="0"/>
        <v>1433753.23</v>
      </c>
      <c r="H11" s="42">
        <v>250</v>
      </c>
      <c r="I11" s="43"/>
      <c r="J11" s="44" t="s">
        <v>90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34" t="s">
        <v>95</v>
      </c>
      <c r="B12" s="34" t="s">
        <v>96</v>
      </c>
      <c r="C12" s="36" t="s">
        <v>78</v>
      </c>
      <c r="D12" s="33"/>
      <c r="E12" s="37">
        <v>2010362.1960000002</v>
      </c>
      <c r="F12" s="33"/>
      <c r="G12" s="40">
        <f t="shared" si="0"/>
        <v>1991862.1960000002</v>
      </c>
      <c r="H12" s="42">
        <v>18500</v>
      </c>
      <c r="I12" s="45"/>
      <c r="J12" s="44" t="s">
        <v>90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34" t="s">
        <v>97</v>
      </c>
      <c r="B13" s="34" t="s">
        <v>98</v>
      </c>
      <c r="C13" s="36" t="s">
        <v>78</v>
      </c>
      <c r="D13" s="33"/>
      <c r="E13" s="37">
        <v>61813.2</v>
      </c>
      <c r="F13" s="33"/>
      <c r="G13" s="40">
        <f t="shared" si="0"/>
        <v>61813.2</v>
      </c>
      <c r="H13" s="37">
        <v>0</v>
      </c>
      <c r="I13" s="41"/>
      <c r="J13" s="33" t="s">
        <v>82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34" t="s">
        <v>99</v>
      </c>
      <c r="B14" s="34" t="s">
        <v>100</v>
      </c>
      <c r="C14" s="36" t="s">
        <v>78</v>
      </c>
      <c r="D14" s="33"/>
      <c r="E14" s="37">
        <v>163090</v>
      </c>
      <c r="F14" s="33"/>
      <c r="G14" s="40">
        <f t="shared" si="0"/>
        <v>157990</v>
      </c>
      <c r="H14" s="42">
        <v>5100</v>
      </c>
      <c r="I14" s="43"/>
      <c r="J14" s="44" t="s">
        <v>90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34" t="s">
        <v>101</v>
      </c>
      <c r="B15" s="34" t="s">
        <v>102</v>
      </c>
      <c r="C15" s="36" t="s">
        <v>78</v>
      </c>
      <c r="D15" s="33"/>
      <c r="E15" s="37">
        <v>567460.53</v>
      </c>
      <c r="F15" s="33"/>
      <c r="G15" s="40">
        <f t="shared" si="0"/>
        <v>567460.53</v>
      </c>
      <c r="H15" s="37">
        <v>0</v>
      </c>
      <c r="I15" s="41"/>
      <c r="J15" s="44" t="s">
        <v>103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34" t="s">
        <v>104</v>
      </c>
      <c r="B16" s="34" t="s">
        <v>105</v>
      </c>
      <c r="C16" s="36" t="s">
        <v>78</v>
      </c>
      <c r="D16" s="33"/>
      <c r="E16" s="37">
        <v>3465988.4537000004</v>
      </c>
      <c r="F16" s="33"/>
      <c r="G16" s="40">
        <f t="shared" si="0"/>
        <v>3437988.4537000004</v>
      </c>
      <c r="H16" s="37">
        <v>28000</v>
      </c>
      <c r="I16" s="45">
        <v>28000</v>
      </c>
      <c r="J16" s="44" t="s">
        <v>90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34" t="s">
        <v>106</v>
      </c>
      <c r="B17" s="34" t="s">
        <v>107</v>
      </c>
      <c r="C17" s="36" t="s">
        <v>78</v>
      </c>
      <c r="D17" s="33"/>
      <c r="E17" s="37">
        <v>14931158.759800002</v>
      </c>
      <c r="F17" s="33"/>
      <c r="G17" s="40">
        <f t="shared" si="0"/>
        <v>14887859.759800002</v>
      </c>
      <c r="H17" s="37">
        <v>43299</v>
      </c>
      <c r="I17" s="46"/>
      <c r="J17" s="44" t="s">
        <v>90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34" t="s">
        <v>108</v>
      </c>
      <c r="B18" s="34" t="s">
        <v>109</v>
      </c>
      <c r="C18" s="36" t="s">
        <v>78</v>
      </c>
      <c r="D18" s="33"/>
      <c r="E18" s="37">
        <v>779642.05</v>
      </c>
      <c r="F18" s="33"/>
      <c r="G18" s="40">
        <f t="shared" si="0"/>
        <v>779642.05</v>
      </c>
      <c r="H18" s="37"/>
      <c r="I18" s="41"/>
      <c r="J18" s="44" t="s">
        <v>103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34" t="s">
        <v>110</v>
      </c>
      <c r="B19" s="34" t="s">
        <v>111</v>
      </c>
      <c r="C19" s="36" t="s">
        <v>78</v>
      </c>
      <c r="D19" s="33"/>
      <c r="E19" s="37">
        <v>666085.47250000003</v>
      </c>
      <c r="F19" s="33"/>
      <c r="G19" s="40">
        <f t="shared" si="0"/>
        <v>666085.47250000003</v>
      </c>
      <c r="H19" s="37">
        <v>0</v>
      </c>
      <c r="I19" s="41"/>
      <c r="J19" s="33" t="s">
        <v>82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34" t="s">
        <v>112</v>
      </c>
      <c r="B20" s="34" t="s">
        <v>113</v>
      </c>
      <c r="C20" s="36" t="s">
        <v>74</v>
      </c>
      <c r="D20" s="33"/>
      <c r="E20" s="37">
        <v>769080.93</v>
      </c>
      <c r="F20" s="33"/>
      <c r="G20" s="40">
        <f t="shared" si="0"/>
        <v>769080.93</v>
      </c>
      <c r="H20" s="37">
        <v>0</v>
      </c>
      <c r="I20" s="41"/>
      <c r="J20" s="33" t="s">
        <v>82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34" t="s">
        <v>114</v>
      </c>
      <c r="B21" s="34" t="s">
        <v>115</v>
      </c>
      <c r="C21" s="36" t="s">
        <v>78</v>
      </c>
      <c r="D21" s="33"/>
      <c r="E21" s="37">
        <v>11717876.634899998</v>
      </c>
      <c r="F21" s="33"/>
      <c r="G21" s="40">
        <f t="shared" si="0"/>
        <v>11717876.634899998</v>
      </c>
      <c r="H21" s="37">
        <v>0</v>
      </c>
      <c r="I21" s="41"/>
      <c r="J21" s="33" t="s">
        <v>116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34" t="s">
        <v>117</v>
      </c>
      <c r="B22" s="34" t="s">
        <v>118</v>
      </c>
      <c r="C22" s="36" t="s">
        <v>78</v>
      </c>
      <c r="D22" s="33"/>
      <c r="E22" s="37">
        <v>11574631.1209</v>
      </c>
      <c r="F22" s="33"/>
      <c r="G22" s="40">
        <f t="shared" si="0"/>
        <v>11574631.1209</v>
      </c>
      <c r="H22" s="37">
        <v>0</v>
      </c>
      <c r="I22" s="41"/>
      <c r="J22" s="44" t="s">
        <v>103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34" t="s">
        <v>119</v>
      </c>
      <c r="B23" s="34" t="s">
        <v>120</v>
      </c>
      <c r="C23" s="36" t="s">
        <v>78</v>
      </c>
      <c r="D23" s="33"/>
      <c r="E23" s="37">
        <v>2483496.3068000004</v>
      </c>
      <c r="F23" s="33"/>
      <c r="G23" s="40">
        <f t="shared" si="0"/>
        <v>2482098.3068000004</v>
      </c>
      <c r="H23" s="37">
        <v>1398</v>
      </c>
      <c r="I23" s="41"/>
      <c r="J23" s="44" t="s">
        <v>90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34" t="s">
        <v>121</v>
      </c>
      <c r="B24" s="34" t="s">
        <v>122</v>
      </c>
      <c r="C24" s="36" t="s">
        <v>74</v>
      </c>
      <c r="D24" s="33"/>
      <c r="E24" s="37">
        <v>126443.34179999999</v>
      </c>
      <c r="F24" s="33"/>
      <c r="G24" s="40">
        <f t="shared" si="0"/>
        <v>61728.341799999995</v>
      </c>
      <c r="H24" s="42">
        <v>64715</v>
      </c>
      <c r="I24" s="47">
        <v>64715</v>
      </c>
      <c r="J24" s="4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34" t="s">
        <v>123</v>
      </c>
      <c r="B25" s="34" t="s">
        <v>124</v>
      </c>
      <c r="C25" s="36" t="s">
        <v>78</v>
      </c>
      <c r="D25" s="33"/>
      <c r="E25" s="37">
        <v>2980057.6760000009</v>
      </c>
      <c r="F25" s="33"/>
      <c r="G25" s="40">
        <f t="shared" si="0"/>
        <v>2961857.6760000009</v>
      </c>
      <c r="H25" s="42">
        <v>18200</v>
      </c>
      <c r="I25" s="45">
        <v>1000</v>
      </c>
      <c r="J25" s="44" t="s">
        <v>90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34" t="s">
        <v>125</v>
      </c>
      <c r="B26" s="34" t="s">
        <v>126</v>
      </c>
      <c r="C26" s="36" t="s">
        <v>78</v>
      </c>
      <c r="D26" s="33"/>
      <c r="E26" s="37">
        <v>9536057.6385999992</v>
      </c>
      <c r="F26" s="33"/>
      <c r="G26" s="40">
        <f t="shared" si="0"/>
        <v>9536057.6385999992</v>
      </c>
      <c r="H26" s="37">
        <v>0</v>
      </c>
      <c r="I26" s="41"/>
      <c r="J26" s="44" t="s">
        <v>103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34" t="s">
        <v>127</v>
      </c>
      <c r="B27" s="34" t="s">
        <v>128</v>
      </c>
      <c r="C27" s="36" t="s">
        <v>78</v>
      </c>
      <c r="D27" s="33"/>
      <c r="E27" s="37">
        <v>0</v>
      </c>
      <c r="F27" s="33"/>
      <c r="G27" s="40">
        <f t="shared" si="0"/>
        <v>0</v>
      </c>
      <c r="H27" s="37">
        <v>0</v>
      </c>
      <c r="I27" s="4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34" t="s">
        <v>129</v>
      </c>
      <c r="B28" s="34" t="s">
        <v>130</v>
      </c>
      <c r="C28" s="36" t="s">
        <v>78</v>
      </c>
      <c r="D28" s="33"/>
      <c r="E28" s="37">
        <v>97500</v>
      </c>
      <c r="F28" s="33"/>
      <c r="G28" s="40">
        <f t="shared" si="0"/>
        <v>97500</v>
      </c>
      <c r="H28" s="37">
        <v>0</v>
      </c>
      <c r="I28" s="41"/>
      <c r="J28" s="33" t="s">
        <v>82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34" t="s">
        <v>131</v>
      </c>
      <c r="B29" s="34" t="s">
        <v>132</v>
      </c>
      <c r="C29" s="36" t="s">
        <v>78</v>
      </c>
      <c r="D29" s="33"/>
      <c r="E29" s="37">
        <v>2830643.3479999993</v>
      </c>
      <c r="F29" s="33"/>
      <c r="G29" s="40">
        <f t="shared" si="0"/>
        <v>2830643.3479999993</v>
      </c>
      <c r="H29" s="37">
        <v>0</v>
      </c>
      <c r="I29" s="41"/>
      <c r="J29" s="44" t="s">
        <v>103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>
      <c r="A30" s="34" t="s">
        <v>133</v>
      </c>
      <c r="B30" s="34" t="s">
        <v>134</v>
      </c>
      <c r="C30" s="36" t="s">
        <v>78</v>
      </c>
      <c r="D30" s="33"/>
      <c r="E30" s="37">
        <v>262620</v>
      </c>
      <c r="F30" s="33"/>
      <c r="G30" s="40">
        <f t="shared" si="0"/>
        <v>262620</v>
      </c>
      <c r="H30" s="37">
        <v>0</v>
      </c>
      <c r="I30" s="41"/>
      <c r="J30" s="33" t="s">
        <v>82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34" t="s">
        <v>135</v>
      </c>
      <c r="B31" s="34" t="s">
        <v>136</v>
      </c>
      <c r="C31" s="36" t="s">
        <v>78</v>
      </c>
      <c r="D31" s="33"/>
      <c r="E31" s="37">
        <v>3541660.72</v>
      </c>
      <c r="F31" s="33"/>
      <c r="G31" s="40">
        <f t="shared" si="0"/>
        <v>3541660.72</v>
      </c>
      <c r="H31" s="37">
        <v>0</v>
      </c>
      <c r="I31" s="41"/>
      <c r="J31" s="33" t="s">
        <v>82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34" t="s">
        <v>137</v>
      </c>
      <c r="B32" s="34" t="s">
        <v>138</v>
      </c>
      <c r="C32" s="36" t="s">
        <v>78</v>
      </c>
      <c r="D32" s="33"/>
      <c r="E32" s="37">
        <v>345751.42789999989</v>
      </c>
      <c r="F32" s="33"/>
      <c r="G32" s="40">
        <f t="shared" si="0"/>
        <v>345751.42789999989</v>
      </c>
      <c r="H32" s="37">
        <v>0</v>
      </c>
      <c r="I32" s="41"/>
      <c r="J32" s="33" t="s">
        <v>82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34" t="s">
        <v>139</v>
      </c>
      <c r="B33" s="34" t="s">
        <v>140</v>
      </c>
      <c r="C33" s="36" t="s">
        <v>78</v>
      </c>
      <c r="D33" s="33"/>
      <c r="E33" s="37">
        <v>543393.93599999999</v>
      </c>
      <c r="F33" s="33"/>
      <c r="G33" s="40">
        <f t="shared" si="0"/>
        <v>543393.93599999999</v>
      </c>
      <c r="H33" s="37">
        <v>0</v>
      </c>
      <c r="I33" s="41"/>
      <c r="J33" s="33" t="s">
        <v>82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34" t="s">
        <v>141</v>
      </c>
      <c r="B34" s="34" t="s">
        <v>142</v>
      </c>
      <c r="C34" s="36" t="s">
        <v>78</v>
      </c>
      <c r="D34" s="33"/>
      <c r="E34" s="37">
        <v>627004.21330000006</v>
      </c>
      <c r="F34" s="33"/>
      <c r="G34" s="40">
        <f t="shared" si="0"/>
        <v>610004.21330000006</v>
      </c>
      <c r="H34" s="42">
        <v>17000</v>
      </c>
      <c r="I34" s="43"/>
      <c r="J34" s="44" t="s">
        <v>90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48" t="s">
        <v>143</v>
      </c>
      <c r="B35" s="48" t="s">
        <v>144</v>
      </c>
      <c r="C35" s="49" t="s">
        <v>78</v>
      </c>
      <c r="D35" s="44"/>
      <c r="E35" s="37">
        <v>0.32969999998807908</v>
      </c>
      <c r="F35" s="44"/>
      <c r="G35" s="50">
        <f t="shared" si="0"/>
        <v>0.32969999998807908</v>
      </c>
      <c r="H35" s="37">
        <v>0</v>
      </c>
      <c r="I35" s="41"/>
      <c r="J35" s="33" t="s">
        <v>82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4" t="s">
        <v>145</v>
      </c>
      <c r="B36" s="34" t="s">
        <v>146</v>
      </c>
      <c r="C36" s="36" t="s">
        <v>78</v>
      </c>
      <c r="D36" s="33"/>
      <c r="E36" s="37">
        <v>-0.28719999790191653</v>
      </c>
      <c r="F36" s="33"/>
      <c r="G36" s="40">
        <f t="shared" si="0"/>
        <v>-0.28719999790191653</v>
      </c>
      <c r="H36" s="37">
        <v>0</v>
      </c>
      <c r="I36" s="4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>
      <c r="A37" s="34" t="s">
        <v>147</v>
      </c>
      <c r="B37" s="34" t="s">
        <v>148</v>
      </c>
      <c r="C37" s="36" t="s">
        <v>74</v>
      </c>
      <c r="D37" s="33"/>
      <c r="E37" s="37">
        <v>2237506.0156000005</v>
      </c>
      <c r="F37" s="33"/>
      <c r="G37" s="40">
        <f t="shared" si="0"/>
        <v>2237506.0156000005</v>
      </c>
      <c r="H37" s="37">
        <v>0</v>
      </c>
      <c r="I37" s="41"/>
      <c r="J37" s="33" t="s">
        <v>82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34" t="s">
        <v>149</v>
      </c>
      <c r="B38" s="34" t="s">
        <v>150</v>
      </c>
      <c r="C38" s="36" t="s">
        <v>74</v>
      </c>
      <c r="D38" s="33"/>
      <c r="E38" s="37">
        <v>563631.25</v>
      </c>
      <c r="F38" s="33"/>
      <c r="G38" s="40">
        <f t="shared" si="0"/>
        <v>563631.25</v>
      </c>
      <c r="H38" s="37">
        <v>0</v>
      </c>
      <c r="I38" s="41"/>
      <c r="J38" s="33" t="s">
        <v>82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4" t="s">
        <v>151</v>
      </c>
      <c r="B39" s="34" t="s">
        <v>152</v>
      </c>
      <c r="C39" s="36" t="s">
        <v>74</v>
      </c>
      <c r="D39" s="33"/>
      <c r="E39" s="37">
        <v>261162.48699999999</v>
      </c>
      <c r="F39" s="33"/>
      <c r="G39" s="40">
        <f t="shared" si="0"/>
        <v>206884.48699999999</v>
      </c>
      <c r="H39" s="42">
        <v>54278</v>
      </c>
      <c r="I39" s="43"/>
      <c r="J39" s="44" t="s">
        <v>90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34" t="s">
        <v>153</v>
      </c>
      <c r="B40" s="34" t="s">
        <v>154</v>
      </c>
      <c r="C40" s="36" t="s">
        <v>74</v>
      </c>
      <c r="D40" s="33"/>
      <c r="E40" s="37">
        <v>134597.70000000001</v>
      </c>
      <c r="F40" s="33"/>
      <c r="G40" s="40">
        <f t="shared" si="0"/>
        <v>134597.70000000001</v>
      </c>
      <c r="H40" s="37">
        <v>0</v>
      </c>
      <c r="I40" s="41"/>
      <c r="J40" s="33" t="s">
        <v>82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34" t="s">
        <v>155</v>
      </c>
      <c r="B41" s="34" t="s">
        <v>156</v>
      </c>
      <c r="C41" s="36" t="s">
        <v>74</v>
      </c>
      <c r="D41" s="33"/>
      <c r="E41" s="37">
        <v>136637</v>
      </c>
      <c r="F41" s="33"/>
      <c r="G41" s="40">
        <f t="shared" si="0"/>
        <v>113637</v>
      </c>
      <c r="H41" s="42">
        <v>23000</v>
      </c>
      <c r="I41" s="42"/>
      <c r="J41" s="44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34" t="s">
        <v>157</v>
      </c>
      <c r="B42" s="34" t="s">
        <v>158</v>
      </c>
      <c r="C42" s="36" t="s">
        <v>74</v>
      </c>
      <c r="D42" s="33"/>
      <c r="E42" s="37">
        <v>218449.2</v>
      </c>
      <c r="F42" s="33"/>
      <c r="G42" s="40">
        <f t="shared" si="0"/>
        <v>218449.2</v>
      </c>
      <c r="H42" s="37">
        <v>0</v>
      </c>
      <c r="I42" s="41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34" t="s">
        <v>159</v>
      </c>
      <c r="B43" s="34" t="s">
        <v>160</v>
      </c>
      <c r="C43" s="36" t="s">
        <v>74</v>
      </c>
      <c r="D43" s="33"/>
      <c r="E43" s="37">
        <v>723842.40910000016</v>
      </c>
      <c r="F43" s="33"/>
      <c r="G43" s="40">
        <f t="shared" si="0"/>
        <v>628917.8252000002</v>
      </c>
      <c r="H43" s="42">
        <v>94924.583899999998</v>
      </c>
      <c r="I43" s="43"/>
      <c r="J43" s="44" t="s">
        <v>90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34" t="s">
        <v>161</v>
      </c>
      <c r="B44" s="34" t="s">
        <v>162</v>
      </c>
      <c r="C44" s="36" t="s">
        <v>74</v>
      </c>
      <c r="D44" s="33"/>
      <c r="E44" s="37">
        <v>946278.40000000002</v>
      </c>
      <c r="F44" s="33"/>
      <c r="G44" s="40">
        <f t="shared" si="0"/>
        <v>946278.40000000002</v>
      </c>
      <c r="H44" s="37">
        <v>0</v>
      </c>
      <c r="I44" s="41"/>
      <c r="J44" s="33" t="s">
        <v>163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34" t="s">
        <v>164</v>
      </c>
      <c r="B45" s="34" t="s">
        <v>165</v>
      </c>
      <c r="C45" s="36" t="s">
        <v>78</v>
      </c>
      <c r="D45" s="33"/>
      <c r="E45" s="37">
        <v>1941097.5615999997</v>
      </c>
      <c r="F45" s="33"/>
      <c r="G45" s="40">
        <f t="shared" si="0"/>
        <v>1941097.5615999997</v>
      </c>
      <c r="H45" s="37">
        <v>0</v>
      </c>
      <c r="I45" s="41"/>
      <c r="J45" s="33" t="s">
        <v>82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34" t="s">
        <v>166</v>
      </c>
      <c r="B46" s="34" t="s">
        <v>167</v>
      </c>
      <c r="C46" s="36" t="s">
        <v>78</v>
      </c>
      <c r="D46" s="33"/>
      <c r="E46" s="37">
        <v>609570.66340000008</v>
      </c>
      <c r="F46" s="33"/>
      <c r="G46" s="40">
        <f t="shared" si="0"/>
        <v>609570.66340000008</v>
      </c>
      <c r="H46" s="37">
        <v>0</v>
      </c>
      <c r="I46" s="41"/>
      <c r="J46" s="33" t="s">
        <v>82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34" t="s">
        <v>168</v>
      </c>
      <c r="B47" s="34" t="s">
        <v>169</v>
      </c>
      <c r="C47" s="36" t="s">
        <v>78</v>
      </c>
      <c r="D47" s="33"/>
      <c r="E47" s="37">
        <v>99000</v>
      </c>
      <c r="F47" s="33"/>
      <c r="G47" s="40">
        <f t="shared" si="0"/>
        <v>99000</v>
      </c>
      <c r="H47" s="37">
        <v>0</v>
      </c>
      <c r="I47" s="41"/>
      <c r="J47" s="33" t="s">
        <v>82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34" t="s">
        <v>170</v>
      </c>
      <c r="B48" s="34" t="s">
        <v>171</v>
      </c>
      <c r="C48" s="36" t="s">
        <v>74</v>
      </c>
      <c r="D48" s="33"/>
      <c r="E48" s="37">
        <v>175481</v>
      </c>
      <c r="F48" s="33"/>
      <c r="G48" s="40">
        <f t="shared" si="0"/>
        <v>175481</v>
      </c>
      <c r="H48" s="37">
        <v>0</v>
      </c>
      <c r="I48" s="41"/>
      <c r="J48" s="33" t="s">
        <v>82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34" t="s">
        <v>172</v>
      </c>
      <c r="B49" s="34" t="s">
        <v>173</v>
      </c>
      <c r="C49" s="36" t="s">
        <v>78</v>
      </c>
      <c r="D49" s="33"/>
      <c r="E49" s="37">
        <v>632757.55000000005</v>
      </c>
      <c r="F49" s="33"/>
      <c r="G49" s="40">
        <f t="shared" si="0"/>
        <v>632757.55000000005</v>
      </c>
      <c r="H49" s="37">
        <v>0</v>
      </c>
      <c r="I49" s="41"/>
      <c r="J49" s="33" t="s">
        <v>174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34" t="s">
        <v>175</v>
      </c>
      <c r="B50" s="34" t="s">
        <v>176</v>
      </c>
      <c r="C50" s="36" t="s">
        <v>78</v>
      </c>
      <c r="D50" s="33"/>
      <c r="E50" s="37">
        <v>1067941.44</v>
      </c>
      <c r="F50" s="33"/>
      <c r="G50" s="40">
        <f t="shared" si="0"/>
        <v>1067941.44</v>
      </c>
      <c r="H50" s="37">
        <v>0</v>
      </c>
      <c r="I50" s="41"/>
      <c r="J50" s="33" t="s">
        <v>174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34" t="s">
        <v>177</v>
      </c>
      <c r="B51" s="34" t="s">
        <v>178</v>
      </c>
      <c r="C51" s="36" t="s">
        <v>78</v>
      </c>
      <c r="D51" s="33"/>
      <c r="E51" s="37">
        <v>1673517.92</v>
      </c>
      <c r="F51" s="33"/>
      <c r="G51" s="40">
        <f t="shared" si="0"/>
        <v>1673517.92</v>
      </c>
      <c r="H51" s="37">
        <v>0</v>
      </c>
      <c r="I51" s="41"/>
      <c r="J51" s="33" t="s">
        <v>174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34" t="s">
        <v>179</v>
      </c>
      <c r="B52" s="34" t="s">
        <v>180</v>
      </c>
      <c r="C52" s="36" t="s">
        <v>78</v>
      </c>
      <c r="D52" s="33"/>
      <c r="E52" s="37">
        <v>909956</v>
      </c>
      <c r="F52" s="33"/>
      <c r="G52" s="40">
        <f t="shared" si="0"/>
        <v>909956</v>
      </c>
      <c r="H52" s="37">
        <v>0</v>
      </c>
      <c r="I52" s="41"/>
      <c r="J52" s="33" t="s">
        <v>174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34" t="s">
        <v>181</v>
      </c>
      <c r="B53" s="34" t="s">
        <v>182</v>
      </c>
      <c r="C53" s="36" t="s">
        <v>78</v>
      </c>
      <c r="D53" s="33"/>
      <c r="E53" s="37">
        <v>587426</v>
      </c>
      <c r="F53" s="33"/>
      <c r="G53" s="40">
        <f t="shared" si="0"/>
        <v>587426</v>
      </c>
      <c r="H53" s="37">
        <v>0</v>
      </c>
      <c r="I53" s="41"/>
      <c r="J53" s="33" t="s">
        <v>183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34" t="s">
        <v>184</v>
      </c>
      <c r="B54" s="34" t="s">
        <v>185</v>
      </c>
      <c r="C54" s="36" t="s">
        <v>78</v>
      </c>
      <c r="D54" s="33"/>
      <c r="E54" s="37">
        <v>5660865</v>
      </c>
      <c r="F54" s="33"/>
      <c r="G54" s="40">
        <f t="shared" si="0"/>
        <v>5660865</v>
      </c>
      <c r="H54" s="37">
        <v>0</v>
      </c>
      <c r="I54" s="41"/>
      <c r="J54" s="33" t="s">
        <v>183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34" t="s">
        <v>186</v>
      </c>
      <c r="B55" s="34" t="s">
        <v>187</v>
      </c>
      <c r="C55" s="36" t="s">
        <v>78</v>
      </c>
      <c r="D55" s="33"/>
      <c r="E55" s="37">
        <v>5548830.7699999996</v>
      </c>
      <c r="F55" s="33"/>
      <c r="G55" s="40">
        <f t="shared" si="0"/>
        <v>5548830.7699999996</v>
      </c>
      <c r="H55" s="37">
        <v>0</v>
      </c>
      <c r="I55" s="41"/>
      <c r="J55" s="33" t="s">
        <v>183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34" t="s">
        <v>188</v>
      </c>
      <c r="B56" s="34" t="s">
        <v>189</v>
      </c>
      <c r="C56" s="36" t="s">
        <v>78</v>
      </c>
      <c r="D56" s="33"/>
      <c r="E56" s="37">
        <v>9790194.4056000002</v>
      </c>
      <c r="F56" s="33"/>
      <c r="G56" s="40">
        <f t="shared" si="0"/>
        <v>9790194.4056000002</v>
      </c>
      <c r="H56" s="37">
        <v>0</v>
      </c>
      <c r="I56" s="41"/>
      <c r="J56" s="33" t="s">
        <v>183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34" t="s">
        <v>190</v>
      </c>
      <c r="B57" s="34" t="s">
        <v>191</v>
      </c>
      <c r="C57" s="36" t="s">
        <v>74</v>
      </c>
      <c r="D57" s="33"/>
      <c r="E57" s="37">
        <v>1900487.3234000001</v>
      </c>
      <c r="F57" s="33"/>
      <c r="G57" s="40">
        <f t="shared" si="0"/>
        <v>1900487.3234000001</v>
      </c>
      <c r="H57" s="37">
        <v>0</v>
      </c>
      <c r="I57" s="41"/>
      <c r="J57" s="33" t="s">
        <v>183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4" t="s">
        <v>192</v>
      </c>
      <c r="B58" s="34" t="s">
        <v>193</v>
      </c>
      <c r="C58" s="36" t="s">
        <v>74</v>
      </c>
      <c r="D58" s="33"/>
      <c r="E58" s="37">
        <v>1066357.6089999997</v>
      </c>
      <c r="F58" s="33"/>
      <c r="G58" s="40">
        <f t="shared" si="0"/>
        <v>1033239.6089999997</v>
      </c>
      <c r="H58" s="42">
        <v>33118</v>
      </c>
      <c r="I58" s="43"/>
      <c r="J58" s="44" t="s">
        <v>90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34" t="s">
        <v>194</v>
      </c>
      <c r="B59" s="34" t="s">
        <v>195</v>
      </c>
      <c r="C59" s="36" t="s">
        <v>74</v>
      </c>
      <c r="D59" s="33"/>
      <c r="E59" s="37">
        <v>356163.46240000002</v>
      </c>
      <c r="F59" s="33"/>
      <c r="G59" s="40">
        <f t="shared" si="0"/>
        <v>282278.46240000002</v>
      </c>
      <c r="H59" s="42">
        <v>73885</v>
      </c>
      <c r="I59" s="43"/>
      <c r="J59" s="44" t="s">
        <v>90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34" t="s">
        <v>196</v>
      </c>
      <c r="B60" s="34" t="s">
        <v>197</v>
      </c>
      <c r="C60" s="36" t="s">
        <v>74</v>
      </c>
      <c r="D60" s="33"/>
      <c r="E60" s="37">
        <v>55640</v>
      </c>
      <c r="F60" s="33"/>
      <c r="G60" s="40">
        <f t="shared" si="0"/>
        <v>42630</v>
      </c>
      <c r="H60" s="42">
        <v>13010</v>
      </c>
      <c r="I60" s="43"/>
      <c r="J60" s="44" t="s">
        <v>90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34" t="s">
        <v>198</v>
      </c>
      <c r="B61" s="34" t="s">
        <v>199</v>
      </c>
      <c r="C61" s="36" t="s">
        <v>74</v>
      </c>
      <c r="D61" s="33"/>
      <c r="E61" s="37">
        <v>598727.61860000005</v>
      </c>
      <c r="F61" s="33"/>
      <c r="G61" s="40">
        <f t="shared" si="0"/>
        <v>577727.61860000005</v>
      </c>
      <c r="H61" s="42">
        <v>21000</v>
      </c>
      <c r="I61" s="43"/>
      <c r="J61" s="44" t="s">
        <v>90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34" t="s">
        <v>200</v>
      </c>
      <c r="B62" s="34" t="s">
        <v>201</v>
      </c>
      <c r="C62" s="36" t="s">
        <v>78</v>
      </c>
      <c r="D62" s="33"/>
      <c r="E62" s="37">
        <v>715566.78280000016</v>
      </c>
      <c r="F62" s="33"/>
      <c r="G62" s="40">
        <f t="shared" si="0"/>
        <v>609516.78280000016</v>
      </c>
      <c r="H62" s="42">
        <v>106050</v>
      </c>
      <c r="I62" s="43"/>
      <c r="J62" s="44" t="s">
        <v>90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4" t="s">
        <v>202</v>
      </c>
      <c r="B63" s="34" t="s">
        <v>203</v>
      </c>
      <c r="C63" s="36" t="s">
        <v>78</v>
      </c>
      <c r="D63" s="33"/>
      <c r="E63" s="37">
        <v>393843.66</v>
      </c>
      <c r="F63" s="44"/>
      <c r="G63" s="40">
        <f t="shared" si="0"/>
        <v>393843.66</v>
      </c>
      <c r="H63" s="37">
        <v>0</v>
      </c>
      <c r="I63" s="41"/>
      <c r="J63" s="44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34" t="s">
        <v>204</v>
      </c>
      <c r="B64" s="34" t="s">
        <v>205</v>
      </c>
      <c r="C64" s="36" t="s">
        <v>78</v>
      </c>
      <c r="D64" s="33"/>
      <c r="E64" s="37">
        <v>301181.36</v>
      </c>
      <c r="F64" s="33"/>
      <c r="G64" s="40">
        <f t="shared" si="0"/>
        <v>261825.36</v>
      </c>
      <c r="H64" s="42">
        <v>39356</v>
      </c>
      <c r="I64" s="43"/>
      <c r="J64" s="44" t="s">
        <v>90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34" t="s">
        <v>206</v>
      </c>
      <c r="B65" s="34" t="s">
        <v>207</v>
      </c>
      <c r="C65" s="36" t="s">
        <v>74</v>
      </c>
      <c r="D65" s="33"/>
      <c r="E65" s="37">
        <v>477639.19099999993</v>
      </c>
      <c r="F65" s="33"/>
      <c r="G65" s="40">
        <f t="shared" si="0"/>
        <v>477639.19099999993</v>
      </c>
      <c r="H65" s="37">
        <v>0</v>
      </c>
      <c r="I65" s="41"/>
      <c r="J65" s="33" t="s">
        <v>82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>
      <c r="A66" s="34" t="s">
        <v>208</v>
      </c>
      <c r="B66" s="34" t="s">
        <v>209</v>
      </c>
      <c r="C66" s="36" t="s">
        <v>74</v>
      </c>
      <c r="D66" s="33"/>
      <c r="E66" s="37">
        <v>678638.5</v>
      </c>
      <c r="F66" s="33"/>
      <c r="G66" s="40">
        <f t="shared" si="0"/>
        <v>678638.5</v>
      </c>
      <c r="H66" s="37">
        <v>0</v>
      </c>
      <c r="I66" s="41"/>
      <c r="J66" s="33" t="s">
        <v>82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34" t="s">
        <v>210</v>
      </c>
      <c r="B67" s="34" t="s">
        <v>211</v>
      </c>
      <c r="C67" s="36" t="s">
        <v>78</v>
      </c>
      <c r="D67" s="33"/>
      <c r="E67" s="37">
        <v>245508.07339999999</v>
      </c>
      <c r="F67" s="33"/>
      <c r="G67" s="40">
        <f t="shared" si="0"/>
        <v>245508.07339999999</v>
      </c>
      <c r="H67" s="37">
        <v>0</v>
      </c>
      <c r="I67" s="41"/>
      <c r="J67" s="33" t="s">
        <v>82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34" t="s">
        <v>212</v>
      </c>
      <c r="B68" s="34" t="s">
        <v>213</v>
      </c>
      <c r="C68" s="36" t="s">
        <v>74</v>
      </c>
      <c r="D68" s="33"/>
      <c r="E68" s="37">
        <v>458502.25640000007</v>
      </c>
      <c r="F68" s="33"/>
      <c r="G68" s="40">
        <f t="shared" si="0"/>
        <v>373906.75000000006</v>
      </c>
      <c r="H68" s="42">
        <v>84595.506399999998</v>
      </c>
      <c r="I68" s="43"/>
      <c r="J68" s="44" t="s">
        <v>90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34" t="s">
        <v>214</v>
      </c>
      <c r="B69" s="34" t="s">
        <v>215</v>
      </c>
      <c r="C69" s="36" t="s">
        <v>74</v>
      </c>
      <c r="D69" s="33"/>
      <c r="E69" s="37">
        <v>491482.77309999993</v>
      </c>
      <c r="F69" s="33"/>
      <c r="G69" s="40">
        <f t="shared" si="0"/>
        <v>491482.77309999993</v>
      </c>
      <c r="H69" s="37">
        <v>0</v>
      </c>
      <c r="I69" s="41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34" t="s">
        <v>216</v>
      </c>
      <c r="B70" s="34" t="s">
        <v>217</v>
      </c>
      <c r="C70" s="36" t="s">
        <v>74</v>
      </c>
      <c r="D70" s="33"/>
      <c r="E70" s="37">
        <v>1485</v>
      </c>
      <c r="F70" s="33"/>
      <c r="G70" s="40">
        <f t="shared" si="0"/>
        <v>1485</v>
      </c>
      <c r="H70" s="37">
        <v>0</v>
      </c>
      <c r="I70" s="41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34" t="s">
        <v>218</v>
      </c>
      <c r="B71" s="34" t="s">
        <v>219</v>
      </c>
      <c r="C71" s="36" t="s">
        <v>74</v>
      </c>
      <c r="D71" s="33"/>
      <c r="E71" s="37">
        <v>25120</v>
      </c>
      <c r="F71" s="33"/>
      <c r="G71" s="40">
        <f t="shared" si="0"/>
        <v>25120</v>
      </c>
      <c r="H71" s="37">
        <v>0</v>
      </c>
      <c r="I71" s="41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34" t="s">
        <v>220</v>
      </c>
      <c r="B72" s="34" t="s">
        <v>221</v>
      </c>
      <c r="C72" s="36" t="s">
        <v>74</v>
      </c>
      <c r="D72" s="33"/>
      <c r="E72" s="37">
        <v>52905</v>
      </c>
      <c r="F72" s="33"/>
      <c r="G72" s="40">
        <f t="shared" si="0"/>
        <v>0</v>
      </c>
      <c r="H72" s="42">
        <v>52905</v>
      </c>
      <c r="I72" s="42"/>
      <c r="J72" s="44" t="s">
        <v>222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34" t="s">
        <v>223</v>
      </c>
      <c r="B73" s="34" t="s">
        <v>224</v>
      </c>
      <c r="C73" s="36" t="s">
        <v>74</v>
      </c>
      <c r="D73" s="33"/>
      <c r="E73" s="37">
        <v>30955055</v>
      </c>
      <c r="F73" s="33"/>
      <c r="G73" s="40">
        <f t="shared" si="0"/>
        <v>30955055</v>
      </c>
      <c r="H73" s="37">
        <v>0</v>
      </c>
      <c r="I73" s="41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34" t="s">
        <v>225</v>
      </c>
      <c r="B74" s="34" t="s">
        <v>226</v>
      </c>
      <c r="C74" s="36" t="s">
        <v>74</v>
      </c>
      <c r="D74" s="33"/>
      <c r="E74" s="37">
        <v>3286179.5</v>
      </c>
      <c r="F74" s="33"/>
      <c r="G74" s="40">
        <f t="shared" si="0"/>
        <v>3286179.5</v>
      </c>
      <c r="H74" s="37">
        <v>0</v>
      </c>
      <c r="I74" s="41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34" t="s">
        <v>227</v>
      </c>
      <c r="B75" s="34" t="s">
        <v>228</v>
      </c>
      <c r="C75" s="36" t="s">
        <v>74</v>
      </c>
      <c r="D75" s="33"/>
      <c r="E75" s="37">
        <v>75000</v>
      </c>
      <c r="F75" s="33"/>
      <c r="G75" s="40">
        <f t="shared" si="0"/>
        <v>75000</v>
      </c>
      <c r="H75" s="37">
        <v>0</v>
      </c>
      <c r="I75" s="41"/>
      <c r="J75" s="33"/>
      <c r="K75" s="51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4" t="s">
        <v>229</v>
      </c>
      <c r="B76" s="34" t="s">
        <v>230</v>
      </c>
      <c r="C76" s="36" t="s">
        <v>74</v>
      </c>
      <c r="D76" s="33"/>
      <c r="E76" s="46">
        <v>1296389.8518000001</v>
      </c>
      <c r="F76" s="37"/>
      <c r="G76" s="40">
        <f t="shared" si="0"/>
        <v>584213.85180000006</v>
      </c>
      <c r="H76" s="42">
        <v>712176</v>
      </c>
      <c r="I76" s="42"/>
      <c r="J76" s="44" t="s">
        <v>231</v>
      </c>
      <c r="K76" s="51">
        <v>2.9999974766727025E-3</v>
      </c>
      <c r="L76" s="37"/>
      <c r="M76" s="33" t="s">
        <v>71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4" t="s">
        <v>232</v>
      </c>
      <c r="B77" s="34" t="s">
        <v>233</v>
      </c>
      <c r="C77" s="36" t="s">
        <v>78</v>
      </c>
      <c r="D77" s="33"/>
      <c r="E77" s="37">
        <v>493109.67749999999</v>
      </c>
      <c r="F77" s="33"/>
      <c r="G77" s="40">
        <f t="shared" si="0"/>
        <v>-0.32250000000931323</v>
      </c>
      <c r="H77" s="43">
        <v>493110</v>
      </c>
      <c r="I77" s="41"/>
      <c r="J77" s="52">
        <v>2.9999974766727025E-3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34" t="s">
        <v>234</v>
      </c>
      <c r="B78" s="34" t="s">
        <v>235</v>
      </c>
      <c r="C78" s="36" t="s">
        <v>78</v>
      </c>
      <c r="D78" s="33"/>
      <c r="E78" s="37">
        <v>58833.574999999997</v>
      </c>
      <c r="F78" s="33"/>
      <c r="G78" s="40">
        <f t="shared" si="0"/>
        <v>-0.42500000000291038</v>
      </c>
      <c r="H78" s="43">
        <v>58834</v>
      </c>
      <c r="I78" s="41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4" t="s">
        <v>236</v>
      </c>
      <c r="B79" s="34" t="s">
        <v>237</v>
      </c>
      <c r="C79" s="36" t="s">
        <v>74</v>
      </c>
      <c r="D79" s="33"/>
      <c r="E79" s="37">
        <v>77295.0628</v>
      </c>
      <c r="F79" s="33"/>
      <c r="G79" s="40">
        <f t="shared" si="0"/>
        <v>77295.0628</v>
      </c>
      <c r="H79" s="37">
        <v>0</v>
      </c>
      <c r="I79" s="41"/>
      <c r="J79" s="33" t="s">
        <v>238</v>
      </c>
      <c r="K79" s="37"/>
      <c r="L79" s="37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34" t="s">
        <v>239</v>
      </c>
      <c r="B80" s="34" t="s">
        <v>240</v>
      </c>
      <c r="C80" s="36" t="s">
        <v>74</v>
      </c>
      <c r="D80" s="33"/>
      <c r="E80" s="37">
        <v>182809.93920000002</v>
      </c>
      <c r="F80" s="33"/>
      <c r="G80" s="40">
        <f t="shared" si="0"/>
        <v>182809.93920000002</v>
      </c>
      <c r="H80" s="33"/>
      <c r="I80" s="33"/>
      <c r="J80" s="33"/>
      <c r="K80" s="37"/>
      <c r="L80" s="37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34" t="s">
        <v>241</v>
      </c>
      <c r="B81" s="34" t="s">
        <v>242</v>
      </c>
      <c r="C81" s="36" t="s">
        <v>74</v>
      </c>
      <c r="D81" s="33"/>
      <c r="E81" s="37">
        <v>165236.89300000004</v>
      </c>
      <c r="F81" s="33"/>
      <c r="G81" s="40">
        <f t="shared" si="0"/>
        <v>165236.89300000004</v>
      </c>
      <c r="H81" s="33"/>
      <c r="I81" s="33"/>
      <c r="J81" s="33"/>
      <c r="K81" s="37"/>
      <c r="L81" s="40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34" t="s">
        <v>243</v>
      </c>
      <c r="B82" s="34" t="s">
        <v>244</v>
      </c>
      <c r="C82" s="36" t="s">
        <v>74</v>
      </c>
      <c r="D82" s="33"/>
      <c r="E82" s="37">
        <v>1401545.94</v>
      </c>
      <c r="F82" s="33"/>
      <c r="G82" s="40">
        <f t="shared" si="0"/>
        <v>1401545.94</v>
      </c>
      <c r="H82" s="33"/>
      <c r="I82" s="33"/>
      <c r="J82" s="51">
        <v>2.9999974766727025E-3</v>
      </c>
      <c r="K82" s="37"/>
      <c r="L82" s="37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4" t="s">
        <v>245</v>
      </c>
      <c r="B83" s="34" t="s">
        <v>246</v>
      </c>
      <c r="C83" s="36" t="s">
        <v>74</v>
      </c>
      <c r="D83" s="33"/>
      <c r="E83" s="37">
        <v>-2886890</v>
      </c>
      <c r="F83" s="33"/>
      <c r="G83" s="40">
        <f t="shared" si="0"/>
        <v>-2886890</v>
      </c>
      <c r="H83" s="33"/>
      <c r="I83" s="33"/>
      <c r="J83" s="33"/>
      <c r="K83" s="37"/>
      <c r="L83" s="37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34" t="s">
        <v>247</v>
      </c>
      <c r="B84" s="34" t="s">
        <v>248</v>
      </c>
      <c r="C84" s="36" t="s">
        <v>74</v>
      </c>
      <c r="D84" s="33"/>
      <c r="E84" s="37">
        <v>0.28719999790191653</v>
      </c>
      <c r="F84" s="33"/>
      <c r="G84" s="40">
        <f t="shared" si="0"/>
        <v>0.28719999790191653</v>
      </c>
      <c r="H84" s="33"/>
      <c r="I84" s="33"/>
      <c r="J84" s="33"/>
      <c r="K84" s="37"/>
      <c r="L84" s="37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34" t="s">
        <v>249</v>
      </c>
      <c r="B85" s="34" t="s">
        <v>250</v>
      </c>
      <c r="C85" s="36" t="s">
        <v>74</v>
      </c>
      <c r="D85" s="33"/>
      <c r="E85" s="37">
        <v>-65177137.989599988</v>
      </c>
      <c r="F85" s="33"/>
      <c r="G85" s="40">
        <f t="shared" si="0"/>
        <v>-65177137.989599988</v>
      </c>
      <c r="H85" s="33"/>
      <c r="I85" s="33"/>
      <c r="J85" s="33"/>
      <c r="K85" s="37"/>
      <c r="L85" s="37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34" t="s">
        <v>251</v>
      </c>
      <c r="B86" s="34" t="s">
        <v>252</v>
      </c>
      <c r="C86" s="36" t="s">
        <v>74</v>
      </c>
      <c r="D86" s="33"/>
      <c r="E86" s="53">
        <v>-13149979.608200004</v>
      </c>
      <c r="F86" s="33"/>
      <c r="G86" s="40">
        <f t="shared" si="0"/>
        <v>-13149979.608200004</v>
      </c>
      <c r="H86" s="33"/>
      <c r="I86" s="33"/>
      <c r="J86" s="33"/>
      <c r="K86" s="37"/>
      <c r="L86" s="37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34" t="s">
        <v>253</v>
      </c>
      <c r="B87" s="34" t="s">
        <v>254</v>
      </c>
      <c r="C87" s="36" t="s">
        <v>74</v>
      </c>
      <c r="D87" s="33"/>
      <c r="E87" s="53">
        <v>-9630320.4499999993</v>
      </c>
      <c r="F87" s="33"/>
      <c r="G87" s="40">
        <f t="shared" si="0"/>
        <v>-9630320.4499999993</v>
      </c>
      <c r="H87" s="33"/>
      <c r="I87" s="33"/>
      <c r="J87" s="33"/>
      <c r="K87" s="37"/>
      <c r="L87" s="37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34" t="s">
        <v>255</v>
      </c>
      <c r="B88" s="34" t="s">
        <v>256</v>
      </c>
      <c r="C88" s="36" t="s">
        <v>74</v>
      </c>
      <c r="D88" s="33"/>
      <c r="E88" s="53">
        <v>-12316613.867299993</v>
      </c>
      <c r="F88" s="33"/>
      <c r="G88" s="40">
        <f t="shared" si="0"/>
        <v>-12316613.867299993</v>
      </c>
      <c r="H88" s="33"/>
      <c r="I88" s="33"/>
      <c r="J88" s="33"/>
      <c r="K88" s="37"/>
      <c r="L88" s="37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34" t="s">
        <v>257</v>
      </c>
      <c r="B89" s="34" t="s">
        <v>258</v>
      </c>
      <c r="C89" s="36" t="s">
        <v>74</v>
      </c>
      <c r="D89" s="33"/>
      <c r="E89" s="37">
        <v>-91436972.880900025</v>
      </c>
      <c r="F89" s="33"/>
      <c r="G89" s="40">
        <f t="shared" si="0"/>
        <v>-91436972.880900025</v>
      </c>
      <c r="H89" s="33"/>
      <c r="I89" s="33"/>
      <c r="J89" s="33"/>
      <c r="K89" s="37"/>
      <c r="L89" s="37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34" t="s">
        <v>259</v>
      </c>
      <c r="B90" s="34" t="s">
        <v>260</v>
      </c>
      <c r="C90" s="36" t="s">
        <v>74</v>
      </c>
      <c r="D90" s="33"/>
      <c r="E90" s="37">
        <v>-140199.6</v>
      </c>
      <c r="F90" s="33"/>
      <c r="G90" s="40">
        <f t="shared" si="0"/>
        <v>-140199.6</v>
      </c>
      <c r="H90" s="33"/>
      <c r="I90" s="33"/>
      <c r="J90" s="33"/>
      <c r="K90" s="37"/>
      <c r="L90" s="37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54" t="s">
        <v>261</v>
      </c>
      <c r="B91" s="54" t="s">
        <v>262</v>
      </c>
      <c r="C91" s="36" t="s">
        <v>74</v>
      </c>
      <c r="D91" s="33"/>
      <c r="E91" s="37">
        <v>0</v>
      </c>
      <c r="F91" s="33"/>
      <c r="G91" s="40">
        <f t="shared" si="0"/>
        <v>0</v>
      </c>
      <c r="H91" s="33"/>
      <c r="I91" s="33"/>
      <c r="J91" s="33"/>
      <c r="K91" s="37"/>
      <c r="L91" s="37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>
      <c r="A92" s="34" t="s">
        <v>263</v>
      </c>
      <c r="B92" s="34" t="s">
        <v>264</v>
      </c>
      <c r="C92" s="36" t="s">
        <v>74</v>
      </c>
      <c r="D92" s="33"/>
      <c r="E92" s="37">
        <v>-869.89250000000004</v>
      </c>
      <c r="F92" s="33"/>
      <c r="G92" s="40">
        <f t="shared" si="0"/>
        <v>-869.89250000000004</v>
      </c>
      <c r="H92" s="33"/>
      <c r="I92" s="33"/>
      <c r="J92" s="33"/>
      <c r="K92" s="37"/>
      <c r="L92" s="37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>
      <c r="A93" s="34" t="s">
        <v>265</v>
      </c>
      <c r="B93" s="34" t="s">
        <v>266</v>
      </c>
      <c r="C93" s="36" t="s">
        <v>74</v>
      </c>
      <c r="D93" s="33"/>
      <c r="E93" s="37">
        <v>-371017.46330000006</v>
      </c>
      <c r="F93" s="33"/>
      <c r="G93" s="40">
        <f t="shared" si="0"/>
        <v>-371017.46330000006</v>
      </c>
      <c r="H93" s="33"/>
      <c r="I93" s="33"/>
      <c r="J93" s="33"/>
      <c r="K93" s="37"/>
      <c r="L93" s="37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>
      <c r="A94" s="34" t="s">
        <v>267</v>
      </c>
      <c r="B94" s="34" t="s">
        <v>268</v>
      </c>
      <c r="C94" s="36" t="s">
        <v>74</v>
      </c>
      <c r="D94" s="33"/>
      <c r="E94" s="37">
        <v>-119.63520000000003</v>
      </c>
      <c r="F94" s="33"/>
      <c r="G94" s="40">
        <f t="shared" si="0"/>
        <v>-119.63520000000003</v>
      </c>
      <c r="H94" s="33"/>
      <c r="I94" s="33"/>
      <c r="J94" s="33"/>
      <c r="K94" s="37"/>
      <c r="L94" s="37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>
      <c r="A95" s="34"/>
      <c r="B95" s="34"/>
      <c r="C95" s="36"/>
      <c r="D95" s="33"/>
      <c r="E95" s="55"/>
      <c r="F95" s="33"/>
      <c r="G95" s="40"/>
      <c r="H95" s="33"/>
      <c r="I95" s="33"/>
      <c r="J95" s="33"/>
      <c r="K95" s="37"/>
      <c r="L95" s="37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34"/>
      <c r="B96" s="34"/>
      <c r="C96" s="36"/>
      <c r="D96" s="33"/>
      <c r="E96" s="55"/>
      <c r="F96" s="33"/>
      <c r="G96" s="40"/>
      <c r="H96" s="33"/>
      <c r="I96" s="33"/>
      <c r="J96" s="33"/>
      <c r="K96" s="37"/>
      <c r="L96" s="37"/>
      <c r="M96" s="33"/>
      <c r="N96" s="40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>
      <c r="A97" s="33"/>
      <c r="B97" s="33"/>
      <c r="C97" s="33"/>
      <c r="D97" s="33"/>
      <c r="E97" s="39">
        <f>SUM(E4:E94)</f>
        <v>-33935276.433999993</v>
      </c>
      <c r="F97" s="39"/>
      <c r="G97" s="39">
        <f t="shared" ref="G97:H97" si="1">SUM(G4:G94)</f>
        <v>-36008722.524299987</v>
      </c>
      <c r="H97" s="39">
        <f t="shared" si="1"/>
        <v>2073446.0902999998</v>
      </c>
      <c r="I97" s="39"/>
      <c r="J97" s="33"/>
      <c r="K97" s="37">
        <v>-90782098.660900027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>
      <c r="A98" s="33"/>
      <c r="B98" s="33"/>
      <c r="C98" s="33"/>
      <c r="D98" s="33"/>
      <c r="E98" s="33"/>
      <c r="F98" s="33"/>
      <c r="G98" s="33"/>
      <c r="H98" s="37"/>
      <c r="I98" s="37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>
      <c r="A99" s="33"/>
      <c r="B99" s="33"/>
      <c r="C99" s="33"/>
      <c r="D99" s="33" t="s">
        <v>269</v>
      </c>
      <c r="E99" s="39"/>
      <c r="F99" s="33"/>
      <c r="G99" s="40">
        <f>-G97</f>
        <v>36008722.524299987</v>
      </c>
      <c r="H99" s="37"/>
      <c r="I99" s="37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33"/>
      <c r="B100" s="33"/>
      <c r="C100" s="33"/>
      <c r="D100" s="33" t="s">
        <v>270</v>
      </c>
      <c r="E100" s="33"/>
      <c r="F100" s="33"/>
      <c r="G100" s="37">
        <f>15%*G99</f>
        <v>5401308.3786449982</v>
      </c>
      <c r="H100" s="37"/>
      <c r="I100" s="37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33"/>
      <c r="B101" s="33"/>
      <c r="C101" s="33"/>
      <c r="D101" s="33"/>
      <c r="E101" s="33"/>
      <c r="F101" s="33"/>
      <c r="G101" s="33"/>
      <c r="H101" s="37"/>
      <c r="I101" s="37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56"/>
      <c r="B102" s="57"/>
      <c r="C102" s="33"/>
      <c r="D102" s="57"/>
      <c r="E102" s="33"/>
      <c r="F102" s="33"/>
      <c r="G102" s="33"/>
      <c r="H102" s="37"/>
      <c r="I102" s="37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7"/>
      <c r="I103" s="37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7"/>
      <c r="I104" s="37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7"/>
      <c r="I105" s="37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7"/>
      <c r="I106" s="37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7"/>
      <c r="I107" s="37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7"/>
      <c r="I108" s="37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7"/>
      <c r="I109" s="37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7"/>
      <c r="I110" s="37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7"/>
      <c r="I111" s="37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7"/>
      <c r="I112" s="37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7"/>
      <c r="I113" s="37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7"/>
      <c r="I114" s="37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7"/>
      <c r="I115" s="37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7"/>
      <c r="I116" s="37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7"/>
      <c r="I117" s="37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7"/>
      <c r="I118" s="37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7"/>
      <c r="I119" s="37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7"/>
      <c r="I120" s="37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7"/>
      <c r="I121" s="37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3"/>
      <c r="B122" s="33"/>
      <c r="C122" s="33"/>
      <c r="D122" s="33"/>
      <c r="E122" s="33"/>
      <c r="F122" s="33"/>
      <c r="G122" s="33"/>
      <c r="H122" s="37"/>
      <c r="I122" s="37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3"/>
      <c r="C123" s="33"/>
      <c r="D123" s="33"/>
      <c r="E123" s="33"/>
      <c r="F123" s="33"/>
      <c r="G123" s="33"/>
      <c r="H123" s="37"/>
      <c r="I123" s="37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3"/>
      <c r="C124" s="33"/>
      <c r="D124" s="33"/>
      <c r="E124" s="33"/>
      <c r="F124" s="33"/>
      <c r="G124" s="33"/>
      <c r="H124" s="37"/>
      <c r="I124" s="37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3"/>
      <c r="C125" s="33"/>
      <c r="D125" s="33"/>
      <c r="E125" s="33"/>
      <c r="F125" s="33"/>
      <c r="G125" s="33"/>
      <c r="H125" s="37"/>
      <c r="I125" s="37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3"/>
      <c r="C126" s="33"/>
      <c r="D126" s="33"/>
      <c r="E126" s="33"/>
      <c r="F126" s="33"/>
      <c r="G126" s="33"/>
      <c r="H126" s="37"/>
      <c r="I126" s="37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3"/>
      <c r="C127" s="33"/>
      <c r="D127" s="33"/>
      <c r="E127" s="33"/>
      <c r="F127" s="33"/>
      <c r="G127" s="33"/>
      <c r="H127" s="37"/>
      <c r="I127" s="37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3"/>
      <c r="C128" s="33"/>
      <c r="D128" s="33"/>
      <c r="E128" s="33"/>
      <c r="F128" s="33"/>
      <c r="G128" s="33"/>
      <c r="H128" s="37"/>
      <c r="I128" s="37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3"/>
      <c r="C129" s="33"/>
      <c r="D129" s="33"/>
      <c r="E129" s="33"/>
      <c r="F129" s="33"/>
      <c r="G129" s="33"/>
      <c r="H129" s="37"/>
      <c r="I129" s="37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3"/>
      <c r="C130" s="33"/>
      <c r="D130" s="33"/>
      <c r="E130" s="33"/>
      <c r="F130" s="33"/>
      <c r="G130" s="33"/>
      <c r="H130" s="37"/>
      <c r="I130" s="37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3"/>
      <c r="C131" s="33"/>
      <c r="D131" s="33"/>
      <c r="E131" s="33"/>
      <c r="F131" s="33"/>
      <c r="G131" s="33"/>
      <c r="H131" s="37"/>
      <c r="I131" s="37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3"/>
      <c r="C132" s="33"/>
      <c r="D132" s="33"/>
      <c r="E132" s="33"/>
      <c r="F132" s="33"/>
      <c r="G132" s="33"/>
      <c r="H132" s="37"/>
      <c r="I132" s="37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3"/>
      <c r="C133" s="33"/>
      <c r="D133" s="33"/>
      <c r="E133" s="33"/>
      <c r="F133" s="33"/>
      <c r="G133" s="33"/>
      <c r="H133" s="37"/>
      <c r="I133" s="37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3"/>
      <c r="C134" s="33"/>
      <c r="D134" s="33"/>
      <c r="E134" s="33"/>
      <c r="F134" s="33"/>
      <c r="G134" s="33"/>
      <c r="H134" s="37"/>
      <c r="I134" s="37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3"/>
      <c r="C135" s="33"/>
      <c r="D135" s="33"/>
      <c r="E135" s="33"/>
      <c r="F135" s="33"/>
      <c r="G135" s="33"/>
      <c r="H135" s="37"/>
      <c r="I135" s="37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3"/>
      <c r="C136" s="33"/>
      <c r="D136" s="33"/>
      <c r="E136" s="33"/>
      <c r="F136" s="33"/>
      <c r="G136" s="33"/>
      <c r="H136" s="37"/>
      <c r="I136" s="37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3"/>
      <c r="C137" s="33"/>
      <c r="D137" s="33"/>
      <c r="E137" s="33"/>
      <c r="F137" s="33"/>
      <c r="G137" s="33"/>
      <c r="H137" s="37"/>
      <c r="I137" s="37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3"/>
      <c r="C138" s="33"/>
      <c r="D138" s="33"/>
      <c r="E138" s="33"/>
      <c r="F138" s="33"/>
      <c r="G138" s="33"/>
      <c r="H138" s="37"/>
      <c r="I138" s="37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3"/>
      <c r="C139" s="33"/>
      <c r="D139" s="33"/>
      <c r="E139" s="33"/>
      <c r="F139" s="33"/>
      <c r="G139" s="33"/>
      <c r="H139" s="37"/>
      <c r="I139" s="37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3"/>
      <c r="C140" s="33"/>
      <c r="D140" s="33"/>
      <c r="E140" s="33"/>
      <c r="F140" s="33"/>
      <c r="G140" s="33"/>
      <c r="H140" s="37"/>
      <c r="I140" s="37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3"/>
      <c r="C141" s="33"/>
      <c r="D141" s="33"/>
      <c r="E141" s="33"/>
      <c r="F141" s="33"/>
      <c r="G141" s="33"/>
      <c r="H141" s="37"/>
      <c r="I141" s="37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3"/>
      <c r="C142" s="33"/>
      <c r="D142" s="33"/>
      <c r="E142" s="33"/>
      <c r="F142" s="33"/>
      <c r="G142" s="33"/>
      <c r="H142" s="37"/>
      <c r="I142" s="37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3"/>
      <c r="C143" s="33"/>
      <c r="D143" s="33"/>
      <c r="E143" s="33"/>
      <c r="F143" s="33"/>
      <c r="G143" s="33"/>
      <c r="H143" s="37"/>
      <c r="I143" s="37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3"/>
      <c r="C144" s="33"/>
      <c r="D144" s="33"/>
      <c r="E144" s="33"/>
      <c r="F144" s="33"/>
      <c r="G144" s="33"/>
      <c r="H144" s="37"/>
      <c r="I144" s="37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3"/>
      <c r="C145" s="33"/>
      <c r="D145" s="33"/>
      <c r="E145" s="33"/>
      <c r="F145" s="33"/>
      <c r="G145" s="33"/>
      <c r="H145" s="37"/>
      <c r="I145" s="37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3"/>
      <c r="C146" s="33"/>
      <c r="D146" s="33"/>
      <c r="E146" s="33"/>
      <c r="F146" s="33"/>
      <c r="G146" s="33"/>
      <c r="H146" s="37"/>
      <c r="I146" s="37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3"/>
      <c r="C147" s="33"/>
      <c r="D147" s="33"/>
      <c r="E147" s="33"/>
      <c r="F147" s="33"/>
      <c r="G147" s="33"/>
      <c r="H147" s="37"/>
      <c r="I147" s="37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3"/>
      <c r="C148" s="33"/>
      <c r="D148" s="33"/>
      <c r="E148" s="33"/>
      <c r="F148" s="33"/>
      <c r="G148" s="33"/>
      <c r="H148" s="37"/>
      <c r="I148" s="37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3"/>
      <c r="C149" s="33"/>
      <c r="D149" s="33"/>
      <c r="E149" s="33"/>
      <c r="F149" s="33"/>
      <c r="G149" s="33"/>
      <c r="H149" s="37"/>
      <c r="I149" s="37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3"/>
      <c r="C150" s="33"/>
      <c r="D150" s="33"/>
      <c r="E150" s="33"/>
      <c r="F150" s="33"/>
      <c r="G150" s="33"/>
      <c r="H150" s="37"/>
      <c r="I150" s="37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3"/>
      <c r="C151" s="33"/>
      <c r="D151" s="33"/>
      <c r="E151" s="33"/>
      <c r="F151" s="33"/>
      <c r="G151" s="33"/>
      <c r="H151" s="37"/>
      <c r="I151" s="37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3"/>
      <c r="C152" s="33"/>
      <c r="D152" s="33"/>
      <c r="E152" s="33"/>
      <c r="F152" s="33"/>
      <c r="G152" s="33"/>
      <c r="H152" s="37"/>
      <c r="I152" s="37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3"/>
      <c r="C153" s="33"/>
      <c r="D153" s="33"/>
      <c r="E153" s="33"/>
      <c r="F153" s="33"/>
      <c r="G153" s="33"/>
      <c r="H153" s="37"/>
      <c r="I153" s="37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3"/>
      <c r="C154" s="33"/>
      <c r="D154" s="33"/>
      <c r="E154" s="33"/>
      <c r="F154" s="33"/>
      <c r="G154" s="33"/>
      <c r="H154" s="37"/>
      <c r="I154" s="37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3"/>
      <c r="C155" s="33"/>
      <c r="D155" s="33"/>
      <c r="E155" s="33"/>
      <c r="F155" s="33"/>
      <c r="G155" s="33"/>
      <c r="H155" s="37"/>
      <c r="I155" s="37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3"/>
      <c r="C156" s="33"/>
      <c r="D156" s="33"/>
      <c r="E156" s="33"/>
      <c r="F156" s="33"/>
      <c r="G156" s="33"/>
      <c r="H156" s="37"/>
      <c r="I156" s="37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3"/>
      <c r="C157" s="33"/>
      <c r="D157" s="33"/>
      <c r="E157" s="33"/>
      <c r="F157" s="33"/>
      <c r="G157" s="33"/>
      <c r="H157" s="37"/>
      <c r="I157" s="37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3"/>
      <c r="C158" s="33"/>
      <c r="D158" s="33"/>
      <c r="E158" s="33"/>
      <c r="F158" s="33"/>
      <c r="G158" s="33"/>
      <c r="H158" s="37"/>
      <c r="I158" s="37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3"/>
      <c r="C159" s="33"/>
      <c r="D159" s="33"/>
      <c r="E159" s="33"/>
      <c r="F159" s="33"/>
      <c r="G159" s="33"/>
      <c r="H159" s="37"/>
      <c r="I159" s="37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3"/>
      <c r="C160" s="33"/>
      <c r="D160" s="33"/>
      <c r="E160" s="33"/>
      <c r="F160" s="33"/>
      <c r="G160" s="33"/>
      <c r="H160" s="37"/>
      <c r="I160" s="37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3"/>
      <c r="C161" s="33"/>
      <c r="D161" s="33"/>
      <c r="E161" s="33"/>
      <c r="F161" s="33"/>
      <c r="G161" s="33"/>
      <c r="H161" s="37"/>
      <c r="I161" s="37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3"/>
      <c r="C162" s="33"/>
      <c r="D162" s="33"/>
      <c r="E162" s="33"/>
      <c r="F162" s="33"/>
      <c r="G162" s="33"/>
      <c r="H162" s="37"/>
      <c r="I162" s="37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3"/>
      <c r="C163" s="33"/>
      <c r="D163" s="33"/>
      <c r="E163" s="33"/>
      <c r="F163" s="33"/>
      <c r="G163" s="33"/>
      <c r="H163" s="37"/>
      <c r="I163" s="37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3"/>
      <c r="C164" s="33"/>
      <c r="D164" s="33"/>
      <c r="E164" s="33"/>
      <c r="F164" s="33"/>
      <c r="G164" s="33"/>
      <c r="H164" s="37"/>
      <c r="I164" s="37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3"/>
      <c r="C165" s="33"/>
      <c r="D165" s="33"/>
      <c r="E165" s="33"/>
      <c r="F165" s="33"/>
      <c r="G165" s="33"/>
      <c r="H165" s="37"/>
      <c r="I165" s="37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3"/>
      <c r="C166" s="33"/>
      <c r="D166" s="33"/>
      <c r="E166" s="33"/>
      <c r="F166" s="33"/>
      <c r="G166" s="33"/>
      <c r="H166" s="37"/>
      <c r="I166" s="37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3"/>
      <c r="C167" s="33"/>
      <c r="D167" s="33"/>
      <c r="E167" s="33"/>
      <c r="F167" s="33"/>
      <c r="G167" s="33"/>
      <c r="H167" s="37"/>
      <c r="I167" s="37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3"/>
      <c r="C168" s="33"/>
      <c r="D168" s="33"/>
      <c r="E168" s="33"/>
      <c r="F168" s="33"/>
      <c r="G168" s="33"/>
      <c r="H168" s="37"/>
      <c r="I168" s="37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3"/>
      <c r="C169" s="33"/>
      <c r="D169" s="33"/>
      <c r="E169" s="33"/>
      <c r="F169" s="33"/>
      <c r="G169" s="33"/>
      <c r="H169" s="37"/>
      <c r="I169" s="37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7"/>
      <c r="I170" s="37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7"/>
      <c r="I171" s="37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7"/>
      <c r="I172" s="37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7"/>
      <c r="I173" s="37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7"/>
      <c r="I174" s="37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7"/>
      <c r="I175" s="37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7"/>
      <c r="I176" s="37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7"/>
      <c r="I177" s="37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7"/>
      <c r="I178" s="37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7"/>
      <c r="I179" s="37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7"/>
      <c r="I180" s="37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7"/>
      <c r="I181" s="37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7"/>
      <c r="I182" s="37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7"/>
      <c r="I183" s="37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7"/>
      <c r="I184" s="37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7"/>
      <c r="I185" s="37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7"/>
      <c r="I186" s="37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7"/>
      <c r="I187" s="37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7"/>
      <c r="I188" s="37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7"/>
      <c r="I189" s="37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7"/>
      <c r="I190" s="37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7"/>
      <c r="I191" s="37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7"/>
      <c r="I192" s="37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7"/>
      <c r="I193" s="37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7"/>
      <c r="I194" s="37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7"/>
      <c r="I195" s="37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7"/>
      <c r="I196" s="37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7"/>
      <c r="I197" s="37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7"/>
      <c r="I198" s="37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7"/>
      <c r="I199" s="37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7"/>
      <c r="I200" s="37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7"/>
      <c r="I201" s="37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7"/>
      <c r="I202" s="37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7"/>
      <c r="I203" s="37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7"/>
      <c r="I204" s="37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7"/>
      <c r="I205" s="37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7"/>
      <c r="I206" s="37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7"/>
      <c r="I207" s="37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7"/>
      <c r="I208" s="37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7"/>
      <c r="I209" s="37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7"/>
      <c r="I210" s="37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7"/>
      <c r="I211" s="37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7"/>
      <c r="I212" s="37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7"/>
      <c r="I213" s="37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7"/>
      <c r="I214" s="37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7"/>
      <c r="I215" s="37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7"/>
      <c r="I216" s="37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7"/>
      <c r="I217" s="37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7"/>
      <c r="I218" s="37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7"/>
      <c r="I219" s="37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7"/>
      <c r="I220" s="37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7"/>
      <c r="I221" s="37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7"/>
      <c r="I222" s="37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7"/>
      <c r="I223" s="37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7"/>
      <c r="I224" s="37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7"/>
      <c r="I225" s="37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7"/>
      <c r="I226" s="37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7"/>
      <c r="I227" s="37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7"/>
      <c r="I228" s="37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7"/>
      <c r="I229" s="37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7"/>
      <c r="I230" s="37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7"/>
      <c r="I231" s="37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7"/>
      <c r="I232" s="37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7"/>
      <c r="I233" s="37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7"/>
      <c r="I234" s="37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7"/>
      <c r="I235" s="37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7"/>
      <c r="I236" s="37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7"/>
      <c r="I237" s="37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7"/>
      <c r="I238" s="37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7"/>
      <c r="I239" s="37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7"/>
      <c r="I240" s="37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7"/>
      <c r="I241" s="37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7"/>
      <c r="I242" s="37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7"/>
      <c r="I243" s="37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7"/>
      <c r="I244" s="37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7"/>
      <c r="I245" s="37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7"/>
      <c r="I246" s="37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7"/>
      <c r="I247" s="37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7"/>
      <c r="I248" s="37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7"/>
      <c r="I249" s="37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7"/>
      <c r="I250" s="37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7"/>
      <c r="I251" s="37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7"/>
      <c r="I252" s="37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7"/>
      <c r="I253" s="37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7"/>
      <c r="I254" s="37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7"/>
      <c r="I255" s="37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7"/>
      <c r="I256" s="37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7"/>
      <c r="I257" s="37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7"/>
      <c r="I258" s="37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7"/>
      <c r="I259" s="37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7"/>
      <c r="I260" s="37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7"/>
      <c r="I261" s="37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7"/>
      <c r="I262" s="37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7"/>
      <c r="I263" s="37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7"/>
      <c r="I264" s="37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7"/>
      <c r="I265" s="37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7"/>
      <c r="I266" s="37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7"/>
      <c r="I267" s="37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7"/>
      <c r="I268" s="37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7"/>
      <c r="I269" s="37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7"/>
      <c r="I270" s="37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7"/>
      <c r="I271" s="37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7"/>
      <c r="I272" s="37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7"/>
      <c r="I273" s="37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7"/>
      <c r="I274" s="37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7"/>
      <c r="I275" s="37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7"/>
      <c r="I276" s="37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7"/>
      <c r="I277" s="37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7"/>
      <c r="I278" s="37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7"/>
      <c r="I279" s="37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7"/>
      <c r="I280" s="37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7"/>
      <c r="I281" s="37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7"/>
      <c r="I282" s="37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7"/>
      <c r="I283" s="37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7"/>
      <c r="I284" s="37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7"/>
      <c r="I285" s="37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7"/>
      <c r="I286" s="37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7"/>
      <c r="I287" s="37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7"/>
      <c r="I288" s="37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7"/>
      <c r="I289" s="37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7"/>
      <c r="I290" s="37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7"/>
      <c r="I291" s="37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7"/>
      <c r="I292" s="37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7"/>
      <c r="I293" s="37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7"/>
      <c r="I294" s="37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7"/>
      <c r="I295" s="37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7"/>
      <c r="I296" s="37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7"/>
      <c r="I297" s="37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7"/>
      <c r="I298" s="37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7"/>
      <c r="I299" s="37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7"/>
      <c r="I300" s="37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7"/>
      <c r="I301" s="37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7"/>
      <c r="I302" s="37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7"/>
      <c r="I303" s="37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7"/>
      <c r="I304" s="37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7"/>
      <c r="I305" s="37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7"/>
      <c r="I306" s="37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7"/>
      <c r="I307" s="37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7"/>
      <c r="I308" s="37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7"/>
      <c r="I309" s="37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7"/>
      <c r="I310" s="37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7"/>
      <c r="I311" s="37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7"/>
      <c r="I312" s="37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7"/>
      <c r="I313" s="37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7"/>
      <c r="I314" s="37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7"/>
      <c r="I315" s="37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7"/>
      <c r="I316" s="37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7"/>
      <c r="I317" s="37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7"/>
      <c r="I318" s="37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7"/>
      <c r="I319" s="37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7"/>
      <c r="I320" s="37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7"/>
      <c r="I321" s="37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7"/>
      <c r="I322" s="37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7"/>
      <c r="I323" s="37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7"/>
      <c r="I324" s="37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7"/>
      <c r="I325" s="37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7"/>
      <c r="I326" s="37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7"/>
      <c r="I327" s="37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7"/>
      <c r="I328" s="37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7"/>
      <c r="I329" s="37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7"/>
      <c r="I330" s="37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7"/>
      <c r="I331" s="37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7"/>
      <c r="I332" s="37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7"/>
      <c r="I333" s="37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7"/>
      <c r="I334" s="37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7"/>
      <c r="I335" s="37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7"/>
      <c r="I336" s="37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7"/>
      <c r="I337" s="37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7"/>
      <c r="I338" s="37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7"/>
      <c r="I339" s="37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7"/>
      <c r="I340" s="37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7"/>
      <c r="I341" s="37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7"/>
      <c r="I342" s="37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7"/>
      <c r="I343" s="37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7"/>
      <c r="I344" s="37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7"/>
      <c r="I345" s="37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7"/>
      <c r="I346" s="37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7"/>
      <c r="I347" s="37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7"/>
      <c r="I348" s="37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7"/>
      <c r="I349" s="37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7"/>
      <c r="I350" s="37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7"/>
      <c r="I351" s="37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7"/>
      <c r="I352" s="37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7"/>
      <c r="I353" s="37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7"/>
      <c r="I354" s="37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7"/>
      <c r="I355" s="37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7"/>
      <c r="I356" s="37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7"/>
      <c r="I357" s="37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7"/>
      <c r="I358" s="37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7"/>
      <c r="I359" s="37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7"/>
      <c r="I360" s="37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7"/>
      <c r="I361" s="37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7"/>
      <c r="I362" s="37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7"/>
      <c r="I363" s="37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7"/>
      <c r="I364" s="37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7"/>
      <c r="I365" s="37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7"/>
      <c r="I366" s="37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7"/>
      <c r="I367" s="37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7"/>
      <c r="I368" s="37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7"/>
      <c r="I369" s="37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7"/>
      <c r="I370" s="37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7"/>
      <c r="I371" s="37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7"/>
      <c r="I372" s="37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7"/>
      <c r="I373" s="37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7"/>
      <c r="I374" s="37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7"/>
      <c r="I375" s="37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7"/>
      <c r="I376" s="37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7"/>
      <c r="I377" s="37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7"/>
      <c r="I378" s="37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7"/>
      <c r="I379" s="37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7"/>
      <c r="I380" s="37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7"/>
      <c r="I381" s="37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7"/>
      <c r="I382" s="37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7"/>
      <c r="I383" s="37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7"/>
      <c r="I384" s="37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7"/>
      <c r="I385" s="37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7"/>
      <c r="I386" s="37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7"/>
      <c r="I387" s="37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7"/>
      <c r="I388" s="37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7"/>
      <c r="I389" s="37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7"/>
      <c r="I390" s="37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7"/>
      <c r="I391" s="37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7"/>
      <c r="I392" s="37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7"/>
      <c r="I393" s="37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7"/>
      <c r="I394" s="37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7"/>
      <c r="I395" s="37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7"/>
      <c r="I396" s="37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7"/>
      <c r="I397" s="37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7"/>
      <c r="I398" s="37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7"/>
      <c r="I399" s="37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7"/>
      <c r="I400" s="37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7"/>
      <c r="I401" s="37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7"/>
      <c r="I402" s="37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7"/>
      <c r="I403" s="37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7"/>
      <c r="I404" s="37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7"/>
      <c r="I405" s="37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7"/>
      <c r="I406" s="37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7"/>
      <c r="I407" s="37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7"/>
      <c r="I408" s="37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7"/>
      <c r="I409" s="37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7"/>
      <c r="I410" s="37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7"/>
      <c r="I411" s="37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7"/>
      <c r="I412" s="37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7"/>
      <c r="I413" s="37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7"/>
      <c r="I414" s="37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7"/>
      <c r="I415" s="37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7"/>
      <c r="I416" s="37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7"/>
      <c r="I417" s="37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7"/>
      <c r="I418" s="37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7"/>
      <c r="I419" s="37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7"/>
      <c r="I420" s="37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7"/>
      <c r="I421" s="37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7"/>
      <c r="I422" s="37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7"/>
      <c r="I423" s="37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7"/>
      <c r="I424" s="37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7"/>
      <c r="I425" s="37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7"/>
      <c r="I426" s="37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7"/>
      <c r="I427" s="37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7"/>
      <c r="I428" s="37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7"/>
      <c r="I429" s="37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7"/>
      <c r="I430" s="37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7"/>
      <c r="I431" s="37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7"/>
      <c r="I432" s="37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7"/>
      <c r="I433" s="37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7"/>
      <c r="I434" s="37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7"/>
      <c r="I435" s="37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7"/>
      <c r="I436" s="37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7"/>
      <c r="I437" s="37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7"/>
      <c r="I438" s="37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7"/>
      <c r="I439" s="37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7"/>
      <c r="I440" s="37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7"/>
      <c r="I441" s="37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7"/>
      <c r="I442" s="37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7"/>
      <c r="I443" s="37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7"/>
      <c r="I444" s="37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7"/>
      <c r="I445" s="37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7"/>
      <c r="I446" s="37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7"/>
      <c r="I447" s="37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7"/>
      <c r="I448" s="37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7"/>
      <c r="I449" s="37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7"/>
      <c r="I450" s="37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7"/>
      <c r="I451" s="37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7"/>
      <c r="I452" s="37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7"/>
      <c r="I453" s="37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7"/>
      <c r="I454" s="37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7"/>
      <c r="I455" s="37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7"/>
      <c r="I456" s="37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7"/>
      <c r="I457" s="37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7"/>
      <c r="I458" s="37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7"/>
      <c r="I459" s="37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7"/>
      <c r="I460" s="37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7"/>
      <c r="I461" s="37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7"/>
      <c r="I462" s="37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7"/>
      <c r="I463" s="37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7"/>
      <c r="I464" s="37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7"/>
      <c r="I465" s="37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7"/>
      <c r="I466" s="37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7"/>
      <c r="I467" s="37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7"/>
      <c r="I468" s="37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7"/>
      <c r="I469" s="37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7"/>
      <c r="I470" s="37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7"/>
      <c r="I471" s="37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7"/>
      <c r="I472" s="37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7"/>
      <c r="I473" s="37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7"/>
      <c r="I474" s="37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7"/>
      <c r="I475" s="37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7"/>
      <c r="I476" s="37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7"/>
      <c r="I477" s="37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7"/>
      <c r="I478" s="37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7"/>
      <c r="I479" s="37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7"/>
      <c r="I480" s="37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7"/>
      <c r="I481" s="37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7"/>
      <c r="I482" s="37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7"/>
      <c r="I483" s="37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7"/>
      <c r="I484" s="37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7"/>
      <c r="I485" s="37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7"/>
      <c r="I486" s="37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7"/>
      <c r="I487" s="37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7"/>
      <c r="I488" s="37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7"/>
      <c r="I489" s="37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7"/>
      <c r="I490" s="37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7"/>
      <c r="I491" s="37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7"/>
      <c r="I492" s="37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7"/>
      <c r="I493" s="37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7"/>
      <c r="I494" s="37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7"/>
      <c r="I495" s="37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7"/>
      <c r="I496" s="37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7"/>
      <c r="I497" s="37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7"/>
      <c r="I498" s="37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7"/>
      <c r="I499" s="37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7"/>
      <c r="I500" s="37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7"/>
      <c r="I501" s="37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7"/>
      <c r="I502" s="37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7"/>
      <c r="I503" s="37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7"/>
      <c r="I504" s="37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7"/>
      <c r="I505" s="37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7"/>
      <c r="I506" s="37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7"/>
      <c r="I507" s="37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7"/>
      <c r="I508" s="37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7"/>
      <c r="I509" s="37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7"/>
      <c r="I510" s="37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7"/>
      <c r="I511" s="37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7"/>
      <c r="I512" s="37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7"/>
      <c r="I513" s="37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7"/>
      <c r="I514" s="37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7"/>
      <c r="I515" s="37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7"/>
      <c r="I516" s="37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7"/>
      <c r="I517" s="37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7"/>
      <c r="I518" s="37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7"/>
      <c r="I519" s="37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7"/>
      <c r="I520" s="37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7"/>
      <c r="I521" s="37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7"/>
      <c r="I522" s="37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7"/>
      <c r="I523" s="37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7"/>
      <c r="I524" s="37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7"/>
      <c r="I525" s="37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7"/>
      <c r="I526" s="37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7"/>
      <c r="I527" s="37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7"/>
      <c r="I528" s="37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7"/>
      <c r="I529" s="37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7"/>
      <c r="I530" s="37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7"/>
      <c r="I531" s="37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7"/>
      <c r="I532" s="37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7"/>
      <c r="I533" s="37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7"/>
      <c r="I534" s="37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7"/>
      <c r="I535" s="37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7"/>
      <c r="I536" s="37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7"/>
      <c r="I537" s="37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7"/>
      <c r="I538" s="37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7"/>
      <c r="I539" s="37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7"/>
      <c r="I540" s="37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7"/>
      <c r="I541" s="37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7"/>
      <c r="I542" s="37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7"/>
      <c r="I543" s="37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7"/>
      <c r="I544" s="37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7"/>
      <c r="I545" s="37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7"/>
      <c r="I546" s="37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7"/>
      <c r="I547" s="37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7"/>
      <c r="I548" s="37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7"/>
      <c r="I549" s="37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7"/>
      <c r="I550" s="37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7"/>
      <c r="I551" s="37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7"/>
      <c r="I552" s="37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7"/>
      <c r="I553" s="37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7"/>
      <c r="I554" s="37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7"/>
      <c r="I555" s="37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7"/>
      <c r="I556" s="37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7"/>
      <c r="I557" s="37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7"/>
      <c r="I558" s="37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7"/>
      <c r="I559" s="37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7"/>
      <c r="I560" s="37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7"/>
      <c r="I561" s="37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7"/>
      <c r="I562" s="37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7"/>
      <c r="I563" s="37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7"/>
      <c r="I564" s="37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7"/>
      <c r="I565" s="37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7"/>
      <c r="I566" s="37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7"/>
      <c r="I567" s="37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7"/>
      <c r="I568" s="37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7"/>
      <c r="I569" s="37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7"/>
      <c r="I570" s="37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7"/>
      <c r="I571" s="37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7"/>
      <c r="I572" s="37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7"/>
      <c r="I573" s="37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7"/>
      <c r="I574" s="37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7"/>
      <c r="I575" s="37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7"/>
      <c r="I576" s="37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7"/>
      <c r="I577" s="37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7"/>
      <c r="I578" s="37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7"/>
      <c r="I579" s="37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7"/>
      <c r="I580" s="37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7"/>
      <c r="I581" s="37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7"/>
      <c r="I582" s="37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7"/>
      <c r="I583" s="37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7"/>
      <c r="I584" s="37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7"/>
      <c r="I585" s="37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7"/>
      <c r="I586" s="37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7"/>
      <c r="I587" s="37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7"/>
      <c r="I588" s="37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7"/>
      <c r="I589" s="37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7"/>
      <c r="I590" s="37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7"/>
      <c r="I591" s="37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7"/>
      <c r="I592" s="37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7"/>
      <c r="I593" s="37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7"/>
      <c r="I594" s="37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7"/>
      <c r="I595" s="37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7"/>
      <c r="I596" s="37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7"/>
      <c r="I597" s="37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7"/>
      <c r="I598" s="37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7"/>
      <c r="I599" s="37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7"/>
      <c r="I600" s="37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7"/>
      <c r="I601" s="37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7"/>
      <c r="I602" s="37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7"/>
      <c r="I603" s="37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7"/>
      <c r="I604" s="37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7"/>
      <c r="I605" s="37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7"/>
      <c r="I606" s="37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7"/>
      <c r="I607" s="37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7"/>
      <c r="I608" s="37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7"/>
      <c r="I609" s="37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7"/>
      <c r="I610" s="37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7"/>
      <c r="I611" s="37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7"/>
      <c r="I612" s="37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7"/>
      <c r="I613" s="37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7"/>
      <c r="I614" s="37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7"/>
      <c r="I615" s="37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7"/>
      <c r="I616" s="37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7"/>
      <c r="I617" s="37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7"/>
      <c r="I618" s="37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7"/>
      <c r="I619" s="37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7"/>
      <c r="I620" s="37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7"/>
      <c r="I621" s="37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7"/>
      <c r="I622" s="37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7"/>
      <c r="I623" s="37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7"/>
      <c r="I624" s="37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7"/>
      <c r="I625" s="37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7"/>
      <c r="I626" s="37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7"/>
      <c r="I627" s="37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7"/>
      <c r="I628" s="37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7"/>
      <c r="I629" s="37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7"/>
      <c r="I630" s="37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7"/>
      <c r="I631" s="37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7"/>
      <c r="I632" s="37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7"/>
      <c r="I633" s="37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7"/>
      <c r="I634" s="37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7"/>
      <c r="I635" s="37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7"/>
      <c r="I636" s="37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7"/>
      <c r="I637" s="37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7"/>
      <c r="I638" s="37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7"/>
      <c r="I639" s="37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7"/>
      <c r="I640" s="37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7"/>
      <c r="I641" s="37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7"/>
      <c r="I642" s="37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7"/>
      <c r="I643" s="37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7"/>
      <c r="I644" s="37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7"/>
      <c r="I645" s="37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7"/>
      <c r="I646" s="37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7"/>
      <c r="I647" s="37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7"/>
      <c r="I648" s="37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7"/>
      <c r="I649" s="37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7"/>
      <c r="I650" s="37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7"/>
      <c r="I651" s="37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7"/>
      <c r="I652" s="37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7"/>
      <c r="I653" s="37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7"/>
      <c r="I654" s="37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7"/>
      <c r="I655" s="37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7"/>
      <c r="I656" s="37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7"/>
      <c r="I657" s="37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7"/>
      <c r="I658" s="37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7"/>
      <c r="I659" s="37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7"/>
      <c r="I660" s="37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7"/>
      <c r="I661" s="37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7"/>
      <c r="I662" s="37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7"/>
      <c r="I663" s="37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7"/>
      <c r="I664" s="37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7"/>
      <c r="I665" s="37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7"/>
      <c r="I666" s="37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7"/>
      <c r="I667" s="37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7"/>
      <c r="I668" s="37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7"/>
      <c r="I669" s="37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7"/>
      <c r="I670" s="37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7"/>
      <c r="I671" s="37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7"/>
      <c r="I672" s="37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7"/>
      <c r="I673" s="37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7"/>
      <c r="I674" s="37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7"/>
      <c r="I675" s="37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7"/>
      <c r="I676" s="37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7"/>
      <c r="I677" s="37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7"/>
      <c r="I678" s="37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7"/>
      <c r="I679" s="37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7"/>
      <c r="I680" s="37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7"/>
      <c r="I681" s="37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7"/>
      <c r="I682" s="37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7"/>
      <c r="I683" s="37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7"/>
      <c r="I684" s="37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7"/>
      <c r="I685" s="37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7"/>
      <c r="I686" s="37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7"/>
      <c r="I687" s="37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7"/>
      <c r="I688" s="37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7"/>
      <c r="I689" s="37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7"/>
      <c r="I690" s="37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7"/>
      <c r="I691" s="37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7"/>
      <c r="I692" s="37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7"/>
      <c r="I693" s="37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7"/>
      <c r="I694" s="37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7"/>
      <c r="I695" s="37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7"/>
      <c r="I696" s="37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7"/>
      <c r="I697" s="37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7"/>
      <c r="I698" s="37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7"/>
      <c r="I699" s="37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7"/>
      <c r="I700" s="37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7"/>
      <c r="I701" s="37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7"/>
      <c r="I702" s="37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7"/>
      <c r="I703" s="37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7"/>
      <c r="I704" s="37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7"/>
      <c r="I705" s="37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7"/>
      <c r="I706" s="37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7"/>
      <c r="I707" s="37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7"/>
      <c r="I708" s="37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7"/>
      <c r="I709" s="37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7"/>
      <c r="I710" s="37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7"/>
      <c r="I711" s="37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7"/>
      <c r="I712" s="37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7"/>
      <c r="I713" s="37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7"/>
      <c r="I714" s="37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7"/>
      <c r="I715" s="37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7"/>
      <c r="I716" s="37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7"/>
      <c r="I717" s="37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7"/>
      <c r="I718" s="37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7"/>
      <c r="I719" s="37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7"/>
      <c r="I720" s="37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7"/>
      <c r="I721" s="37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7"/>
      <c r="I722" s="37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7"/>
      <c r="I723" s="37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7"/>
      <c r="I724" s="37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7"/>
      <c r="I725" s="37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7"/>
      <c r="I726" s="37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7"/>
      <c r="I727" s="37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7"/>
      <c r="I728" s="37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7"/>
      <c r="I729" s="37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7"/>
      <c r="I730" s="37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7"/>
      <c r="I731" s="37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7"/>
      <c r="I732" s="37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7"/>
      <c r="I733" s="37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7"/>
      <c r="I734" s="37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7"/>
      <c r="I735" s="37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7"/>
      <c r="I736" s="37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7"/>
      <c r="I737" s="37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7"/>
      <c r="I738" s="37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7"/>
      <c r="I739" s="37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7"/>
      <c r="I740" s="37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7"/>
      <c r="I741" s="37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7"/>
      <c r="I742" s="37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7"/>
      <c r="I743" s="37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7"/>
      <c r="I744" s="37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7"/>
      <c r="I745" s="37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7"/>
      <c r="I746" s="37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7"/>
      <c r="I747" s="37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7"/>
      <c r="I748" s="37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7"/>
      <c r="I749" s="37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7"/>
      <c r="I750" s="37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7"/>
      <c r="I751" s="37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7"/>
      <c r="I752" s="37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7"/>
      <c r="I753" s="37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7"/>
      <c r="I754" s="37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7"/>
      <c r="I755" s="37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7"/>
      <c r="I756" s="37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7"/>
      <c r="I757" s="37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7"/>
      <c r="I758" s="37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7"/>
      <c r="I759" s="37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7"/>
      <c r="I760" s="37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7"/>
      <c r="I761" s="37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7"/>
      <c r="I762" s="37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7"/>
      <c r="I763" s="37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7"/>
      <c r="I764" s="37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7"/>
      <c r="I765" s="37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7"/>
      <c r="I766" s="37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7"/>
      <c r="I767" s="37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7"/>
      <c r="I768" s="37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7"/>
      <c r="I769" s="37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7"/>
      <c r="I770" s="37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7"/>
      <c r="I771" s="37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7"/>
      <c r="I772" s="37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7"/>
      <c r="I773" s="37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7"/>
      <c r="I774" s="37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7"/>
      <c r="I775" s="37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7"/>
      <c r="I776" s="37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7"/>
      <c r="I777" s="37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7"/>
      <c r="I778" s="37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7"/>
      <c r="I779" s="37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7"/>
      <c r="I780" s="37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7"/>
      <c r="I781" s="37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7"/>
      <c r="I782" s="37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7"/>
      <c r="I783" s="37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7"/>
      <c r="I784" s="37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7"/>
      <c r="I785" s="37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7"/>
      <c r="I786" s="37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7"/>
      <c r="I787" s="37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7"/>
      <c r="I788" s="37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7"/>
      <c r="I789" s="37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7"/>
      <c r="I790" s="37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7"/>
      <c r="I791" s="37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7"/>
      <c r="I792" s="37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7"/>
      <c r="I793" s="37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7"/>
      <c r="I794" s="37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7"/>
      <c r="I795" s="37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7"/>
      <c r="I796" s="37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7"/>
      <c r="I797" s="37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7"/>
      <c r="I798" s="37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7"/>
      <c r="I799" s="37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7"/>
      <c r="I800" s="37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7"/>
      <c r="I801" s="37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7"/>
      <c r="I802" s="37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7"/>
      <c r="I803" s="37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7"/>
      <c r="I804" s="37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7"/>
      <c r="I805" s="37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7"/>
      <c r="I806" s="37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7"/>
      <c r="I807" s="37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7"/>
      <c r="I808" s="37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7"/>
      <c r="I809" s="37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7"/>
      <c r="I810" s="37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7"/>
      <c r="I811" s="37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7"/>
      <c r="I812" s="37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7"/>
      <c r="I813" s="37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7"/>
      <c r="I814" s="37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7"/>
      <c r="I815" s="37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7"/>
      <c r="I816" s="37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7"/>
      <c r="I817" s="37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7"/>
      <c r="I818" s="37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7"/>
      <c r="I819" s="37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7"/>
      <c r="I820" s="37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7"/>
      <c r="I821" s="37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7"/>
      <c r="I822" s="37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7"/>
      <c r="I823" s="37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7"/>
      <c r="I824" s="37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7"/>
      <c r="I825" s="37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7"/>
      <c r="I826" s="37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7"/>
      <c r="I827" s="37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7"/>
      <c r="I828" s="37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7"/>
      <c r="I829" s="37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7"/>
      <c r="I830" s="37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7"/>
      <c r="I831" s="37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7"/>
      <c r="I832" s="37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7"/>
      <c r="I833" s="37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7"/>
      <c r="I834" s="37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7"/>
      <c r="I835" s="37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7"/>
      <c r="I836" s="37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7"/>
      <c r="I837" s="37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7"/>
      <c r="I838" s="37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7"/>
      <c r="I839" s="37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7"/>
      <c r="I840" s="37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7"/>
      <c r="I841" s="37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7"/>
      <c r="I842" s="37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7"/>
      <c r="I843" s="37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7"/>
      <c r="I844" s="37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7"/>
      <c r="I845" s="37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7"/>
      <c r="I846" s="37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7"/>
      <c r="I847" s="37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7"/>
      <c r="I848" s="37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7"/>
      <c r="I849" s="37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7"/>
      <c r="I850" s="37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7"/>
      <c r="I851" s="37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7"/>
      <c r="I852" s="37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7"/>
      <c r="I853" s="37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7"/>
      <c r="I854" s="37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7"/>
      <c r="I855" s="37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7"/>
      <c r="I856" s="37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7"/>
      <c r="I857" s="37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7"/>
      <c r="I858" s="37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7"/>
      <c r="I859" s="37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7"/>
      <c r="I860" s="37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7"/>
      <c r="I861" s="37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7"/>
      <c r="I862" s="37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7"/>
      <c r="I863" s="37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7"/>
      <c r="I864" s="37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7"/>
      <c r="I865" s="37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7"/>
      <c r="I866" s="37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7"/>
      <c r="I867" s="37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7"/>
      <c r="I868" s="37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7"/>
      <c r="I869" s="37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7"/>
      <c r="I870" s="37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7"/>
      <c r="I871" s="37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7"/>
      <c r="I872" s="37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7"/>
      <c r="I873" s="37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7"/>
      <c r="I874" s="37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7"/>
      <c r="I875" s="37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7"/>
      <c r="I876" s="37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7"/>
      <c r="I877" s="37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7"/>
      <c r="I878" s="37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7"/>
      <c r="I879" s="37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7"/>
      <c r="I880" s="37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7"/>
      <c r="I881" s="37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7"/>
      <c r="I882" s="37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7"/>
      <c r="I883" s="37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7"/>
      <c r="I884" s="37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7"/>
      <c r="I885" s="37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7"/>
      <c r="I886" s="37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7"/>
      <c r="I887" s="37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7"/>
      <c r="I888" s="37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7"/>
      <c r="I889" s="37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7"/>
      <c r="I890" s="37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7"/>
      <c r="I891" s="37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7"/>
      <c r="I892" s="37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7"/>
      <c r="I893" s="37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7"/>
      <c r="I894" s="37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7"/>
      <c r="I895" s="37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7"/>
      <c r="I896" s="37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7"/>
      <c r="I897" s="37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7"/>
      <c r="I898" s="37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7"/>
      <c r="I899" s="37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7"/>
      <c r="I900" s="37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7"/>
      <c r="I901" s="37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7"/>
      <c r="I902" s="37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7"/>
      <c r="I903" s="37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7"/>
      <c r="I904" s="37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7"/>
      <c r="I905" s="37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7"/>
      <c r="I906" s="37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7"/>
      <c r="I907" s="37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7"/>
      <c r="I908" s="37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7"/>
      <c r="I909" s="37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7"/>
      <c r="I910" s="37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7"/>
      <c r="I911" s="37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7"/>
      <c r="I912" s="37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7"/>
      <c r="I913" s="37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7"/>
      <c r="I914" s="37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7"/>
      <c r="I915" s="37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7"/>
      <c r="I916" s="37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7"/>
      <c r="I917" s="37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7"/>
      <c r="I918" s="37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7"/>
      <c r="I919" s="37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7"/>
      <c r="I920" s="37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7"/>
      <c r="I921" s="37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7"/>
      <c r="I922" s="37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7"/>
      <c r="I923" s="37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7"/>
      <c r="I924" s="37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7"/>
      <c r="I925" s="37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7"/>
      <c r="I926" s="37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7"/>
      <c r="I927" s="37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7"/>
      <c r="I928" s="37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7"/>
      <c r="I929" s="37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7"/>
      <c r="I930" s="37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7"/>
      <c r="I931" s="37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7"/>
      <c r="I932" s="37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7"/>
      <c r="I933" s="37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7"/>
      <c r="I934" s="37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7"/>
      <c r="I935" s="37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7"/>
      <c r="I936" s="37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7"/>
      <c r="I937" s="37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7"/>
      <c r="I938" s="37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7"/>
      <c r="I939" s="37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7"/>
      <c r="I940" s="37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7"/>
      <c r="I941" s="37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7"/>
      <c r="I942" s="37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7"/>
      <c r="I943" s="37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7"/>
      <c r="I944" s="37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7"/>
      <c r="I945" s="37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7"/>
      <c r="I946" s="37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7"/>
      <c r="I947" s="37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7"/>
      <c r="I948" s="37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7"/>
      <c r="I949" s="37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7"/>
      <c r="I950" s="37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7"/>
      <c r="I951" s="37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7"/>
      <c r="I952" s="37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3"/>
      <c r="C953" s="33"/>
      <c r="D953" s="33"/>
      <c r="E953" s="33"/>
      <c r="F953" s="33"/>
      <c r="G953" s="33"/>
      <c r="H953" s="37"/>
      <c r="I953" s="37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3"/>
      <c r="C954" s="33"/>
      <c r="D954" s="33"/>
      <c r="E954" s="33"/>
      <c r="F954" s="33"/>
      <c r="G954" s="33"/>
      <c r="H954" s="37"/>
      <c r="I954" s="37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3"/>
      <c r="C955" s="33"/>
      <c r="D955" s="33"/>
      <c r="E955" s="33"/>
      <c r="F955" s="33"/>
      <c r="G955" s="33"/>
      <c r="H955" s="37"/>
      <c r="I955" s="37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3"/>
      <c r="C956" s="33"/>
      <c r="D956" s="33"/>
      <c r="E956" s="33"/>
      <c r="F956" s="33"/>
      <c r="G956" s="33"/>
      <c r="H956" s="37"/>
      <c r="I956" s="37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3"/>
      <c r="C957" s="33"/>
      <c r="D957" s="33"/>
      <c r="E957" s="33"/>
      <c r="F957" s="33"/>
      <c r="G957" s="33"/>
      <c r="H957" s="37"/>
      <c r="I957" s="37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3"/>
      <c r="C958" s="33"/>
      <c r="D958" s="33"/>
      <c r="E958" s="33"/>
      <c r="F958" s="33"/>
      <c r="G958" s="33"/>
      <c r="H958" s="37"/>
      <c r="I958" s="37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3"/>
      <c r="C959" s="33"/>
      <c r="D959" s="33"/>
      <c r="E959" s="33"/>
      <c r="F959" s="33"/>
      <c r="G959" s="33"/>
      <c r="H959" s="37"/>
      <c r="I959" s="37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3"/>
      <c r="C960" s="33"/>
      <c r="D960" s="33"/>
      <c r="E960" s="33"/>
      <c r="F960" s="33"/>
      <c r="G960" s="33"/>
      <c r="H960" s="37"/>
      <c r="I960" s="37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3"/>
      <c r="C961" s="33"/>
      <c r="D961" s="33"/>
      <c r="E961" s="33"/>
      <c r="F961" s="33"/>
      <c r="G961" s="33"/>
      <c r="H961" s="37"/>
      <c r="I961" s="37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3"/>
      <c r="C962" s="33"/>
      <c r="D962" s="33"/>
      <c r="E962" s="33"/>
      <c r="F962" s="33"/>
      <c r="G962" s="33"/>
      <c r="H962" s="37"/>
      <c r="I962" s="37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3"/>
      <c r="C963" s="33"/>
      <c r="D963" s="33"/>
      <c r="E963" s="33"/>
      <c r="F963" s="33"/>
      <c r="G963" s="33"/>
      <c r="H963" s="37"/>
      <c r="I963" s="37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3"/>
      <c r="C964" s="33"/>
      <c r="D964" s="33"/>
      <c r="E964" s="33"/>
      <c r="F964" s="33"/>
      <c r="G964" s="33"/>
      <c r="H964" s="37"/>
      <c r="I964" s="37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3"/>
      <c r="C965" s="33"/>
      <c r="D965" s="33"/>
      <c r="E965" s="33"/>
      <c r="F965" s="33"/>
      <c r="G965" s="33"/>
      <c r="H965" s="37"/>
      <c r="I965" s="37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3"/>
      <c r="C966" s="33"/>
      <c r="D966" s="33"/>
      <c r="E966" s="33"/>
      <c r="F966" s="33"/>
      <c r="G966" s="33"/>
      <c r="H966" s="37"/>
      <c r="I966" s="37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3"/>
      <c r="C967" s="33"/>
      <c r="D967" s="33"/>
      <c r="E967" s="33"/>
      <c r="F967" s="33"/>
      <c r="G967" s="33"/>
      <c r="H967" s="37"/>
      <c r="I967" s="37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3"/>
      <c r="C968" s="33"/>
      <c r="D968" s="33"/>
      <c r="E968" s="33"/>
      <c r="F968" s="33"/>
      <c r="G968" s="33"/>
      <c r="H968" s="37"/>
      <c r="I968" s="37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3"/>
      <c r="C969" s="33"/>
      <c r="D969" s="33"/>
      <c r="E969" s="33"/>
      <c r="F969" s="33"/>
      <c r="G969" s="33"/>
      <c r="H969" s="37"/>
      <c r="I969" s="37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3"/>
      <c r="C970" s="33"/>
      <c r="D970" s="33"/>
      <c r="E970" s="33"/>
      <c r="F970" s="33"/>
      <c r="G970" s="33"/>
      <c r="H970" s="37"/>
      <c r="I970" s="37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3"/>
      <c r="C971" s="33"/>
      <c r="D971" s="33"/>
      <c r="E971" s="33"/>
      <c r="F971" s="33"/>
      <c r="G971" s="33"/>
      <c r="H971" s="37"/>
      <c r="I971" s="37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3"/>
      <c r="C972" s="33"/>
      <c r="D972" s="33"/>
      <c r="E972" s="33"/>
      <c r="F972" s="33"/>
      <c r="G972" s="33"/>
      <c r="H972" s="37"/>
      <c r="I972" s="37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3"/>
      <c r="C973" s="33"/>
      <c r="D973" s="33"/>
      <c r="E973" s="33"/>
      <c r="F973" s="33"/>
      <c r="G973" s="33"/>
      <c r="H973" s="37"/>
      <c r="I973" s="37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3"/>
      <c r="C974" s="33"/>
      <c r="D974" s="33"/>
      <c r="E974" s="33"/>
      <c r="F974" s="33"/>
      <c r="G974" s="33"/>
      <c r="H974" s="37"/>
      <c r="I974" s="37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3"/>
      <c r="C975" s="33"/>
      <c r="D975" s="33"/>
      <c r="E975" s="33"/>
      <c r="F975" s="33"/>
      <c r="G975" s="33"/>
      <c r="H975" s="37"/>
      <c r="I975" s="37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3"/>
      <c r="C976" s="33"/>
      <c r="D976" s="33"/>
      <c r="E976" s="33"/>
      <c r="F976" s="33"/>
      <c r="G976" s="33"/>
      <c r="H976" s="37"/>
      <c r="I976" s="37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3"/>
      <c r="C977" s="33"/>
      <c r="D977" s="33"/>
      <c r="E977" s="33"/>
      <c r="F977" s="33"/>
      <c r="G977" s="33"/>
      <c r="H977" s="37"/>
      <c r="I977" s="37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3"/>
      <c r="C978" s="33"/>
      <c r="D978" s="33"/>
      <c r="E978" s="33"/>
      <c r="F978" s="33"/>
      <c r="G978" s="33"/>
      <c r="H978" s="37"/>
      <c r="I978" s="37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3"/>
      <c r="C979" s="33"/>
      <c r="D979" s="33"/>
      <c r="E979" s="33"/>
      <c r="F979" s="33"/>
      <c r="G979" s="33"/>
      <c r="H979" s="37"/>
      <c r="I979" s="37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3"/>
      <c r="C980" s="33"/>
      <c r="D980" s="33"/>
      <c r="E980" s="33"/>
      <c r="F980" s="33"/>
      <c r="G980" s="33"/>
      <c r="H980" s="37"/>
      <c r="I980" s="37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3"/>
      <c r="C981" s="33"/>
      <c r="D981" s="33"/>
      <c r="E981" s="33"/>
      <c r="F981" s="33"/>
      <c r="G981" s="33"/>
      <c r="H981" s="37"/>
      <c r="I981" s="37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3"/>
      <c r="C982" s="33"/>
      <c r="D982" s="33"/>
      <c r="E982" s="33"/>
      <c r="F982" s="33"/>
      <c r="G982" s="33"/>
      <c r="H982" s="37"/>
      <c r="I982" s="37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3"/>
      <c r="C983" s="33"/>
      <c r="D983" s="33"/>
      <c r="E983" s="33"/>
      <c r="F983" s="33"/>
      <c r="G983" s="33"/>
      <c r="H983" s="37"/>
      <c r="I983" s="37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3"/>
      <c r="C984" s="33"/>
      <c r="D984" s="33"/>
      <c r="E984" s="33"/>
      <c r="F984" s="33"/>
      <c r="G984" s="33"/>
      <c r="H984" s="37"/>
      <c r="I984" s="37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3"/>
      <c r="C985" s="33"/>
      <c r="D985" s="33"/>
      <c r="E985" s="33"/>
      <c r="F985" s="33"/>
      <c r="G985" s="33"/>
      <c r="H985" s="37"/>
      <c r="I985" s="37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3"/>
      <c r="C986" s="33"/>
      <c r="D986" s="33"/>
      <c r="E986" s="33"/>
      <c r="F986" s="33"/>
      <c r="G986" s="33"/>
      <c r="H986" s="37"/>
      <c r="I986" s="37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3"/>
      <c r="C987" s="33"/>
      <c r="D987" s="33"/>
      <c r="E987" s="33"/>
      <c r="F987" s="33"/>
      <c r="G987" s="33"/>
      <c r="H987" s="37"/>
      <c r="I987" s="37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3"/>
      <c r="C988" s="33"/>
      <c r="D988" s="33"/>
      <c r="E988" s="33"/>
      <c r="F988" s="33"/>
      <c r="G988" s="33"/>
      <c r="H988" s="37"/>
      <c r="I988" s="37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3"/>
      <c r="C989" s="33"/>
      <c r="D989" s="33"/>
      <c r="E989" s="33"/>
      <c r="F989" s="33"/>
      <c r="G989" s="33"/>
      <c r="H989" s="37"/>
      <c r="I989" s="37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3"/>
      <c r="C990" s="33"/>
      <c r="D990" s="33"/>
      <c r="E990" s="33"/>
      <c r="F990" s="33"/>
      <c r="G990" s="33"/>
      <c r="H990" s="37"/>
      <c r="I990" s="37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3"/>
      <c r="C991" s="33"/>
      <c r="D991" s="33"/>
      <c r="E991" s="33"/>
      <c r="F991" s="33"/>
      <c r="G991" s="33"/>
      <c r="H991" s="37"/>
      <c r="I991" s="37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3"/>
      <c r="C992" s="33"/>
      <c r="D992" s="33"/>
      <c r="E992" s="33"/>
      <c r="F992" s="33"/>
      <c r="G992" s="33"/>
      <c r="H992" s="37"/>
      <c r="I992" s="37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3"/>
      <c r="C993" s="33"/>
      <c r="D993" s="33"/>
      <c r="E993" s="33"/>
      <c r="F993" s="33"/>
      <c r="G993" s="33"/>
      <c r="H993" s="37"/>
      <c r="I993" s="37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3"/>
      <c r="C994" s="33"/>
      <c r="D994" s="33"/>
      <c r="E994" s="33"/>
      <c r="F994" s="33"/>
      <c r="G994" s="33"/>
      <c r="H994" s="37"/>
      <c r="I994" s="37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3"/>
      <c r="C995" s="33"/>
      <c r="D995" s="33"/>
      <c r="E995" s="33"/>
      <c r="F995" s="33"/>
      <c r="G995" s="33"/>
      <c r="H995" s="37"/>
      <c r="I995" s="37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3"/>
      <c r="C996" s="33"/>
      <c r="D996" s="33"/>
      <c r="E996" s="33"/>
      <c r="F996" s="33"/>
      <c r="G996" s="33"/>
      <c r="H996" s="37"/>
      <c r="I996" s="37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3"/>
      <c r="C997" s="33"/>
      <c r="D997" s="33"/>
      <c r="E997" s="33"/>
      <c r="F997" s="33"/>
      <c r="G997" s="33"/>
      <c r="H997" s="37"/>
      <c r="I997" s="37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2.75" customHeight="1">
      <c r="A998" s="33"/>
      <c r="B998" s="33"/>
      <c r="C998" s="33"/>
      <c r="D998" s="33"/>
      <c r="E998" s="33"/>
      <c r="F998" s="33"/>
      <c r="G998" s="33"/>
      <c r="H998" s="37"/>
      <c r="I998" s="37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2.75" customHeight="1">
      <c r="A999" s="33"/>
      <c r="B999" s="33"/>
      <c r="C999" s="33"/>
      <c r="D999" s="33"/>
      <c r="E999" s="33"/>
      <c r="F999" s="33"/>
      <c r="G999" s="33"/>
      <c r="H999" s="37"/>
      <c r="I999" s="37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2.75" customHeight="1">
      <c r="A1000" s="33"/>
      <c r="B1000" s="33"/>
      <c r="C1000" s="33"/>
      <c r="D1000" s="33"/>
      <c r="E1000" s="33"/>
      <c r="F1000" s="33"/>
      <c r="G1000" s="33"/>
      <c r="H1000" s="37"/>
      <c r="I1000" s="37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autoFilter ref="A2:M2"/>
  <customSheetViews>
    <customSheetView guid="{73FA0AA0-6111-475E-B555-8A044129AE13}" filter="1" showAutoFilter="1">
      <pageMargins left="0.7" right="0.7" top="0.75" bottom="0.75" header="0.3" footer="0.3"/>
      <autoFilter ref="A2:M2"/>
    </customSheetView>
    <customSheetView guid="{2B190DDC-BFC6-478C-91FC-28F759613F42}" filter="1" showAutoFilter="1">
      <pageMargins left="0.7" right="0.7" top="0.75" bottom="0.75" header="0.3" footer="0.3"/>
      <autoFilter ref="A2:M2"/>
    </customSheetView>
    <customSheetView guid="{0D34B50F-6A13-4CB5-BAB1-2732DC874A8C}" filter="1" showAutoFilter="1">
      <pageMargins left="0.7" right="0.7" top="0.75" bottom="0.75" header="0.3" footer="0.3"/>
      <autoFilter ref="A2:M2"/>
    </customSheetView>
  </customSheetView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2020-07-22T12:27:30Z</dcterms:created>
  <dcterms:modified xsi:type="dcterms:W3CDTF">2020-07-22T12:27:30Z</dcterms:modified>
</cp:coreProperties>
</file>