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5135" windowHeight="9240"/>
  </bookViews>
  <sheets>
    <sheet name="Kopertina" sheetId="6" r:id="rId1"/>
    <sheet name="Aktiv-Pasiv version plote" sheetId="1" r:id="rId2"/>
    <sheet name="Pasqyra Ardhura-Shpenzime " sheetId="2" r:id="rId3"/>
    <sheet name="Pasqyra fluksit monetar" sheetId="3" r:id="rId4"/>
    <sheet name="Pasqyra e kapitalit" sheetId="4" r:id="rId5"/>
  </sheets>
  <calcPr calcId="145621"/>
</workbook>
</file>

<file path=xl/calcChain.xml><?xml version="1.0" encoding="utf-8"?>
<calcChain xmlns="http://schemas.openxmlformats.org/spreadsheetml/2006/main">
  <c r="C35" i="4" l="1"/>
  <c r="G35" i="4"/>
  <c r="J35" i="4"/>
  <c r="J31" i="4"/>
  <c r="G31" i="4"/>
  <c r="G30" i="4"/>
  <c r="G25" i="4"/>
  <c r="C26" i="3"/>
  <c r="C28" i="3"/>
  <c r="D19" i="3"/>
  <c r="D11" i="3"/>
  <c r="D3" i="3"/>
  <c r="C27" i="3"/>
  <c r="D24" i="3"/>
  <c r="D26" i="3" s="1"/>
  <c r="D28" i="3" s="1"/>
  <c r="D17" i="3"/>
  <c r="D9" i="3"/>
  <c r="E18" i="2"/>
  <c r="E17" i="2"/>
  <c r="E26" i="2"/>
  <c r="F26" i="2"/>
  <c r="F9" i="2"/>
  <c r="F17" i="2" s="1"/>
  <c r="F18" i="2" s="1"/>
  <c r="F27" i="2" s="1"/>
  <c r="F29" i="2" s="1"/>
  <c r="F97" i="1" l="1"/>
  <c r="E83" i="1"/>
  <c r="F79" i="1"/>
  <c r="F76" i="1" s="1"/>
  <c r="E76" i="1"/>
  <c r="E79" i="1"/>
  <c r="F59" i="1"/>
  <c r="F63" i="1"/>
  <c r="E63" i="1"/>
  <c r="E59" i="1" s="1"/>
  <c r="E44" i="1"/>
  <c r="F48" i="1"/>
  <c r="F44" i="1" s="1"/>
  <c r="E48" i="1"/>
  <c r="E51" i="1" s="1"/>
  <c r="E37" i="1"/>
  <c r="F42" i="1"/>
  <c r="F37" i="1" s="1"/>
  <c r="E42" i="1"/>
  <c r="F36" i="1"/>
  <c r="F31" i="1" s="1"/>
  <c r="E36" i="1"/>
  <c r="E31" i="1" s="1"/>
  <c r="F18" i="1"/>
  <c r="E18" i="1"/>
  <c r="E24" i="1"/>
  <c r="E17" i="1"/>
  <c r="E28" i="1" s="1"/>
  <c r="E7" i="1"/>
  <c r="F11" i="1"/>
  <c r="F8" i="1" s="1"/>
  <c r="E8" i="1"/>
  <c r="E11" i="1"/>
  <c r="E4" i="1"/>
  <c r="E95" i="1"/>
  <c r="E97" i="1" s="1"/>
  <c r="F70" i="1"/>
  <c r="F64" i="1" s="1"/>
  <c r="F24" i="1"/>
  <c r="F28" i="1" s="1"/>
  <c r="F17" i="1"/>
  <c r="F12" i="1" s="1"/>
  <c r="F7" i="1"/>
  <c r="F4" i="1" s="1"/>
  <c r="F51" i="1" l="1"/>
  <c r="E12" i="1"/>
  <c r="F83" i="1"/>
  <c r="F73" i="1"/>
  <c r="F84" i="1" s="1"/>
  <c r="F98" i="1" s="1"/>
  <c r="F52" i="1"/>
  <c r="J26" i="4"/>
  <c r="C17" i="3"/>
  <c r="C11" i="3" s="1"/>
  <c r="C24" i="3"/>
  <c r="C19" i="3" s="1"/>
  <c r="C9" i="3"/>
  <c r="C3" i="3" s="1"/>
  <c r="E9" i="2"/>
  <c r="E27" i="2" s="1"/>
  <c r="E29" i="2" s="1"/>
  <c r="E70" i="1"/>
  <c r="E73" i="1" l="1"/>
  <c r="E84" i="1" s="1"/>
  <c r="E98" i="1" s="1"/>
  <c r="E64" i="1"/>
  <c r="E52" i="1"/>
  <c r="J21" i="4"/>
  <c r="F15" i="4"/>
  <c r="J8" i="4"/>
  <c r="J9" i="4"/>
  <c r="J10" i="4"/>
  <c r="J11" i="4"/>
  <c r="J12" i="4"/>
  <c r="J13" i="4"/>
  <c r="J14" i="4"/>
  <c r="C15" i="4"/>
  <c r="C20" i="4" s="1"/>
  <c r="C25" i="4" s="1"/>
  <c r="C30" i="4" s="1"/>
  <c r="G15" i="4"/>
  <c r="G20" i="4" s="1"/>
  <c r="D15" i="4"/>
  <c r="E15" i="4"/>
  <c r="H15" i="4"/>
  <c r="I15" i="4"/>
  <c r="J7" i="4"/>
  <c r="J16" i="4"/>
  <c r="J17" i="4"/>
  <c r="J18" i="4"/>
  <c r="J19" i="4"/>
  <c r="J20" i="4" l="1"/>
  <c r="J15" i="4"/>
  <c r="J25" i="4" l="1"/>
  <c r="J30" i="4" s="1"/>
</calcChain>
</file>

<file path=xl/sharedStrings.xml><?xml version="1.0" encoding="utf-8"?>
<sst xmlns="http://schemas.openxmlformats.org/spreadsheetml/2006/main" count="346" uniqueCount="246">
  <si>
    <t>AKTIVET AFATSHKURTËRA</t>
  </si>
  <si>
    <t>Aktive monetare</t>
  </si>
  <si>
    <t>Derivative dhe aktive te mbajtura per tregtim</t>
  </si>
  <si>
    <t>Totali 2</t>
  </si>
  <si>
    <t>Aktive te tjera financiare afatshkurtra</t>
  </si>
  <si>
    <t>Llogari/Kerkesa te arketueshme</t>
  </si>
  <si>
    <t>Llogari/Kerkesa te tjera te arketueshme</t>
  </si>
  <si>
    <t>Instrumente te tjera borxhi</t>
  </si>
  <si>
    <t>Investime te tjera financiare</t>
  </si>
  <si>
    <t>Totali 3</t>
  </si>
  <si>
    <t>Inventari</t>
  </si>
  <si>
    <t>Lendet e para</t>
  </si>
  <si>
    <t>Prodhim ne proces</t>
  </si>
  <si>
    <t>Produkte te gatshme</t>
  </si>
  <si>
    <t>Mallra per rishitje</t>
  </si>
  <si>
    <t>Parapagesat per furnizime</t>
  </si>
  <si>
    <t>Totali 4</t>
  </si>
  <si>
    <t>Aktive biologjike afatshkurtra</t>
  </si>
  <si>
    <t>Aktivet afatshkurtra te mbajtura per shitje</t>
  </si>
  <si>
    <t>Parapagimet dhe shpenzimet e shtyra</t>
  </si>
  <si>
    <t>AKTIVET AFATGJATA</t>
  </si>
  <si>
    <t>Investimet financiare afatgjata</t>
  </si>
  <si>
    <t>Pjesemarrje te tjera ne njesi te kontrolluara ( vetem ne PF )</t>
  </si>
  <si>
    <t>Aksione dhe investime te tjera ne pjesemarrje</t>
  </si>
  <si>
    <t>Aksione dhe letra te tjera me vlere</t>
  </si>
  <si>
    <t>Llogari/Kerkesa te arketueshme afatgjata</t>
  </si>
  <si>
    <t>Totali 1</t>
  </si>
  <si>
    <t>Aktive afatgjata materiale</t>
  </si>
  <si>
    <t>Toka</t>
  </si>
  <si>
    <t>Ndertesa</t>
  </si>
  <si>
    <t>Makineri dhe pajisje</t>
  </si>
  <si>
    <t>Aktive te tjera afatgjata materiale ( me vl. Kontabel )</t>
  </si>
  <si>
    <t>Aktive biologjike afatgjata</t>
  </si>
  <si>
    <t>Aktive afatgjata jomateriale</t>
  </si>
  <si>
    <t>Emri i mire</t>
  </si>
  <si>
    <t>Shpenzimet e zhvillimit</t>
  </si>
  <si>
    <t>Aktive te tjera afatgjata jomateriale</t>
  </si>
  <si>
    <t>Kapitali aksionar i papaguar</t>
  </si>
  <si>
    <t xml:space="preserve">Aktive te tjera afatgjata </t>
  </si>
  <si>
    <t>TOTAL I AKTIVEVE AFATGJATA ( II )</t>
  </si>
  <si>
    <t>TOTAL I AKTIVEVE AFATSHKURTËRA ( I )</t>
  </si>
  <si>
    <t>TOTALI I AKTIVEVE ( I + II )</t>
  </si>
  <si>
    <t>I</t>
  </si>
  <si>
    <t>1.</t>
  </si>
  <si>
    <t>2.</t>
  </si>
  <si>
    <t>( i )</t>
  </si>
  <si>
    <t>( ii )</t>
  </si>
  <si>
    <t>3.</t>
  </si>
  <si>
    <t>( iii )</t>
  </si>
  <si>
    <t>( iv )</t>
  </si>
  <si>
    <t>( v )</t>
  </si>
  <si>
    <t>4.</t>
  </si>
  <si>
    <t>5.</t>
  </si>
  <si>
    <t>6.</t>
  </si>
  <si>
    <t>7.</t>
  </si>
  <si>
    <t>II</t>
  </si>
  <si>
    <t>AKTIVET</t>
  </si>
  <si>
    <t>Shenime</t>
  </si>
  <si>
    <t>DETYRIMET DHE KAPITALI</t>
  </si>
  <si>
    <t>DETYRIMET AFATSHKURTËRA</t>
  </si>
  <si>
    <t>Derivativet</t>
  </si>
  <si>
    <t>Huamarrjet</t>
  </si>
  <si>
    <t>Huat dhe obligacionet afatshkurtra</t>
  </si>
  <si>
    <t>Kthimet/ripagesat e huave afatgjata</t>
  </si>
  <si>
    <t>Bono te konvertueshme</t>
  </si>
  <si>
    <t>Huat dhe parapagimet</t>
  </si>
  <si>
    <t>Te pagueshme ndaj furnitoreve</t>
  </si>
  <si>
    <t>Te pagueshme ndaj punonjesve</t>
  </si>
  <si>
    <t>Hua te tjera</t>
  </si>
  <si>
    <t>Grantet dhe te ardhurat e shtyra</t>
  </si>
  <si>
    <t>Provizionet afatshkurtera</t>
  </si>
  <si>
    <t>TOTAL I DETYRIMEVE AFATSHKURTËRA ( I )</t>
  </si>
  <si>
    <t>DETYRIMET AFATGJATA</t>
  </si>
  <si>
    <t>Huate afatgjata</t>
  </si>
  <si>
    <t>Hua, bono, dhe detyrime nga qiraja financiare</t>
  </si>
  <si>
    <t>Bonot e konvertueshme</t>
  </si>
  <si>
    <t>Huamarrje te tjera afatgjata</t>
  </si>
  <si>
    <t>Provizionet afatgjata</t>
  </si>
  <si>
    <t>TOTAL I DETYRIMEVE AFATGJATA ( II )</t>
  </si>
  <si>
    <t>TOTAL I DETYRIMEVE  ( I + II )</t>
  </si>
  <si>
    <t>III</t>
  </si>
  <si>
    <t>KAPITALI</t>
  </si>
  <si>
    <t>Kapitali aksionar</t>
  </si>
  <si>
    <t>Primi i aksionit</t>
  </si>
  <si>
    <t>Njesite ose aksionet e thesarit ( negative )</t>
  </si>
  <si>
    <t>Rezerva statusore</t>
  </si>
  <si>
    <t>Rezerva ligjore</t>
  </si>
  <si>
    <t>Rezerva te tjera</t>
  </si>
  <si>
    <t>Fitimet e pashperndara</t>
  </si>
  <si>
    <t>Fitimi ( Humbja ) e vitit</t>
  </si>
  <si>
    <t>TOTAL I KAPITALIT ( III )</t>
  </si>
  <si>
    <t>TOTAL I DETYRIMEVE KAPITALIT  ( I,II,III )</t>
  </si>
  <si>
    <t>8.</t>
  </si>
  <si>
    <t>9.</t>
  </si>
  <si>
    <t>10.</t>
  </si>
  <si>
    <t>Aksionet e pakices                                                                        ( Perdoret vetem per P.F. te konsoliduara )</t>
  </si>
  <si>
    <t>Kapitali qe i perket aksionareve te shoqerise meme                   ( Perdoret vetem per P.F. te konsoliduara )</t>
  </si>
  <si>
    <t>Detyrime tatimore</t>
  </si>
  <si>
    <t>Nr</t>
  </si>
  <si>
    <t>Pershkrimi i Elementeve</t>
  </si>
  <si>
    <t>Referencat Nr llogarise</t>
  </si>
  <si>
    <t>Shitjet neto</t>
  </si>
  <si>
    <t>Te ardhura te tjera nga veprimtarite e shfrytezimit</t>
  </si>
  <si>
    <t>Ndryshimet ne inventarin e produkteve te gatshme dhe prodhimit ne proces</t>
  </si>
  <si>
    <t>Materialet e konsumuara</t>
  </si>
  <si>
    <t>Amortizimet dhe zhvleresimet</t>
  </si>
  <si>
    <t>Shpenzime te tjera</t>
  </si>
  <si>
    <t>Totali i shpenzimeve ( shuma 4 - 7 )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</si>
  <si>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</si>
  <si>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</si>
  <si>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</si>
  <si>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>Te ardhurat dhe shpenzimet financiare nga investime te tjera financiare afatgjata</t>
  </si>
  <si>
    <t>Te ardhurat dhe shpenzimet nga interesat</t>
  </si>
  <si>
    <t>Te ardhura dhe shpenzime te tjera financiare</t>
  </si>
  <si>
    <t>Fitimi ( Humbja ) para tatimit</t>
  </si>
  <si>
    <t>Shpenzimet e tatimit mbi fitimin</t>
  </si>
  <si>
    <t>Elementet e pasqyrave te konsoliduara</t>
  </si>
  <si>
    <t>11.</t>
  </si>
  <si>
    <t>12.</t>
  </si>
  <si>
    <t>12.1</t>
  </si>
  <si>
    <t>12.2</t>
  </si>
  <si>
    <t>12.3</t>
  </si>
  <si>
    <t>12.4</t>
  </si>
  <si>
    <t>13.</t>
  </si>
  <si>
    <t>14.</t>
  </si>
  <si>
    <t>15.</t>
  </si>
  <si>
    <t>16.</t>
  </si>
  <si>
    <t>17.</t>
  </si>
  <si>
    <t>Fitimi apo humbja nga veprimtaria kryesore               ( 1+2+/-3-8)</t>
  </si>
  <si>
    <t>Fitimet ( Humbjet ) nga kursi i kembimit</t>
  </si>
  <si>
    <t>( Bazuar ne Klasifikimin e Shpenzimeve sipas Natyres )</t>
  </si>
  <si>
    <t>Pasqyra e fluksit monetar - Metoda direkte</t>
  </si>
  <si>
    <t>Fluksi monetar nga veprimtarite e shfrytezimit</t>
  </si>
  <si>
    <t>Mjetet monetare ( MM ) te arketuara nga klientet</t>
  </si>
  <si>
    <t>MM te ardhura nga veprimtarite</t>
  </si>
  <si>
    <t>Interesi i paguar</t>
  </si>
  <si>
    <t>Tatim mbi fitimin i paguar</t>
  </si>
  <si>
    <t>MM neto nga veprimtaria e shfrytezimit</t>
  </si>
  <si>
    <t>Fluksi monetar nga veprimtarite investuese</t>
  </si>
  <si>
    <t>Blerja e njesise se kontrolluar X minus parate e arketuara</t>
  </si>
  <si>
    <t>Blerja e aktiveve afatgjata materiale</t>
  </si>
  <si>
    <t>Te ardhurat nga shitja e pajisjeve</t>
  </si>
  <si>
    <t>Interesi i arketuar</t>
  </si>
  <si>
    <t>Dividentet e arketuar</t>
  </si>
  <si>
    <t>MM neto te perdorura ne veprimtarite investuese</t>
  </si>
  <si>
    <t>Fluksi monetar nga aktivitetet financiare</t>
  </si>
  <si>
    <t>Te ardhura nga emetimi i kapitalit aksionar</t>
  </si>
  <si>
    <t>Te ardhura nga huamarrje afatgjata</t>
  </si>
  <si>
    <t>Pagesat e detyrimeve te qirase financiare</t>
  </si>
  <si>
    <t>Dividente te paguar</t>
  </si>
  <si>
    <t>MM neto e perdorur ne veprimtarite financiare</t>
  </si>
  <si>
    <t>Rritja/renia neto e mjeteve monetare</t>
  </si>
  <si>
    <t>Mjetet monetare ne fillim te periudhes kontabel</t>
  </si>
  <si>
    <t>Mjetet monetare ne fund te periudhes kontabel</t>
  </si>
  <si>
    <t>Aksionet e thesarit</t>
  </si>
  <si>
    <t>Rezerva statusore dhe ligjore</t>
  </si>
  <si>
    <t>Totali</t>
  </si>
  <si>
    <t>Zoterimet e aksionereve te pakices</t>
  </si>
  <si>
    <t>Fitimi i pashperndare</t>
  </si>
  <si>
    <t>MM te paguar ndaj furnitoreve dhe punonjesve</t>
  </si>
  <si>
    <t>Efekti i ndryshimeve ne politikat kontabel</t>
  </si>
  <si>
    <t>Pozicioni i rregulluar</t>
  </si>
  <si>
    <t>Efektet e ndryshimit te kurseve te kembimit gjate konsolidimit</t>
  </si>
  <si>
    <t>Dividentet e paguar</t>
  </si>
  <si>
    <t>Emetim i kapitalit aksionar</t>
  </si>
  <si>
    <t>Fitimi neto per periudhen kontabel</t>
  </si>
  <si>
    <t>Aksione te thesarit te riblera</t>
  </si>
  <si>
    <t>Rritje e rezerves se kapitalit</t>
  </si>
  <si>
    <t>Emetim i aksioneve</t>
  </si>
  <si>
    <t>Pozicioni me 31 dhjetor 2008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</si>
  <si>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</si>
  <si>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</si>
  <si>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</si>
  <si>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</si>
  <si>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</si>
  <si>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</si>
  <si>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</si>
  <si>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>Ligjit Nr. 9228 Date 29.04.2004     Per Kontabilitetin dhe Pasqyrat Financiare  )</t>
  </si>
  <si>
    <t>Pasqyra Financiare jane individuale</t>
  </si>
  <si>
    <t>Pasqyra Financiare jane te konsoliduara</t>
  </si>
  <si>
    <t>Pasqyra Financiare jane te shprehura ne</t>
  </si>
  <si>
    <t>LEK</t>
  </si>
  <si>
    <t>Pasqyra Financiare jane te rumbullakosura ne</t>
  </si>
  <si>
    <t>0 LEK</t>
  </si>
  <si>
    <t>Nga</t>
  </si>
  <si>
    <t>Deri</t>
  </si>
  <si>
    <t>TIRANA AKUSTIK   sh.p.k</t>
  </si>
  <si>
    <t>TIRANE</t>
  </si>
  <si>
    <t xml:space="preserve">Blerje shitje, import - eksport, instalime sistem </t>
  </si>
  <si>
    <t>akustik dhe izolim ndertesash</t>
  </si>
  <si>
    <t>218-281</t>
  </si>
  <si>
    <t>101</t>
  </si>
  <si>
    <t>681</t>
  </si>
  <si>
    <t>606-690</t>
  </si>
  <si>
    <t>767</t>
  </si>
  <si>
    <t>666-766</t>
  </si>
  <si>
    <t>30.01.2008</t>
  </si>
  <si>
    <t xml:space="preserve">(  Ne zbatim te Standartit Kombetar te Kontabilitetit Nr.2 dhe </t>
  </si>
  <si>
    <t xml:space="preserve"> Depozita ne banke dhe ne llogari te tjera</t>
  </si>
  <si>
    <t xml:space="preserve"> Para ne dore (arke)</t>
  </si>
  <si>
    <t>512</t>
  </si>
  <si>
    <t>531</t>
  </si>
  <si>
    <t xml:space="preserve"> -pagat e personelit</t>
  </si>
  <si>
    <t xml:space="preserve"> -shpenzimet per sigurimet shoqerore dhe shendetesore</t>
  </si>
  <si>
    <t>Kosto e punes</t>
  </si>
  <si>
    <t>641</t>
  </si>
  <si>
    <t>644</t>
  </si>
  <si>
    <t>Furnitura, Nentrajtime dhe Sherbime</t>
  </si>
  <si>
    <t>Tatime, Taksa e Derdhje te Ngjashme</t>
  </si>
  <si>
    <t>Shpenzime te Tjera Rrjedhese</t>
  </si>
  <si>
    <t>Pozicioni me 31 dhjetor 2009</t>
  </si>
  <si>
    <t>Pozicioni me 31 dhjetor 2010</t>
  </si>
  <si>
    <t xml:space="preserve">PASQYRA E TE ARDHURAVE DHE SHPENZIMEVE </t>
  </si>
  <si>
    <t>Pozicioni me 31 dhjetor 2011</t>
  </si>
  <si>
    <t>31</t>
  </si>
  <si>
    <t>35</t>
  </si>
  <si>
    <t>23</t>
  </si>
  <si>
    <t>108</t>
  </si>
  <si>
    <t>109</t>
  </si>
  <si>
    <t>605</t>
  </si>
  <si>
    <t>69</t>
  </si>
  <si>
    <t>Viti 2012</t>
  </si>
  <si>
    <t>Pozicioni me 31 dhjetor 2012</t>
  </si>
  <si>
    <t>213-215</t>
  </si>
  <si>
    <t>Viti   2013</t>
  </si>
  <si>
    <t>K81331025I</t>
  </si>
  <si>
    <t xml:space="preserve">  01 Janar 2013</t>
  </si>
  <si>
    <t xml:space="preserve">  31 Dhjetor 2013</t>
  </si>
  <si>
    <t xml:space="preserve">  31 Mars 2014</t>
  </si>
  <si>
    <t>Periudha  Kontabel e Pasqyrave Financiare</t>
  </si>
  <si>
    <t>Data  e  mbylljes se Pasqyrave Financiare</t>
  </si>
  <si>
    <t xml:space="preserve">Rruga "Islam Alla", Pallati "Adidas" </t>
  </si>
  <si>
    <t>Viti 2013</t>
  </si>
  <si>
    <t>Aktivet e mbajtura per tregtim</t>
  </si>
  <si>
    <t>455</t>
  </si>
  <si>
    <t>444</t>
  </si>
  <si>
    <t>411</t>
  </si>
  <si>
    <t>401</t>
  </si>
  <si>
    <t>431-445</t>
  </si>
  <si>
    <t>707</t>
  </si>
  <si>
    <t>704-705</t>
  </si>
  <si>
    <t>Fitimi ( Humbja ) neto e vitit financiar ( 14-15 )</t>
  </si>
  <si>
    <t>Totali i te ardhurave dhe shpenzimeve financiare        ( 12.1+/-12.2+/-12.3+/-12.4)</t>
  </si>
  <si>
    <t>PASQYRA E KAPITALIT</t>
  </si>
  <si>
    <t>Pozicioni me 31 dhjetor 2013</t>
  </si>
  <si>
    <t>Parapagimet e arketuara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</si>
</sst>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26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5" xfId="0" applyFont="1" applyBorder="1"/>
    <xf numFmtId="0" fontId="4" fillId="0" borderId="0" xfId="0" applyFont="1"/>
    <xf numFmtId="0" fontId="3" fillId="0" borderId="5" xfId="0" applyFont="1" applyBorder="1"/>
    <xf numFmtId="0" fontId="3" fillId="0" borderId="0" xfId="0" applyFont="1" applyBorder="1"/>
    <xf numFmtId="0" fontId="3" fillId="0" borderId="7" xfId="0" applyFont="1" applyBorder="1"/>
    <xf numFmtId="0" fontId="6" fillId="0" borderId="0" xfId="0" applyFont="1"/>
    <xf numFmtId="0" fontId="7" fillId="0" borderId="0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7" fillId="0" borderId="7" xfId="0" applyFont="1" applyBorder="1"/>
    <xf numFmtId="0" fontId="8" fillId="0" borderId="0" xfId="0" applyFont="1" applyBorder="1"/>
    <xf numFmtId="0" fontId="8" fillId="0" borderId="3" xfId="0" applyFont="1" applyBorder="1" applyAlignment="1">
      <alignment horizontal="center"/>
    </xf>
    <xf numFmtId="0" fontId="7" fillId="0" borderId="6" xfId="0" applyFont="1" applyBorder="1"/>
    <xf numFmtId="0" fontId="8" fillId="0" borderId="8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8" fillId="0" borderId="8" xfId="0" applyFont="1" applyBorder="1"/>
    <xf numFmtId="0" fontId="8" fillId="0" borderId="0" xfId="0" applyFont="1" applyBorder="1" applyAlignment="1">
      <alignment horizontal="center"/>
    </xf>
    <xf numFmtId="0" fontId="7" fillId="0" borderId="8" xfId="0" applyFont="1" applyBorder="1"/>
    <xf numFmtId="0" fontId="7" fillId="0" borderId="5" xfId="0" applyFont="1" applyBorder="1"/>
    <xf numFmtId="0" fontId="7" fillId="0" borderId="0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49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/>
    <xf numFmtId="49" fontId="7" fillId="0" borderId="1" xfId="0" applyNumberFormat="1" applyFont="1" applyBorder="1"/>
    <xf numFmtId="164" fontId="7" fillId="0" borderId="1" xfId="1" applyNumberFormat="1" applyFont="1" applyBorder="1"/>
    <xf numFmtId="0" fontId="10" fillId="0" borderId="1" xfId="0" applyFont="1" applyBorder="1"/>
    <xf numFmtId="3" fontId="11" fillId="0" borderId="1" xfId="0" applyNumberFormat="1" applyFont="1" applyBorder="1"/>
    <xf numFmtId="164" fontId="8" fillId="0" borderId="1" xfId="1" applyNumberFormat="1" applyFont="1" applyBorder="1"/>
    <xf numFmtId="49" fontId="10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49" fontId="8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49" fontId="8" fillId="0" borderId="1" xfId="0" applyNumberFormat="1" applyFont="1" applyBorder="1"/>
    <xf numFmtId="49" fontId="7" fillId="0" borderId="0" xfId="0" applyNumberFormat="1" applyFont="1"/>
    <xf numFmtId="164" fontId="8" fillId="0" borderId="1" xfId="1" applyNumberFormat="1" applyFont="1" applyBorder="1" applyAlignment="1">
      <alignment horizontal="right"/>
    </xf>
    <xf numFmtId="164" fontId="7" fillId="0" borderId="1" xfId="1" applyNumberFormat="1" applyFont="1" applyBorder="1" applyAlignment="1">
      <alignment horizontal="right"/>
    </xf>
    <xf numFmtId="164" fontId="12" fillId="0" borderId="1" xfId="1" applyNumberFormat="1" applyFont="1" applyBorder="1"/>
    <xf numFmtId="164" fontId="11" fillId="0" borderId="1" xfId="1" applyNumberFormat="1" applyFont="1" applyBorder="1"/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/>
    <xf numFmtId="43" fontId="7" fillId="0" borderId="1" xfId="1" applyFont="1" applyBorder="1"/>
    <xf numFmtId="43" fontId="13" fillId="0" borderId="1" xfId="1" applyFont="1" applyBorder="1"/>
    <xf numFmtId="164" fontId="13" fillId="0" borderId="1" xfId="1" applyNumberFormat="1" applyFont="1" applyBorder="1"/>
    <xf numFmtId="0" fontId="8" fillId="0" borderId="0" xfId="0" applyFont="1"/>
    <xf numFmtId="0" fontId="8" fillId="0" borderId="6" xfId="0" applyFont="1" applyFill="1" applyBorder="1"/>
    <xf numFmtId="0" fontId="8" fillId="0" borderId="8" xfId="0" applyFont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6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21" fontId="7" fillId="0" borderId="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1"/>
  <sheetViews>
    <sheetView tabSelected="1" workbookViewId="0">
      <selection activeCell="O24" sqref="O24"/>
    </sheetView>
  </sheetViews>
  <sheetFormatPr defaultRowHeight="12.75" x14ac:dyDescent="0.2"/>
  <cols>
    <col min="1" max="1" width="1.28515625" style="1" customWidth="1"/>
    <col min="2" max="3" width="9.140625" style="1"/>
    <col min="4" max="4" width="9.28515625" style="1" customWidth="1"/>
    <col min="5" max="5" width="11.42578125" style="1" customWidth="1"/>
    <col min="6" max="6" width="12.85546875" style="1" customWidth="1"/>
    <col min="7" max="7" width="5.42578125" style="1" customWidth="1"/>
    <col min="8" max="9" width="9.140625" style="1"/>
    <col min="10" max="10" width="9" style="1" customWidth="1"/>
    <col min="11" max="11" width="13.5703125" style="1" customWidth="1"/>
    <col min="12" max="12" width="1.85546875" style="1" customWidth="1"/>
    <col min="13" max="16384" width="9.140625" style="1"/>
  </cols>
  <sheetData>
    <row r="1" spans="2:11" ht="6.75" customHeight="1" x14ac:dyDescent="0.2"/>
    <row r="2" spans="2:11" x14ac:dyDescent="0.2">
      <c r="B2" s="2"/>
      <c r="C2" s="3"/>
      <c r="D2" s="3"/>
      <c r="E2" s="3"/>
      <c r="F2" s="3"/>
      <c r="G2" s="3"/>
      <c r="H2" s="3"/>
      <c r="I2" s="3"/>
      <c r="J2" s="3"/>
      <c r="K2" s="4"/>
    </row>
    <row r="3" spans="2:11" s="6" customFormat="1" ht="14.1" customHeight="1" x14ac:dyDescent="0.25">
      <c r="B3" s="5"/>
      <c r="C3" s="11" t="s">
        <v>170</v>
      </c>
      <c r="D3" s="11"/>
      <c r="E3" s="11"/>
      <c r="F3" s="12" t="s">
        <v>186</v>
      </c>
      <c r="G3" s="13"/>
      <c r="H3" s="14"/>
      <c r="I3" s="12"/>
      <c r="J3" s="11"/>
      <c r="K3" s="15"/>
    </row>
    <row r="4" spans="2:11" s="6" customFormat="1" ht="14.1" customHeight="1" x14ac:dyDescent="0.25">
      <c r="B4" s="5"/>
      <c r="C4" s="11" t="s">
        <v>171</v>
      </c>
      <c r="D4" s="11"/>
      <c r="E4" s="11"/>
      <c r="F4" s="21" t="s">
        <v>225</v>
      </c>
      <c r="G4" s="59"/>
      <c r="H4" s="19"/>
      <c r="I4" s="21"/>
      <c r="J4" s="23"/>
      <c r="K4" s="15"/>
    </row>
    <row r="5" spans="2:11" s="6" customFormat="1" ht="14.1" customHeight="1" x14ac:dyDescent="0.25">
      <c r="B5" s="5"/>
      <c r="C5" s="11" t="s">
        <v>172</v>
      </c>
      <c r="D5" s="11"/>
      <c r="E5" s="11"/>
      <c r="F5" s="58" t="s">
        <v>231</v>
      </c>
      <c r="G5" s="12"/>
      <c r="H5" s="12"/>
      <c r="I5" s="12"/>
      <c r="J5" s="18"/>
      <c r="K5" s="15"/>
    </row>
    <row r="6" spans="2:11" s="6" customFormat="1" ht="14.1" customHeight="1" x14ac:dyDescent="0.25">
      <c r="B6" s="5"/>
      <c r="C6" s="11"/>
      <c r="D6" s="11"/>
      <c r="E6" s="11"/>
      <c r="F6" s="16"/>
      <c r="G6" s="16"/>
      <c r="H6" s="17"/>
      <c r="J6" s="19" t="s">
        <v>187</v>
      </c>
      <c r="K6" s="15"/>
    </row>
    <row r="7" spans="2:11" s="6" customFormat="1" ht="14.1" customHeight="1" x14ac:dyDescent="0.25">
      <c r="B7" s="5"/>
      <c r="C7" s="11" t="s">
        <v>173</v>
      </c>
      <c r="D7" s="11"/>
      <c r="E7" s="11"/>
      <c r="F7" s="12" t="s">
        <v>196</v>
      </c>
      <c r="G7" s="20"/>
      <c r="H7" s="16"/>
      <c r="I7" s="16"/>
      <c r="J7" s="11"/>
      <c r="K7" s="15"/>
    </row>
    <row r="8" spans="2:11" s="6" customFormat="1" ht="14.1" customHeight="1" x14ac:dyDescent="0.25">
      <c r="B8" s="5"/>
      <c r="C8" s="11" t="s">
        <v>174</v>
      </c>
      <c r="D8" s="11"/>
      <c r="E8" s="11"/>
      <c r="F8" s="21"/>
      <c r="G8" s="22"/>
      <c r="H8" s="16"/>
      <c r="I8" s="16"/>
      <c r="J8" s="11"/>
      <c r="K8" s="15"/>
    </row>
    <row r="9" spans="2:11" s="6" customFormat="1" ht="14.1" customHeight="1" x14ac:dyDescent="0.25">
      <c r="B9" s="5"/>
      <c r="C9" s="11"/>
      <c r="D9" s="11"/>
      <c r="E9" s="11"/>
      <c r="F9" s="16"/>
      <c r="G9" s="16"/>
      <c r="H9" s="16"/>
      <c r="I9" s="16"/>
      <c r="J9" s="11"/>
      <c r="K9" s="15"/>
    </row>
    <row r="10" spans="2:11" s="6" customFormat="1" ht="14.1" customHeight="1" x14ac:dyDescent="0.25">
      <c r="B10" s="5"/>
      <c r="C10" s="11" t="s">
        <v>175</v>
      </c>
      <c r="D10" s="11"/>
      <c r="E10" s="11"/>
      <c r="F10" s="12" t="s">
        <v>188</v>
      </c>
      <c r="G10" s="12"/>
      <c r="H10" s="12"/>
      <c r="I10" s="12"/>
      <c r="J10" s="18"/>
      <c r="K10" s="15"/>
    </row>
    <row r="11" spans="2:11" s="6" customFormat="1" ht="14.1" customHeight="1" x14ac:dyDescent="0.25">
      <c r="B11" s="5"/>
      <c r="C11" s="11"/>
      <c r="D11" s="11"/>
      <c r="E11" s="11"/>
      <c r="F11" s="21" t="s">
        <v>189</v>
      </c>
      <c r="G11" s="21"/>
      <c r="H11" s="21"/>
      <c r="I11" s="21"/>
      <c r="J11" s="23"/>
      <c r="K11" s="15"/>
    </row>
    <row r="12" spans="2:11" s="6" customFormat="1" ht="14.1" customHeight="1" x14ac:dyDescent="0.25">
      <c r="B12" s="5"/>
      <c r="C12" s="11"/>
      <c r="D12" s="11"/>
      <c r="E12" s="11"/>
      <c r="F12" s="21"/>
      <c r="G12" s="21"/>
      <c r="H12" s="21"/>
      <c r="I12" s="21"/>
      <c r="J12" s="23"/>
      <c r="K12" s="15"/>
    </row>
    <row r="13" spans="2:11" ht="15" x14ac:dyDescent="0.25">
      <c r="B13" s="7"/>
      <c r="C13" s="11"/>
      <c r="D13" s="11"/>
      <c r="E13" s="11"/>
      <c r="F13" s="11"/>
      <c r="G13" s="11"/>
      <c r="H13" s="11"/>
      <c r="I13" s="11"/>
      <c r="J13" s="11"/>
      <c r="K13" s="15"/>
    </row>
    <row r="14" spans="2:11" ht="15" x14ac:dyDescent="0.25">
      <c r="B14" s="7"/>
      <c r="C14" s="11"/>
      <c r="D14" s="11"/>
      <c r="E14" s="11"/>
      <c r="F14" s="11"/>
      <c r="G14" s="11"/>
      <c r="H14" s="11"/>
      <c r="I14" s="11"/>
      <c r="J14" s="11"/>
      <c r="K14" s="15"/>
    </row>
    <row r="15" spans="2:11" x14ac:dyDescent="0.2">
      <c r="B15" s="7"/>
      <c r="C15" s="8"/>
      <c r="D15" s="8"/>
      <c r="E15" s="8"/>
      <c r="F15" s="8"/>
      <c r="G15" s="8"/>
      <c r="H15" s="8"/>
      <c r="I15" s="8"/>
      <c r="J15" s="8"/>
      <c r="K15" s="9"/>
    </row>
    <row r="16" spans="2:11" x14ac:dyDescent="0.2">
      <c r="B16" s="7"/>
      <c r="C16" s="8"/>
      <c r="D16" s="8"/>
      <c r="E16" s="8"/>
      <c r="F16" s="8"/>
      <c r="G16" s="8"/>
      <c r="H16" s="8"/>
      <c r="I16" s="8"/>
      <c r="J16" s="8"/>
      <c r="K16" s="9"/>
    </row>
    <row r="17" spans="2:11" x14ac:dyDescent="0.2">
      <c r="B17" s="7"/>
      <c r="C17" s="8"/>
      <c r="D17" s="8"/>
      <c r="E17" s="8"/>
      <c r="F17" s="8"/>
      <c r="G17" s="8"/>
      <c r="H17" s="8"/>
      <c r="I17" s="8"/>
      <c r="J17" s="8"/>
      <c r="K17" s="9"/>
    </row>
    <row r="18" spans="2:11" x14ac:dyDescent="0.2">
      <c r="B18" s="7"/>
      <c r="C18" s="8"/>
      <c r="D18" s="8"/>
      <c r="E18" s="8"/>
      <c r="F18" s="8"/>
      <c r="G18" s="8"/>
      <c r="H18" s="8"/>
      <c r="I18" s="8"/>
      <c r="J18" s="8"/>
      <c r="K18" s="9"/>
    </row>
    <row r="19" spans="2:11" x14ac:dyDescent="0.2">
      <c r="B19" s="7"/>
      <c r="C19" s="8"/>
      <c r="D19" s="8"/>
      <c r="E19" s="8"/>
      <c r="F19" s="8"/>
      <c r="G19" s="8"/>
      <c r="H19" s="8"/>
      <c r="I19" s="8"/>
      <c r="J19" s="8"/>
      <c r="K19" s="9"/>
    </row>
    <row r="20" spans="2:11" x14ac:dyDescent="0.2">
      <c r="B20" s="7"/>
      <c r="C20" s="8"/>
      <c r="D20" s="8"/>
      <c r="E20" s="8"/>
      <c r="F20" s="8"/>
      <c r="G20" s="8"/>
      <c r="H20" s="8"/>
      <c r="I20" s="8"/>
      <c r="J20" s="8"/>
      <c r="K20" s="9"/>
    </row>
    <row r="21" spans="2:11" x14ac:dyDescent="0.2">
      <c r="B21" s="7"/>
      <c r="C21" s="8"/>
      <c r="D21" s="8"/>
      <c r="E21" s="8"/>
      <c r="F21" s="8"/>
      <c r="G21" s="8"/>
      <c r="H21" s="8"/>
      <c r="I21" s="8"/>
      <c r="J21" s="8"/>
      <c r="K21" s="9"/>
    </row>
    <row r="22" spans="2:11" x14ac:dyDescent="0.2">
      <c r="B22" s="7"/>
      <c r="C22" s="8"/>
      <c r="D22" s="8"/>
      <c r="E22" s="8"/>
      <c r="F22" s="8"/>
      <c r="G22" s="8"/>
      <c r="H22" s="8"/>
      <c r="I22" s="8"/>
      <c r="J22" s="8"/>
      <c r="K22" s="9"/>
    </row>
    <row r="23" spans="2:11" x14ac:dyDescent="0.2">
      <c r="B23" s="7"/>
      <c r="C23" s="8"/>
      <c r="D23" s="8"/>
      <c r="E23" s="8"/>
      <c r="F23" s="8"/>
      <c r="G23" s="8"/>
      <c r="H23" s="8"/>
      <c r="I23" s="8"/>
      <c r="J23" s="8"/>
      <c r="K23" s="9"/>
    </row>
    <row r="24" spans="2:11" x14ac:dyDescent="0.2">
      <c r="B24" s="7"/>
      <c r="D24" s="8"/>
      <c r="E24" s="8"/>
      <c r="F24" s="8"/>
      <c r="G24" s="8"/>
      <c r="H24" s="8"/>
      <c r="I24" s="8"/>
      <c r="J24" s="8"/>
      <c r="K24" s="9"/>
    </row>
    <row r="25" spans="2:11" x14ac:dyDescent="0.2">
      <c r="B25" s="7"/>
      <c r="C25" s="8"/>
      <c r="D25" s="8"/>
      <c r="E25" s="8"/>
      <c r="F25" s="8"/>
      <c r="G25" s="8"/>
      <c r="H25" s="8"/>
      <c r="I25" s="8"/>
      <c r="J25" s="8"/>
      <c r="K25" s="9"/>
    </row>
    <row r="26" spans="2:11" x14ac:dyDescent="0.2">
      <c r="B26" s="7"/>
      <c r="C26" s="8"/>
      <c r="D26" s="8"/>
      <c r="E26" s="8"/>
      <c r="F26" s="8"/>
      <c r="G26" s="8"/>
      <c r="H26" s="8"/>
      <c r="I26" s="8"/>
      <c r="J26" s="8"/>
      <c r="K26" s="9"/>
    </row>
    <row r="27" spans="2:11" x14ac:dyDescent="0.2">
      <c r="B27" s="7"/>
      <c r="C27" s="8"/>
      <c r="D27" s="8"/>
      <c r="E27" s="8"/>
      <c r="F27" s="8"/>
      <c r="G27" s="8"/>
      <c r="H27" s="8"/>
      <c r="I27" s="8"/>
      <c r="J27" s="8"/>
      <c r="K27" s="9"/>
    </row>
    <row r="28" spans="2:11" ht="33" x14ac:dyDescent="0.45">
      <c r="B28" s="63" t="s">
        <v>176</v>
      </c>
      <c r="C28" s="64"/>
      <c r="D28" s="64"/>
      <c r="E28" s="64"/>
      <c r="F28" s="64"/>
      <c r="G28" s="64"/>
      <c r="H28" s="64"/>
      <c r="I28" s="64"/>
      <c r="J28" s="64"/>
      <c r="K28" s="65"/>
    </row>
    <row r="29" spans="2:11" x14ac:dyDescent="0.2">
      <c r="B29" s="7"/>
      <c r="C29" s="66" t="s">
        <v>197</v>
      </c>
      <c r="D29" s="66"/>
      <c r="E29" s="66"/>
      <c r="F29" s="66"/>
      <c r="G29" s="66"/>
      <c r="H29" s="66"/>
      <c r="I29" s="66"/>
      <c r="J29" s="66"/>
      <c r="K29" s="9"/>
    </row>
    <row r="30" spans="2:11" x14ac:dyDescent="0.2">
      <c r="B30" s="7"/>
      <c r="C30" s="66" t="s">
        <v>177</v>
      </c>
      <c r="D30" s="66"/>
      <c r="E30" s="66"/>
      <c r="F30" s="66"/>
      <c r="G30" s="66"/>
      <c r="H30" s="66"/>
      <c r="I30" s="66"/>
      <c r="J30" s="66"/>
      <c r="K30" s="9"/>
    </row>
    <row r="31" spans="2:11" x14ac:dyDescent="0.2">
      <c r="B31" s="7"/>
      <c r="C31" s="8"/>
      <c r="D31" s="8"/>
      <c r="E31" s="8"/>
      <c r="F31" s="8"/>
      <c r="G31" s="8"/>
      <c r="H31" s="8"/>
      <c r="I31" s="8"/>
      <c r="J31" s="8"/>
      <c r="K31" s="9"/>
    </row>
    <row r="32" spans="2:11" x14ac:dyDescent="0.2">
      <c r="B32" s="7"/>
      <c r="C32" s="8"/>
      <c r="D32" s="8"/>
      <c r="E32" s="8"/>
      <c r="F32" s="8"/>
      <c r="G32" s="8"/>
      <c r="H32" s="8"/>
      <c r="I32" s="8"/>
      <c r="J32" s="8"/>
      <c r="K32" s="9"/>
    </row>
    <row r="33" spans="2:11" ht="37.5" customHeight="1" x14ac:dyDescent="0.2">
      <c r="B33" s="72" t="s">
        <v>224</v>
      </c>
      <c r="C33" s="73"/>
      <c r="D33" s="73"/>
      <c r="E33" s="73"/>
      <c r="F33" s="73"/>
      <c r="G33" s="73"/>
      <c r="H33" s="73"/>
      <c r="I33" s="73"/>
      <c r="J33" s="73"/>
      <c r="K33" s="74"/>
    </row>
    <row r="34" spans="2:11" x14ac:dyDescent="0.2">
      <c r="B34" s="7"/>
      <c r="C34" s="8"/>
      <c r="D34" s="8"/>
      <c r="E34" s="8"/>
      <c r="F34" s="8"/>
      <c r="G34" s="8"/>
      <c r="H34" s="8"/>
      <c r="I34" s="8"/>
      <c r="J34" s="8"/>
      <c r="K34" s="9"/>
    </row>
    <row r="35" spans="2:11" x14ac:dyDescent="0.2">
      <c r="B35" s="7"/>
      <c r="C35" s="8"/>
      <c r="D35" s="8"/>
      <c r="E35" s="8"/>
      <c r="F35" s="8"/>
      <c r="G35" s="8"/>
      <c r="H35" s="8"/>
      <c r="I35" s="8"/>
      <c r="J35" s="8"/>
      <c r="K35" s="9"/>
    </row>
    <row r="36" spans="2:11" x14ac:dyDescent="0.2">
      <c r="B36" s="7"/>
      <c r="C36" s="8"/>
      <c r="D36" s="8"/>
      <c r="E36" s="8"/>
      <c r="F36" s="8"/>
      <c r="G36" s="8"/>
      <c r="H36" s="8"/>
      <c r="I36" s="8"/>
      <c r="J36" s="8"/>
      <c r="K36" s="9"/>
    </row>
    <row r="37" spans="2:11" x14ac:dyDescent="0.2">
      <c r="B37" s="7"/>
      <c r="C37" s="8"/>
      <c r="D37" s="8"/>
      <c r="E37" s="8"/>
      <c r="F37" s="8"/>
      <c r="G37" s="8"/>
      <c r="H37" s="8"/>
      <c r="I37" s="8"/>
      <c r="J37" s="8"/>
      <c r="K37" s="9"/>
    </row>
    <row r="38" spans="2:11" x14ac:dyDescent="0.2">
      <c r="B38" s="7"/>
      <c r="C38" s="8"/>
      <c r="D38" s="8"/>
      <c r="E38" s="8"/>
      <c r="F38" s="8"/>
      <c r="G38" s="8"/>
      <c r="H38" s="8"/>
      <c r="I38" s="8"/>
      <c r="J38" s="8"/>
      <c r="K38" s="9"/>
    </row>
    <row r="39" spans="2:11" x14ac:dyDescent="0.2">
      <c r="B39" s="7"/>
      <c r="C39" s="8"/>
      <c r="D39" s="8"/>
      <c r="E39" s="8"/>
      <c r="F39" s="8"/>
      <c r="G39" s="8"/>
      <c r="H39" s="8"/>
      <c r="I39" s="8"/>
      <c r="J39" s="8"/>
      <c r="K39" s="9"/>
    </row>
    <row r="40" spans="2:11" x14ac:dyDescent="0.2">
      <c r="B40" s="7"/>
      <c r="C40" s="8"/>
      <c r="D40" s="8"/>
      <c r="E40" s="8"/>
      <c r="F40" s="8"/>
      <c r="G40" s="8"/>
      <c r="H40" s="8"/>
      <c r="I40" s="8"/>
      <c r="J40" s="8"/>
      <c r="K40" s="9"/>
    </row>
    <row r="41" spans="2:11" x14ac:dyDescent="0.2">
      <c r="B41" s="7"/>
      <c r="C41" s="8"/>
      <c r="D41" s="8"/>
      <c r="E41" s="8"/>
      <c r="F41" s="8"/>
      <c r="G41" s="8"/>
      <c r="H41" s="8"/>
      <c r="I41" s="8"/>
      <c r="J41" s="8"/>
      <c r="K41" s="9"/>
    </row>
    <row r="42" spans="2:11" x14ac:dyDescent="0.2">
      <c r="B42" s="7"/>
      <c r="C42" s="8"/>
      <c r="D42" s="8"/>
      <c r="E42" s="8"/>
      <c r="F42" s="8"/>
      <c r="G42" s="8"/>
      <c r="H42" s="8"/>
      <c r="I42" s="8"/>
      <c r="J42" s="8"/>
      <c r="K42" s="9"/>
    </row>
    <row r="43" spans="2:11" x14ac:dyDescent="0.2">
      <c r="B43" s="7"/>
      <c r="C43" s="8"/>
      <c r="D43" s="8"/>
      <c r="E43" s="8"/>
      <c r="F43" s="8"/>
      <c r="G43" s="8"/>
      <c r="H43" s="8"/>
      <c r="I43" s="8"/>
      <c r="J43" s="8"/>
      <c r="K43" s="9"/>
    </row>
    <row r="44" spans="2:11" x14ac:dyDescent="0.2">
      <c r="B44" s="7"/>
      <c r="C44" s="8"/>
      <c r="D44" s="8"/>
      <c r="E44" s="8"/>
      <c r="F44" s="8"/>
      <c r="G44" s="8"/>
      <c r="H44" s="8"/>
      <c r="I44" s="8"/>
      <c r="J44" s="8"/>
      <c r="K44" s="9"/>
    </row>
    <row r="45" spans="2:11" x14ac:dyDescent="0.2">
      <c r="B45" s="7"/>
      <c r="C45" s="8"/>
      <c r="D45" s="8"/>
      <c r="E45" s="8"/>
      <c r="F45" s="8"/>
      <c r="G45" s="8"/>
      <c r="H45" s="8"/>
      <c r="I45" s="8"/>
      <c r="J45" s="8"/>
      <c r="K45" s="9"/>
    </row>
    <row r="46" spans="2:11" x14ac:dyDescent="0.2">
      <c r="B46" s="7"/>
      <c r="C46" s="8"/>
      <c r="D46" s="8"/>
      <c r="E46" s="8"/>
      <c r="F46" s="8"/>
      <c r="G46" s="8"/>
      <c r="H46" s="8"/>
      <c r="I46" s="8"/>
      <c r="J46" s="8"/>
      <c r="K46" s="9"/>
    </row>
    <row r="47" spans="2:11" x14ac:dyDescent="0.2">
      <c r="B47" s="7"/>
      <c r="C47" s="8"/>
      <c r="D47" s="8"/>
      <c r="E47" s="8"/>
      <c r="F47" s="8"/>
      <c r="G47" s="8"/>
      <c r="H47" s="8"/>
      <c r="I47" s="8"/>
      <c r="J47" s="8"/>
      <c r="K47" s="9"/>
    </row>
    <row r="48" spans="2:11" ht="9" customHeight="1" x14ac:dyDescent="0.2">
      <c r="B48" s="7"/>
      <c r="C48" s="8"/>
      <c r="D48" s="8"/>
      <c r="E48" s="8"/>
      <c r="F48" s="8"/>
      <c r="G48" s="8"/>
      <c r="H48" s="8"/>
      <c r="I48" s="8"/>
      <c r="J48" s="8"/>
      <c r="K48" s="9"/>
    </row>
    <row r="49" spans="2:11" x14ac:dyDescent="0.2">
      <c r="B49" s="7"/>
      <c r="C49" s="8"/>
      <c r="D49" s="8"/>
      <c r="E49" s="8"/>
      <c r="F49" s="8"/>
      <c r="G49" s="8"/>
      <c r="H49" s="8"/>
      <c r="I49" s="8"/>
      <c r="J49" s="8"/>
      <c r="K49" s="9"/>
    </row>
    <row r="50" spans="2:11" ht="15" x14ac:dyDescent="0.25">
      <c r="B50" s="24"/>
      <c r="C50" s="11"/>
      <c r="D50" s="11"/>
      <c r="E50" s="11"/>
      <c r="F50" s="11"/>
      <c r="G50" s="11"/>
      <c r="H50" s="11"/>
      <c r="I50" s="11"/>
      <c r="J50" s="11"/>
      <c r="K50" s="15"/>
    </row>
    <row r="51" spans="2:11" s="6" customFormat="1" ht="12.95" customHeight="1" x14ac:dyDescent="0.25">
      <c r="B51" s="24"/>
      <c r="C51" s="11" t="s">
        <v>178</v>
      </c>
      <c r="D51" s="11"/>
      <c r="E51" s="11"/>
      <c r="F51" s="11"/>
      <c r="G51" s="11"/>
      <c r="H51" s="67"/>
      <c r="I51" s="67"/>
      <c r="J51" s="11"/>
      <c r="K51" s="15"/>
    </row>
    <row r="52" spans="2:11" s="6" customFormat="1" ht="12.95" customHeight="1" x14ac:dyDescent="0.25">
      <c r="B52" s="24"/>
      <c r="C52" s="11" t="s">
        <v>179</v>
      </c>
      <c r="D52" s="11"/>
      <c r="E52" s="11"/>
      <c r="F52" s="11"/>
      <c r="G52" s="11"/>
      <c r="H52" s="70"/>
      <c r="I52" s="70"/>
      <c r="J52" s="11"/>
      <c r="K52" s="15"/>
    </row>
    <row r="53" spans="2:11" s="6" customFormat="1" ht="12.95" customHeight="1" x14ac:dyDescent="0.25">
      <c r="B53" s="24"/>
      <c r="C53" s="11" t="s">
        <v>180</v>
      </c>
      <c r="D53" s="11"/>
      <c r="E53" s="11"/>
      <c r="F53" s="11"/>
      <c r="G53" s="11"/>
      <c r="H53" s="69" t="s">
        <v>181</v>
      </c>
      <c r="I53" s="69"/>
      <c r="J53" s="11"/>
      <c r="K53" s="15"/>
    </row>
    <row r="54" spans="2:11" s="6" customFormat="1" ht="12.95" customHeight="1" x14ac:dyDescent="0.25">
      <c r="B54" s="24"/>
      <c r="C54" s="11" t="s">
        <v>182</v>
      </c>
      <c r="D54" s="11"/>
      <c r="E54" s="11"/>
      <c r="F54" s="11"/>
      <c r="G54" s="11"/>
      <c r="H54" s="69" t="s">
        <v>183</v>
      </c>
      <c r="I54" s="69"/>
      <c r="J54" s="11"/>
      <c r="K54" s="15"/>
    </row>
    <row r="55" spans="2:11" ht="15" x14ac:dyDescent="0.25">
      <c r="B55" s="24"/>
      <c r="C55" s="11"/>
      <c r="D55" s="11"/>
      <c r="E55" s="11"/>
      <c r="F55" s="11"/>
      <c r="G55" s="11"/>
      <c r="H55" s="60"/>
      <c r="I55" s="60"/>
      <c r="J55" s="11"/>
      <c r="K55" s="15"/>
    </row>
    <row r="56" spans="2:11" s="10" customFormat="1" ht="12.95" customHeight="1" x14ac:dyDescent="0.25">
      <c r="B56" s="24"/>
      <c r="C56" s="11" t="s">
        <v>229</v>
      </c>
      <c r="D56" s="11"/>
      <c r="E56" s="11"/>
      <c r="F56" s="11"/>
      <c r="G56" s="25" t="s">
        <v>184</v>
      </c>
      <c r="H56" s="71" t="s">
        <v>226</v>
      </c>
      <c r="I56" s="62"/>
      <c r="J56" s="11"/>
      <c r="K56" s="15"/>
    </row>
    <row r="57" spans="2:11" s="10" customFormat="1" ht="12.95" customHeight="1" x14ac:dyDescent="0.25">
      <c r="B57" s="24"/>
      <c r="C57" s="11"/>
      <c r="D57" s="11"/>
      <c r="E57" s="11"/>
      <c r="F57" s="11"/>
      <c r="G57" s="25" t="s">
        <v>185</v>
      </c>
      <c r="H57" s="68" t="s">
        <v>227</v>
      </c>
      <c r="I57" s="69"/>
      <c r="J57" s="11"/>
      <c r="K57" s="15"/>
    </row>
    <row r="58" spans="2:11" s="10" customFormat="1" ht="7.5" customHeight="1" x14ac:dyDescent="0.25">
      <c r="B58" s="24"/>
      <c r="C58" s="11"/>
      <c r="D58" s="11"/>
      <c r="E58" s="11"/>
      <c r="F58" s="11"/>
      <c r="G58" s="25"/>
      <c r="H58" s="61"/>
      <c r="I58" s="61"/>
      <c r="J58" s="11"/>
      <c r="K58" s="15"/>
    </row>
    <row r="59" spans="2:11" s="10" customFormat="1" ht="12.95" customHeight="1" x14ac:dyDescent="0.25">
      <c r="B59" s="24"/>
      <c r="C59" s="11" t="s">
        <v>230</v>
      </c>
      <c r="D59" s="11"/>
      <c r="E59" s="11"/>
      <c r="F59" s="25"/>
      <c r="G59" s="11"/>
      <c r="H59" s="62" t="s">
        <v>228</v>
      </c>
      <c r="I59" s="62"/>
      <c r="J59" s="11"/>
      <c r="K59" s="15"/>
    </row>
    <row r="60" spans="2:11" ht="22.5" customHeight="1" x14ac:dyDescent="0.25">
      <c r="B60" s="26"/>
      <c r="C60" s="18"/>
      <c r="D60" s="18"/>
      <c r="E60" s="18"/>
      <c r="F60" s="18"/>
      <c r="G60" s="18"/>
      <c r="H60" s="18"/>
      <c r="I60" s="18"/>
      <c r="J60" s="18"/>
      <c r="K60" s="27"/>
    </row>
    <row r="61" spans="2:11" ht="6.75" customHeight="1" x14ac:dyDescent="0.2"/>
  </sheetData>
  <mergeCells count="11">
    <mergeCell ref="H59:I59"/>
    <mergeCell ref="B28:K28"/>
    <mergeCell ref="C29:J29"/>
    <mergeCell ref="C30:J30"/>
    <mergeCell ref="H51:I51"/>
    <mergeCell ref="H57:I57"/>
    <mergeCell ref="H52:I52"/>
    <mergeCell ref="H53:I53"/>
    <mergeCell ref="H54:I54"/>
    <mergeCell ref="H56:I56"/>
    <mergeCell ref="B33:K33"/>
  </mergeCells>
  <phoneticPr fontId="2" type="noConversion"/>
  <pageMargins left="0.17" right="0.43" top="0" bottom="0" header="0.52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8"/>
  <sheetViews>
    <sheetView topLeftCell="A73" zoomScaleNormal="100" workbookViewId="0">
      <selection activeCell="C116" sqref="C116"/>
    </sheetView>
  </sheetViews>
  <sheetFormatPr defaultRowHeight="15" x14ac:dyDescent="0.25"/>
  <cols>
    <col min="1" max="1" width="2.5703125" style="30" customWidth="1"/>
    <col min="2" max="2" width="4.7109375" style="41" customWidth="1"/>
    <col min="3" max="3" width="54.28515625" style="30" customWidth="1"/>
    <col min="4" max="4" width="12.5703125" style="30" customWidth="1"/>
    <col min="5" max="6" width="13.42578125" style="30" customWidth="1"/>
    <col min="7" max="16384" width="9.140625" style="30"/>
  </cols>
  <sheetData>
    <row r="2" spans="2:6" ht="23.25" customHeight="1" x14ac:dyDescent="0.25">
      <c r="B2" s="28"/>
      <c r="C2" s="29" t="s">
        <v>56</v>
      </c>
      <c r="D2" s="52" t="s">
        <v>57</v>
      </c>
      <c r="E2" s="52" t="s">
        <v>232</v>
      </c>
      <c r="F2" s="52" t="s">
        <v>221</v>
      </c>
    </row>
    <row r="3" spans="2:6" x14ac:dyDescent="0.25">
      <c r="B3" s="28" t="s">
        <v>42</v>
      </c>
      <c r="C3" s="31" t="s">
        <v>0</v>
      </c>
      <c r="D3" s="32"/>
      <c r="E3" s="33"/>
      <c r="F3" s="33"/>
    </row>
    <row r="4" spans="2:6" x14ac:dyDescent="0.25">
      <c r="B4" s="28" t="s">
        <v>43</v>
      </c>
      <c r="C4" s="31" t="s">
        <v>1</v>
      </c>
      <c r="D4" s="32"/>
      <c r="E4" s="36">
        <f>E7</f>
        <v>2266971</v>
      </c>
      <c r="F4" s="36">
        <f>F7</f>
        <v>268642</v>
      </c>
    </row>
    <row r="5" spans="2:6" x14ac:dyDescent="0.25">
      <c r="B5" s="28" t="s">
        <v>45</v>
      </c>
      <c r="C5" s="34" t="s">
        <v>198</v>
      </c>
      <c r="D5" s="32" t="s">
        <v>200</v>
      </c>
      <c r="E5" s="51">
        <v>2245148</v>
      </c>
      <c r="F5" s="51">
        <v>259392</v>
      </c>
    </row>
    <row r="6" spans="2:6" x14ac:dyDescent="0.25">
      <c r="B6" s="28" t="s">
        <v>46</v>
      </c>
      <c r="C6" s="34" t="s">
        <v>199</v>
      </c>
      <c r="D6" s="32" t="s">
        <v>201</v>
      </c>
      <c r="E6" s="51">
        <v>21823</v>
      </c>
      <c r="F6" s="51">
        <v>9250</v>
      </c>
    </row>
    <row r="7" spans="2:6" x14ac:dyDescent="0.25">
      <c r="B7" s="28"/>
      <c r="C7" s="31" t="s">
        <v>26</v>
      </c>
      <c r="D7" s="32"/>
      <c r="E7" s="36">
        <f>E5+E6</f>
        <v>2266971</v>
      </c>
      <c r="F7" s="36">
        <f>F5+F6</f>
        <v>268642</v>
      </c>
    </row>
    <row r="8" spans="2:6" x14ac:dyDescent="0.25">
      <c r="B8" s="28" t="s">
        <v>44</v>
      </c>
      <c r="C8" s="31" t="s">
        <v>2</v>
      </c>
      <c r="D8" s="32"/>
      <c r="E8" s="33">
        <f>E11</f>
        <v>0</v>
      </c>
      <c r="F8" s="33">
        <f>F11</f>
        <v>0</v>
      </c>
    </row>
    <row r="9" spans="2:6" x14ac:dyDescent="0.25">
      <c r="B9" s="28" t="s">
        <v>45</v>
      </c>
      <c r="C9" s="37" t="s">
        <v>60</v>
      </c>
      <c r="D9" s="32"/>
      <c r="E9" s="33"/>
      <c r="F9" s="33"/>
    </row>
    <row r="10" spans="2:6" x14ac:dyDescent="0.25">
      <c r="B10" s="28" t="s">
        <v>46</v>
      </c>
      <c r="C10" s="37" t="s">
        <v>233</v>
      </c>
      <c r="D10" s="32"/>
      <c r="E10" s="33"/>
      <c r="F10" s="33"/>
    </row>
    <row r="11" spans="2:6" x14ac:dyDescent="0.25">
      <c r="B11" s="28"/>
      <c r="C11" s="31" t="s">
        <v>3</v>
      </c>
      <c r="D11" s="32"/>
      <c r="E11" s="33">
        <f>SUM(E9:E10)</f>
        <v>0</v>
      </c>
      <c r="F11" s="33">
        <f>SUM(F9:F10)</f>
        <v>0</v>
      </c>
    </row>
    <row r="12" spans="2:6" x14ac:dyDescent="0.25">
      <c r="B12" s="28" t="s">
        <v>47</v>
      </c>
      <c r="C12" s="31" t="s">
        <v>4</v>
      </c>
      <c r="D12" s="32"/>
      <c r="E12" s="36">
        <f>E17</f>
        <v>2058844</v>
      </c>
      <c r="F12" s="36">
        <f>F17</f>
        <v>12482879</v>
      </c>
    </row>
    <row r="13" spans="2:6" x14ac:dyDescent="0.25">
      <c r="B13" s="28" t="s">
        <v>45</v>
      </c>
      <c r="C13" s="34" t="s">
        <v>5</v>
      </c>
      <c r="D13" s="32" t="s">
        <v>236</v>
      </c>
      <c r="E13" s="33">
        <v>1859876</v>
      </c>
      <c r="F13" s="33">
        <v>11910892</v>
      </c>
    </row>
    <row r="14" spans="2:6" x14ac:dyDescent="0.25">
      <c r="B14" s="28" t="s">
        <v>46</v>
      </c>
      <c r="C14" s="34" t="s">
        <v>6</v>
      </c>
      <c r="D14" s="32" t="s">
        <v>235</v>
      </c>
      <c r="E14" s="51">
        <v>198968</v>
      </c>
      <c r="F14" s="51">
        <v>571987</v>
      </c>
    </row>
    <row r="15" spans="2:6" x14ac:dyDescent="0.25">
      <c r="B15" s="28" t="s">
        <v>48</v>
      </c>
      <c r="C15" s="34" t="s">
        <v>7</v>
      </c>
      <c r="D15" s="32"/>
      <c r="E15" s="33"/>
      <c r="F15" s="33"/>
    </row>
    <row r="16" spans="2:6" x14ac:dyDescent="0.25">
      <c r="B16" s="28" t="s">
        <v>49</v>
      </c>
      <c r="C16" s="34" t="s">
        <v>8</v>
      </c>
      <c r="D16" s="32"/>
      <c r="E16" s="33"/>
      <c r="F16" s="33"/>
    </row>
    <row r="17" spans="2:6" x14ac:dyDescent="0.25">
      <c r="B17" s="28"/>
      <c r="C17" s="31" t="s">
        <v>9</v>
      </c>
      <c r="D17" s="32"/>
      <c r="E17" s="36">
        <f>E13+E14+E15+E16</f>
        <v>2058844</v>
      </c>
      <c r="F17" s="36">
        <f>F13+F14+F15+F16</f>
        <v>12482879</v>
      </c>
    </row>
    <row r="18" spans="2:6" x14ac:dyDescent="0.25">
      <c r="B18" s="28" t="s">
        <v>51</v>
      </c>
      <c r="C18" s="31" t="s">
        <v>10</v>
      </c>
      <c r="D18" s="32"/>
      <c r="E18" s="36">
        <f>E24</f>
        <v>21279395</v>
      </c>
      <c r="F18" s="36">
        <f>F24</f>
        <v>19923698</v>
      </c>
    </row>
    <row r="19" spans="2:6" x14ac:dyDescent="0.25">
      <c r="B19" s="28" t="s">
        <v>45</v>
      </c>
      <c r="C19" s="34" t="s">
        <v>11</v>
      </c>
      <c r="D19" s="32" t="s">
        <v>214</v>
      </c>
      <c r="E19" s="51">
        <v>3342989</v>
      </c>
      <c r="F19" s="51">
        <v>3007983</v>
      </c>
    </row>
    <row r="20" spans="2:6" x14ac:dyDescent="0.25">
      <c r="B20" s="28" t="s">
        <v>46</v>
      </c>
      <c r="C20" s="34" t="s">
        <v>12</v>
      </c>
      <c r="D20" s="32"/>
      <c r="E20" s="33"/>
      <c r="F20" s="33"/>
    </row>
    <row r="21" spans="2:6" x14ac:dyDescent="0.25">
      <c r="B21" s="28" t="s">
        <v>48</v>
      </c>
      <c r="C21" s="34" t="s">
        <v>13</v>
      </c>
      <c r="D21" s="32"/>
      <c r="E21" s="33"/>
      <c r="F21" s="33"/>
    </row>
    <row r="22" spans="2:6" x14ac:dyDescent="0.25">
      <c r="B22" s="28" t="s">
        <v>49</v>
      </c>
      <c r="C22" s="34" t="s">
        <v>14</v>
      </c>
      <c r="D22" s="32" t="s">
        <v>215</v>
      </c>
      <c r="E22" s="51">
        <v>17936406</v>
      </c>
      <c r="F22" s="51">
        <v>16915715</v>
      </c>
    </row>
    <row r="23" spans="2:6" x14ac:dyDescent="0.25">
      <c r="B23" s="28" t="s">
        <v>50</v>
      </c>
      <c r="C23" s="34" t="s">
        <v>15</v>
      </c>
      <c r="D23" s="32"/>
      <c r="E23" s="33"/>
      <c r="F23" s="33"/>
    </row>
    <row r="24" spans="2:6" x14ac:dyDescent="0.25">
      <c r="B24" s="28"/>
      <c r="C24" s="31" t="s">
        <v>16</v>
      </c>
      <c r="D24" s="32"/>
      <c r="E24" s="36">
        <f>E23+E22+E21+E20+E19</f>
        <v>21279395</v>
      </c>
      <c r="F24" s="36">
        <f>F23+F22+F21+F20+F19</f>
        <v>19923698</v>
      </c>
    </row>
    <row r="25" spans="2:6" x14ac:dyDescent="0.25">
      <c r="B25" s="28" t="s">
        <v>52</v>
      </c>
      <c r="C25" s="31" t="s">
        <v>17</v>
      </c>
      <c r="D25" s="32"/>
      <c r="E25" s="33"/>
      <c r="F25" s="33"/>
    </row>
    <row r="26" spans="2:6" x14ac:dyDescent="0.25">
      <c r="B26" s="28" t="s">
        <v>53</v>
      </c>
      <c r="C26" s="31" t="s">
        <v>18</v>
      </c>
      <c r="D26" s="32"/>
      <c r="E26" s="33"/>
      <c r="F26" s="33"/>
    </row>
    <row r="27" spans="2:6" x14ac:dyDescent="0.25">
      <c r="B27" s="28" t="s">
        <v>54</v>
      </c>
      <c r="C27" s="31" t="s">
        <v>19</v>
      </c>
      <c r="D27" s="32"/>
      <c r="E27" s="33"/>
      <c r="F27" s="33"/>
    </row>
    <row r="28" spans="2:6" ht="20.100000000000001" customHeight="1" x14ac:dyDescent="0.25">
      <c r="B28" s="28"/>
      <c r="C28" s="31" t="s">
        <v>40</v>
      </c>
      <c r="D28" s="32"/>
      <c r="E28" s="36">
        <f>E27+E26+E25+E24+E17+E11+E7</f>
        <v>25605210</v>
      </c>
      <c r="F28" s="36">
        <f>F27+F26+F25+F24+F17+F11+F7</f>
        <v>32675219</v>
      </c>
    </row>
    <row r="29" spans="2:6" x14ac:dyDescent="0.25">
      <c r="B29" s="28"/>
      <c r="C29" s="38"/>
      <c r="D29" s="32"/>
      <c r="E29" s="33"/>
      <c r="F29" s="33"/>
    </row>
    <row r="30" spans="2:6" x14ac:dyDescent="0.25">
      <c r="B30" s="28" t="s">
        <v>55</v>
      </c>
      <c r="C30" s="31" t="s">
        <v>20</v>
      </c>
      <c r="D30" s="32"/>
      <c r="E30" s="33"/>
      <c r="F30" s="33"/>
    </row>
    <row r="31" spans="2:6" x14ac:dyDescent="0.25">
      <c r="B31" s="28" t="s">
        <v>43</v>
      </c>
      <c r="C31" s="31" t="s">
        <v>21</v>
      </c>
      <c r="D31" s="32"/>
      <c r="E31" s="33">
        <f>E36</f>
        <v>0</v>
      </c>
      <c r="F31" s="33">
        <f>F36</f>
        <v>0</v>
      </c>
    </row>
    <row r="32" spans="2:6" x14ac:dyDescent="0.25">
      <c r="B32" s="28" t="s">
        <v>45</v>
      </c>
      <c r="C32" s="34" t="s">
        <v>22</v>
      </c>
      <c r="D32" s="32"/>
      <c r="E32" s="33"/>
      <c r="F32" s="33"/>
    </row>
    <row r="33" spans="2:6" x14ac:dyDescent="0.25">
      <c r="B33" s="28" t="s">
        <v>46</v>
      </c>
      <c r="C33" s="34" t="s">
        <v>23</v>
      </c>
      <c r="D33" s="32"/>
      <c r="E33" s="33"/>
      <c r="F33" s="33"/>
    </row>
    <row r="34" spans="2:6" x14ac:dyDescent="0.25">
      <c r="B34" s="28" t="s">
        <v>48</v>
      </c>
      <c r="C34" s="34" t="s">
        <v>24</v>
      </c>
      <c r="D34" s="32"/>
      <c r="E34" s="33"/>
      <c r="F34" s="33"/>
    </row>
    <row r="35" spans="2:6" x14ac:dyDescent="0.25">
      <c r="B35" s="28" t="s">
        <v>49</v>
      </c>
      <c r="C35" s="34" t="s">
        <v>25</v>
      </c>
      <c r="D35" s="32"/>
      <c r="E35" s="33"/>
      <c r="F35" s="33"/>
    </row>
    <row r="36" spans="2:6" x14ac:dyDescent="0.25">
      <c r="B36" s="28"/>
      <c r="C36" s="31" t="s">
        <v>26</v>
      </c>
      <c r="D36" s="32"/>
      <c r="E36" s="33">
        <f>SUM(E32:E35)</f>
        <v>0</v>
      </c>
      <c r="F36" s="33">
        <f>SUM(F32:F35)</f>
        <v>0</v>
      </c>
    </row>
    <row r="37" spans="2:6" x14ac:dyDescent="0.25">
      <c r="B37" s="28" t="s">
        <v>44</v>
      </c>
      <c r="C37" s="31" t="s">
        <v>27</v>
      </c>
      <c r="D37" s="32"/>
      <c r="E37" s="36">
        <f>E42</f>
        <v>7766790</v>
      </c>
      <c r="F37" s="36">
        <f>F42</f>
        <v>7522803</v>
      </c>
    </row>
    <row r="38" spans="2:6" x14ac:dyDescent="0.25">
      <c r="B38" s="28" t="s">
        <v>45</v>
      </c>
      <c r="C38" s="34" t="s">
        <v>28</v>
      </c>
      <c r="D38" s="32"/>
      <c r="E38" s="33"/>
      <c r="F38" s="33"/>
    </row>
    <row r="39" spans="2:6" x14ac:dyDescent="0.25">
      <c r="B39" s="28" t="s">
        <v>46</v>
      </c>
      <c r="C39" s="34" t="s">
        <v>29</v>
      </c>
      <c r="D39" s="32"/>
      <c r="E39" s="33"/>
      <c r="F39" s="33"/>
    </row>
    <row r="40" spans="2:6" x14ac:dyDescent="0.25">
      <c r="B40" s="28" t="s">
        <v>48</v>
      </c>
      <c r="C40" s="34" t="s">
        <v>30</v>
      </c>
      <c r="D40" s="32" t="s">
        <v>223</v>
      </c>
      <c r="E40" s="51">
        <v>2162674</v>
      </c>
      <c r="F40" s="51">
        <v>2646261</v>
      </c>
    </row>
    <row r="41" spans="2:6" x14ac:dyDescent="0.25">
      <c r="B41" s="28" t="s">
        <v>49</v>
      </c>
      <c r="C41" s="34" t="s">
        <v>31</v>
      </c>
      <c r="D41" s="32" t="s">
        <v>190</v>
      </c>
      <c r="E41" s="51">
        <v>5604116</v>
      </c>
      <c r="F41" s="51">
        <v>4876542</v>
      </c>
    </row>
    <row r="42" spans="2:6" x14ac:dyDescent="0.25">
      <c r="B42" s="28"/>
      <c r="C42" s="31" t="s">
        <v>3</v>
      </c>
      <c r="D42" s="32"/>
      <c r="E42" s="36">
        <f>E41+E40+E39+E38</f>
        <v>7766790</v>
      </c>
      <c r="F42" s="36">
        <f>F41+F40+F39+F38</f>
        <v>7522803</v>
      </c>
    </row>
    <row r="43" spans="2:6" x14ac:dyDescent="0.25">
      <c r="B43" s="28" t="s">
        <v>47</v>
      </c>
      <c r="C43" s="31" t="s">
        <v>32</v>
      </c>
      <c r="D43" s="32"/>
      <c r="E43" s="33"/>
      <c r="F43" s="33"/>
    </row>
    <row r="44" spans="2:6" x14ac:dyDescent="0.25">
      <c r="B44" s="28" t="s">
        <v>51</v>
      </c>
      <c r="C44" s="31" t="s">
        <v>33</v>
      </c>
      <c r="D44" s="32"/>
      <c r="E44" s="33">
        <f>E48</f>
        <v>0</v>
      </c>
      <c r="F44" s="33">
        <f>F48</f>
        <v>0</v>
      </c>
    </row>
    <row r="45" spans="2:6" x14ac:dyDescent="0.25">
      <c r="B45" s="28" t="s">
        <v>45</v>
      </c>
      <c r="C45" s="34" t="s">
        <v>34</v>
      </c>
      <c r="D45" s="32"/>
      <c r="E45" s="33"/>
      <c r="F45" s="33"/>
    </row>
    <row r="46" spans="2:6" x14ac:dyDescent="0.25">
      <c r="B46" s="28" t="s">
        <v>46</v>
      </c>
      <c r="C46" s="34" t="s">
        <v>35</v>
      </c>
      <c r="D46" s="32"/>
      <c r="E46" s="33"/>
      <c r="F46" s="33"/>
    </row>
    <row r="47" spans="2:6" x14ac:dyDescent="0.25">
      <c r="B47" s="28" t="s">
        <v>48</v>
      </c>
      <c r="C47" s="34" t="s">
        <v>36</v>
      </c>
      <c r="D47" s="32"/>
      <c r="E47" s="33"/>
      <c r="F47" s="33"/>
    </row>
    <row r="48" spans="2:6" x14ac:dyDescent="0.25">
      <c r="B48" s="28"/>
      <c r="C48" s="31" t="s">
        <v>16</v>
      </c>
      <c r="D48" s="32"/>
      <c r="E48" s="33">
        <f>SUM(E45:E47)</f>
        <v>0</v>
      </c>
      <c r="F48" s="33">
        <f>SUM(F45:F47)</f>
        <v>0</v>
      </c>
    </row>
    <row r="49" spans="2:6" x14ac:dyDescent="0.25">
      <c r="B49" s="28" t="s">
        <v>52</v>
      </c>
      <c r="C49" s="31" t="s">
        <v>37</v>
      </c>
      <c r="D49" s="32"/>
      <c r="E49" s="33"/>
      <c r="F49" s="33"/>
    </row>
    <row r="50" spans="2:6" x14ac:dyDescent="0.25">
      <c r="B50" s="28" t="s">
        <v>53</v>
      </c>
      <c r="C50" s="31" t="s">
        <v>38</v>
      </c>
      <c r="D50" s="32" t="s">
        <v>216</v>
      </c>
      <c r="E50" s="50"/>
      <c r="F50" s="51">
        <v>328463</v>
      </c>
    </row>
    <row r="51" spans="2:6" ht="20.100000000000001" customHeight="1" x14ac:dyDescent="0.25">
      <c r="B51" s="28"/>
      <c r="C51" s="31" t="s">
        <v>39</v>
      </c>
      <c r="D51" s="32"/>
      <c r="E51" s="36">
        <f>E50+E49+E48+E43+E36+E42</f>
        <v>7766790</v>
      </c>
      <c r="F51" s="36">
        <f>F50+F49+F48+F43+F36+F42</f>
        <v>7851266</v>
      </c>
    </row>
    <row r="52" spans="2:6" ht="20.100000000000001" customHeight="1" x14ac:dyDescent="0.25">
      <c r="B52" s="28"/>
      <c r="C52" s="31" t="s">
        <v>41</v>
      </c>
      <c r="D52" s="32"/>
      <c r="E52" s="36">
        <f>E51+E28</f>
        <v>33372000</v>
      </c>
      <c r="F52" s="36">
        <f>F51+F28</f>
        <v>40526485</v>
      </c>
    </row>
    <row r="56" spans="2:6" ht="24" customHeight="1" x14ac:dyDescent="0.25">
      <c r="B56" s="28"/>
      <c r="C56" s="29" t="s">
        <v>58</v>
      </c>
      <c r="D56" s="52" t="s">
        <v>57</v>
      </c>
      <c r="E56" s="52" t="s">
        <v>232</v>
      </c>
      <c r="F56" s="52" t="s">
        <v>221</v>
      </c>
    </row>
    <row r="57" spans="2:6" x14ac:dyDescent="0.25">
      <c r="B57" s="28" t="s">
        <v>42</v>
      </c>
      <c r="C57" s="31" t="s">
        <v>59</v>
      </c>
      <c r="D57" s="32"/>
      <c r="E57" s="32"/>
      <c r="F57" s="32"/>
    </row>
    <row r="58" spans="2:6" x14ac:dyDescent="0.25">
      <c r="B58" s="28" t="s">
        <v>43</v>
      </c>
      <c r="C58" s="31" t="s">
        <v>60</v>
      </c>
      <c r="D58" s="32"/>
      <c r="E58" s="32"/>
      <c r="F58" s="32"/>
    </row>
    <row r="59" spans="2:6" x14ac:dyDescent="0.25">
      <c r="B59" s="28" t="s">
        <v>44</v>
      </c>
      <c r="C59" s="31" t="s">
        <v>61</v>
      </c>
      <c r="D59" s="32"/>
      <c r="E59" s="36">
        <f>E63</f>
        <v>0</v>
      </c>
      <c r="F59" s="36">
        <f>F63</f>
        <v>0</v>
      </c>
    </row>
    <row r="60" spans="2:6" x14ac:dyDescent="0.25">
      <c r="B60" s="28" t="s">
        <v>45</v>
      </c>
      <c r="C60" s="37" t="s">
        <v>62</v>
      </c>
      <c r="D60" s="32"/>
      <c r="E60" s="32"/>
      <c r="F60" s="32"/>
    </row>
    <row r="61" spans="2:6" x14ac:dyDescent="0.25">
      <c r="B61" s="28" t="s">
        <v>46</v>
      </c>
      <c r="C61" s="37" t="s">
        <v>63</v>
      </c>
      <c r="D61" s="32"/>
      <c r="E61" s="32"/>
      <c r="F61" s="32"/>
    </row>
    <row r="62" spans="2:6" x14ac:dyDescent="0.25">
      <c r="B62" s="28" t="s">
        <v>48</v>
      </c>
      <c r="C62" s="34" t="s">
        <v>64</v>
      </c>
      <c r="D62" s="32"/>
      <c r="E62" s="32"/>
      <c r="F62" s="32"/>
    </row>
    <row r="63" spans="2:6" x14ac:dyDescent="0.25">
      <c r="B63" s="28"/>
      <c r="C63" s="31" t="s">
        <v>3</v>
      </c>
      <c r="D63" s="32"/>
      <c r="E63" s="36">
        <f>SUM(E60:E62)</f>
        <v>0</v>
      </c>
      <c r="F63" s="36">
        <f>SUM(F60:F62)</f>
        <v>0</v>
      </c>
    </row>
    <row r="64" spans="2:6" x14ac:dyDescent="0.25">
      <c r="B64" s="28" t="s">
        <v>47</v>
      </c>
      <c r="C64" s="31" t="s">
        <v>65</v>
      </c>
      <c r="D64" s="32"/>
      <c r="E64" s="36">
        <f>E70</f>
        <v>23006931</v>
      </c>
      <c r="F64" s="36">
        <f>F70</f>
        <v>30552383</v>
      </c>
    </row>
    <row r="65" spans="2:6" x14ac:dyDescent="0.25">
      <c r="B65" s="28" t="s">
        <v>45</v>
      </c>
      <c r="C65" s="34" t="s">
        <v>66</v>
      </c>
      <c r="D65" s="32" t="s">
        <v>237</v>
      </c>
      <c r="E65" s="33">
        <v>5742034</v>
      </c>
      <c r="F65" s="33">
        <v>24481881</v>
      </c>
    </row>
    <row r="66" spans="2:6" x14ac:dyDescent="0.25">
      <c r="B66" s="28" t="s">
        <v>46</v>
      </c>
      <c r="C66" s="34" t="s">
        <v>67</v>
      </c>
      <c r="D66" s="32">
        <v>421</v>
      </c>
      <c r="E66" s="33">
        <v>5349569</v>
      </c>
      <c r="F66" s="33">
        <v>5283081</v>
      </c>
    </row>
    <row r="67" spans="2:6" x14ac:dyDescent="0.25">
      <c r="B67" s="28" t="s">
        <v>48</v>
      </c>
      <c r="C67" s="34" t="s">
        <v>97</v>
      </c>
      <c r="D67" s="32" t="s">
        <v>238</v>
      </c>
      <c r="E67" s="33">
        <v>35652</v>
      </c>
      <c r="F67" s="33">
        <v>120755</v>
      </c>
    </row>
    <row r="68" spans="2:6" x14ac:dyDescent="0.25">
      <c r="B68" s="28" t="s">
        <v>49</v>
      </c>
      <c r="C68" s="34" t="s">
        <v>68</v>
      </c>
      <c r="D68" s="32" t="s">
        <v>234</v>
      </c>
      <c r="E68" s="33">
        <v>11213010</v>
      </c>
      <c r="F68" s="33">
        <v>0</v>
      </c>
    </row>
    <row r="69" spans="2:6" x14ac:dyDescent="0.25">
      <c r="B69" s="28" t="s">
        <v>50</v>
      </c>
      <c r="C69" s="34" t="s">
        <v>245</v>
      </c>
      <c r="D69" s="39">
        <v>409</v>
      </c>
      <c r="E69" s="33">
        <v>666666</v>
      </c>
      <c r="F69" s="33">
        <v>666666</v>
      </c>
    </row>
    <row r="70" spans="2:6" x14ac:dyDescent="0.25">
      <c r="B70" s="28"/>
      <c r="C70" s="31" t="s">
        <v>9</v>
      </c>
      <c r="D70" s="32"/>
      <c r="E70" s="36">
        <f>E69+E68+E67+E66+E65</f>
        <v>23006931</v>
      </c>
      <c r="F70" s="36">
        <f>F69+F68+F67+F66+F65</f>
        <v>30552383</v>
      </c>
    </row>
    <row r="71" spans="2:6" x14ac:dyDescent="0.25">
      <c r="B71" s="28" t="s">
        <v>51</v>
      </c>
      <c r="C71" s="31" t="s">
        <v>69</v>
      </c>
      <c r="D71" s="32"/>
      <c r="E71" s="32"/>
      <c r="F71" s="32"/>
    </row>
    <row r="72" spans="2:6" x14ac:dyDescent="0.25">
      <c r="B72" s="28" t="s">
        <v>52</v>
      </c>
      <c r="C72" s="31" t="s">
        <v>70</v>
      </c>
      <c r="D72" s="32"/>
      <c r="E72" s="32"/>
      <c r="F72" s="32"/>
    </row>
    <row r="73" spans="2:6" ht="20.100000000000001" customHeight="1" x14ac:dyDescent="0.25">
      <c r="B73" s="28"/>
      <c r="C73" s="31" t="s">
        <v>71</v>
      </c>
      <c r="D73" s="32"/>
      <c r="E73" s="36">
        <f>E72+E71+E70+E63+E58</f>
        <v>23006931</v>
      </c>
      <c r="F73" s="36">
        <f>F72+F71+F70+F63+F58</f>
        <v>30552383</v>
      </c>
    </row>
    <row r="74" spans="2:6" x14ac:dyDescent="0.25">
      <c r="B74" s="28"/>
      <c r="C74" s="38"/>
      <c r="D74" s="32"/>
      <c r="E74" s="32"/>
      <c r="F74" s="32"/>
    </row>
    <row r="75" spans="2:6" x14ac:dyDescent="0.25">
      <c r="B75" s="28" t="s">
        <v>55</v>
      </c>
      <c r="C75" s="31" t="s">
        <v>72</v>
      </c>
      <c r="D75" s="32"/>
      <c r="E75" s="32"/>
      <c r="F75" s="32"/>
    </row>
    <row r="76" spans="2:6" x14ac:dyDescent="0.25">
      <c r="B76" s="28" t="s">
        <v>43</v>
      </c>
      <c r="C76" s="31" t="s">
        <v>73</v>
      </c>
      <c r="D76" s="32"/>
      <c r="E76" s="36">
        <f>E79</f>
        <v>0</v>
      </c>
      <c r="F76" s="36">
        <f>F79</f>
        <v>0</v>
      </c>
    </row>
    <row r="77" spans="2:6" x14ac:dyDescent="0.25">
      <c r="B77" s="28" t="s">
        <v>45</v>
      </c>
      <c r="C77" s="34" t="s">
        <v>74</v>
      </c>
      <c r="D77" s="32"/>
      <c r="E77" s="36"/>
      <c r="F77" s="36"/>
    </row>
    <row r="78" spans="2:6" x14ac:dyDescent="0.25">
      <c r="B78" s="28" t="s">
        <v>46</v>
      </c>
      <c r="C78" s="34" t="s">
        <v>75</v>
      </c>
      <c r="D78" s="32"/>
      <c r="E78" s="36"/>
      <c r="F78" s="36"/>
    </row>
    <row r="79" spans="2:6" x14ac:dyDescent="0.25">
      <c r="B79" s="28"/>
      <c r="C79" s="31" t="s">
        <v>26</v>
      </c>
      <c r="D79" s="32"/>
      <c r="E79" s="36">
        <f>SUM(E77:E78)</f>
        <v>0</v>
      </c>
      <c r="F79" s="36">
        <f>SUM(F77:F78)</f>
        <v>0</v>
      </c>
    </row>
    <row r="80" spans="2:6" x14ac:dyDescent="0.25">
      <c r="B80" s="28" t="s">
        <v>44</v>
      </c>
      <c r="C80" s="31" t="s">
        <v>76</v>
      </c>
      <c r="D80" s="32"/>
      <c r="E80" s="36"/>
      <c r="F80" s="36"/>
    </row>
    <row r="81" spans="2:6" x14ac:dyDescent="0.25">
      <c r="B81" s="28" t="s">
        <v>47</v>
      </c>
      <c r="C81" s="31" t="s">
        <v>77</v>
      </c>
      <c r="D81" s="32"/>
      <c r="E81" s="36"/>
      <c r="F81" s="36"/>
    </row>
    <row r="82" spans="2:6" x14ac:dyDescent="0.25">
      <c r="B82" s="28" t="s">
        <v>51</v>
      </c>
      <c r="C82" s="31" t="s">
        <v>69</v>
      </c>
      <c r="D82" s="32"/>
      <c r="E82" s="36"/>
      <c r="F82" s="36"/>
    </row>
    <row r="83" spans="2:6" ht="20.100000000000001" customHeight="1" x14ac:dyDescent="0.25">
      <c r="B83" s="28"/>
      <c r="C83" s="31" t="s">
        <v>78</v>
      </c>
      <c r="D83" s="32"/>
      <c r="E83" s="36">
        <f>E79+E80+E81+E82</f>
        <v>0</v>
      </c>
      <c r="F83" s="36">
        <f>F79+F80+F81+F82</f>
        <v>0</v>
      </c>
    </row>
    <row r="84" spans="2:6" ht="20.100000000000001" customHeight="1" x14ac:dyDescent="0.25">
      <c r="B84" s="28"/>
      <c r="C84" s="31" t="s">
        <v>79</v>
      </c>
      <c r="D84" s="32"/>
      <c r="E84" s="36">
        <f>E73+E83</f>
        <v>23006931</v>
      </c>
      <c r="F84" s="36">
        <f>F73+F83</f>
        <v>30552383</v>
      </c>
    </row>
    <row r="85" spans="2:6" x14ac:dyDescent="0.25">
      <c r="B85" s="28"/>
      <c r="C85" s="34"/>
      <c r="D85" s="32"/>
      <c r="E85" s="36"/>
      <c r="F85" s="36"/>
    </row>
    <row r="86" spans="2:6" x14ac:dyDescent="0.25">
      <c r="B86" s="28" t="s">
        <v>80</v>
      </c>
      <c r="C86" s="31" t="s">
        <v>81</v>
      </c>
      <c r="D86" s="32"/>
      <c r="E86" s="32"/>
      <c r="F86" s="32"/>
    </row>
    <row r="87" spans="2:6" ht="29.25" x14ac:dyDescent="0.25">
      <c r="B87" s="28" t="s">
        <v>43</v>
      </c>
      <c r="C87" s="40" t="s">
        <v>95</v>
      </c>
      <c r="D87" s="32"/>
      <c r="E87" s="32"/>
      <c r="F87" s="32"/>
    </row>
    <row r="88" spans="2:6" ht="29.25" x14ac:dyDescent="0.25">
      <c r="B88" s="28" t="s">
        <v>44</v>
      </c>
      <c r="C88" s="40" t="s">
        <v>96</v>
      </c>
      <c r="D88" s="32"/>
      <c r="E88" s="32"/>
      <c r="F88" s="32"/>
    </row>
    <row r="89" spans="2:6" x14ac:dyDescent="0.25">
      <c r="B89" s="28" t="s">
        <v>47</v>
      </c>
      <c r="C89" s="31" t="s">
        <v>82</v>
      </c>
      <c r="D89" s="32" t="s">
        <v>191</v>
      </c>
      <c r="E89" s="33">
        <v>100000</v>
      </c>
      <c r="F89" s="33">
        <v>100000</v>
      </c>
    </row>
    <row r="90" spans="2:6" x14ac:dyDescent="0.25">
      <c r="B90" s="28" t="s">
        <v>51</v>
      </c>
      <c r="C90" s="31" t="s">
        <v>83</v>
      </c>
      <c r="D90" s="32"/>
      <c r="E90" s="32"/>
      <c r="F90" s="32"/>
    </row>
    <row r="91" spans="2:6" x14ac:dyDescent="0.25">
      <c r="B91" s="28" t="s">
        <v>52</v>
      </c>
      <c r="C91" s="31" t="s">
        <v>84</v>
      </c>
      <c r="D91" s="32"/>
      <c r="E91" s="32"/>
      <c r="F91" s="32"/>
    </row>
    <row r="92" spans="2:6" x14ac:dyDescent="0.25">
      <c r="B92" s="28" t="s">
        <v>53</v>
      </c>
      <c r="C92" s="31" t="s">
        <v>85</v>
      </c>
      <c r="D92" s="32"/>
      <c r="E92" s="32"/>
      <c r="F92" s="32"/>
    </row>
    <row r="93" spans="2:6" x14ac:dyDescent="0.25">
      <c r="B93" s="28" t="s">
        <v>54</v>
      </c>
      <c r="C93" s="31" t="s">
        <v>86</v>
      </c>
      <c r="D93" s="32"/>
      <c r="E93" s="32"/>
      <c r="F93" s="32"/>
    </row>
    <row r="94" spans="2:6" x14ac:dyDescent="0.25">
      <c r="B94" s="28" t="s">
        <v>92</v>
      </c>
      <c r="C94" s="31" t="s">
        <v>87</v>
      </c>
      <c r="D94" s="32"/>
      <c r="E94" s="32"/>
      <c r="F94" s="32"/>
    </row>
    <row r="95" spans="2:6" x14ac:dyDescent="0.25">
      <c r="B95" s="28" t="s">
        <v>93</v>
      </c>
      <c r="C95" s="31" t="s">
        <v>88</v>
      </c>
      <c r="D95" s="32" t="s">
        <v>217</v>
      </c>
      <c r="E95" s="33">
        <f>F95+F96</f>
        <v>9874102</v>
      </c>
      <c r="F95" s="33">
        <v>9601894</v>
      </c>
    </row>
    <row r="96" spans="2:6" x14ac:dyDescent="0.25">
      <c r="B96" s="28" t="s">
        <v>94</v>
      </c>
      <c r="C96" s="31" t="s">
        <v>89</v>
      </c>
      <c r="D96" s="32" t="s">
        <v>218</v>
      </c>
      <c r="E96" s="33">
        <v>390967</v>
      </c>
      <c r="F96" s="33">
        <v>272208</v>
      </c>
    </row>
    <row r="97" spans="2:6" ht="20.100000000000001" customHeight="1" x14ac:dyDescent="0.25">
      <c r="B97" s="28"/>
      <c r="C97" s="31" t="s">
        <v>90</v>
      </c>
      <c r="D97" s="32"/>
      <c r="E97" s="36">
        <f>E96+E95+E94+E93+E92+E91+E90+E89+E88+E87</f>
        <v>10365069</v>
      </c>
      <c r="F97" s="36">
        <f>F96+F95+F94+F93+F92+F91+F90+F89+F88+F87</f>
        <v>9974102</v>
      </c>
    </row>
    <row r="98" spans="2:6" ht="20.100000000000001" customHeight="1" x14ac:dyDescent="0.25">
      <c r="B98" s="28"/>
      <c r="C98" s="31" t="s">
        <v>91</v>
      </c>
      <c r="D98" s="32"/>
      <c r="E98" s="36">
        <f>E84+E97</f>
        <v>33372000</v>
      </c>
      <c r="F98" s="36">
        <f>F84+F97</f>
        <v>40526485</v>
      </c>
    </row>
  </sheetData>
  <phoneticPr fontId="2" type="noConversion"/>
  <pageMargins left="0.17" right="0.18" top="0.2" bottom="0.19" header="0.2" footer="0.19"/>
  <pageSetup paperSize="9" orientation="portrait" r:id="rId1"/>
  <headerFooter alignWithMargins="0"/>
  <ignoredErrors>
    <ignoredError sqref="B8:B51 B58:B82 B87:B96 B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"/>
  <sheetViews>
    <sheetView zoomScaleNormal="100" workbookViewId="0">
      <selection activeCell="E12" sqref="E12"/>
    </sheetView>
  </sheetViews>
  <sheetFormatPr defaultRowHeight="15" x14ac:dyDescent="0.25"/>
  <cols>
    <col min="1" max="1" width="2.28515625" style="30" customWidth="1"/>
    <col min="2" max="2" width="4.85546875" style="30" customWidth="1"/>
    <col min="3" max="3" width="47.28515625" style="30" customWidth="1"/>
    <col min="4" max="4" width="11" style="30" customWidth="1"/>
    <col min="5" max="6" width="17" style="30" customWidth="1"/>
    <col min="7" max="16384" width="9.140625" style="30"/>
  </cols>
  <sheetData>
    <row r="1" spans="2:6" s="57" customFormat="1" ht="14.25" x14ac:dyDescent="0.2">
      <c r="B1" s="76" t="s">
        <v>212</v>
      </c>
      <c r="C1" s="76"/>
      <c r="D1" s="76"/>
      <c r="E1" s="76"/>
      <c r="F1" s="76"/>
    </row>
    <row r="2" spans="2:6" s="57" customFormat="1" ht="14.25" x14ac:dyDescent="0.2">
      <c r="B2" s="76" t="s">
        <v>130</v>
      </c>
      <c r="C2" s="76"/>
      <c r="D2" s="76"/>
      <c r="E2" s="76"/>
      <c r="F2" s="76"/>
    </row>
    <row r="4" spans="2:6" s="43" customFormat="1" ht="42.75" x14ac:dyDescent="0.2">
      <c r="B4" s="42" t="s">
        <v>98</v>
      </c>
      <c r="C4" s="42" t="s">
        <v>99</v>
      </c>
      <c r="D4" s="42" t="s">
        <v>100</v>
      </c>
      <c r="E4" s="42" t="s">
        <v>232</v>
      </c>
      <c r="F4" s="42" t="s">
        <v>221</v>
      </c>
    </row>
    <row r="5" spans="2:6" ht="24.95" customHeight="1" x14ac:dyDescent="0.25">
      <c r="B5" s="28" t="s">
        <v>43</v>
      </c>
      <c r="C5" s="44" t="s">
        <v>101</v>
      </c>
      <c r="D5" s="32" t="s">
        <v>240</v>
      </c>
      <c r="E5" s="50">
        <v>14350179</v>
      </c>
      <c r="F5" s="50">
        <v>18259188</v>
      </c>
    </row>
    <row r="6" spans="2:6" ht="24.95" customHeight="1" x14ac:dyDescent="0.25">
      <c r="B6" s="28" t="s">
        <v>44</v>
      </c>
      <c r="C6" s="44" t="s">
        <v>102</v>
      </c>
      <c r="D6" s="32" t="s">
        <v>239</v>
      </c>
      <c r="E6" s="50">
        <v>56100</v>
      </c>
      <c r="F6" s="50">
        <v>179925</v>
      </c>
    </row>
    <row r="7" spans="2:6" ht="31.5" customHeight="1" x14ac:dyDescent="0.25">
      <c r="B7" s="28" t="s">
        <v>47</v>
      </c>
      <c r="C7" s="44" t="s">
        <v>103</v>
      </c>
      <c r="D7" s="32"/>
      <c r="E7" s="48"/>
      <c r="F7" s="48"/>
    </row>
    <row r="8" spans="2:6" ht="24.95" customHeight="1" x14ac:dyDescent="0.25">
      <c r="B8" s="28" t="s">
        <v>51</v>
      </c>
      <c r="C8" s="44" t="s">
        <v>104</v>
      </c>
      <c r="D8" s="32" t="s">
        <v>219</v>
      </c>
      <c r="E8" s="50">
        <v>-10008561</v>
      </c>
      <c r="F8" s="50">
        <v>-11770778</v>
      </c>
    </row>
    <row r="9" spans="2:6" ht="24" customHeight="1" x14ac:dyDescent="0.25">
      <c r="B9" s="28" t="s">
        <v>52</v>
      </c>
      <c r="C9" s="44" t="s">
        <v>204</v>
      </c>
      <c r="D9" s="32"/>
      <c r="E9" s="48">
        <f>E10+E11</f>
        <v>-1467283</v>
      </c>
      <c r="F9" s="48">
        <f>F10+F11</f>
        <v>-3100226</v>
      </c>
    </row>
    <row r="10" spans="2:6" ht="24" customHeight="1" x14ac:dyDescent="0.25">
      <c r="B10" s="28" t="s">
        <v>45</v>
      </c>
      <c r="C10" s="44" t="s">
        <v>202</v>
      </c>
      <c r="D10" s="32" t="s">
        <v>205</v>
      </c>
      <c r="E10" s="51">
        <v>-1310431</v>
      </c>
      <c r="F10" s="51">
        <v>-2794986</v>
      </c>
    </row>
    <row r="11" spans="2:6" ht="24" customHeight="1" x14ac:dyDescent="0.25">
      <c r="B11" s="28" t="s">
        <v>46</v>
      </c>
      <c r="C11" s="44" t="s">
        <v>203</v>
      </c>
      <c r="D11" s="32" t="s">
        <v>206</v>
      </c>
      <c r="E11" s="51">
        <v>-156852</v>
      </c>
      <c r="F11" s="51">
        <v>-305240</v>
      </c>
    </row>
    <row r="12" spans="2:6" ht="24.95" customHeight="1" x14ac:dyDescent="0.25">
      <c r="B12" s="28" t="s">
        <v>53</v>
      </c>
      <c r="C12" s="44" t="s">
        <v>105</v>
      </c>
      <c r="D12" s="32" t="s">
        <v>192</v>
      </c>
      <c r="E12" s="50">
        <v>-1600479</v>
      </c>
      <c r="F12" s="50">
        <v>-1879555</v>
      </c>
    </row>
    <row r="13" spans="2:6" ht="24.95" customHeight="1" x14ac:dyDescent="0.25">
      <c r="B13" s="28" t="s">
        <v>54</v>
      </c>
      <c r="C13" s="44" t="s">
        <v>106</v>
      </c>
      <c r="D13" s="32" t="s">
        <v>193</v>
      </c>
      <c r="E13" s="50">
        <v>-829627</v>
      </c>
      <c r="F13" s="50">
        <v>-1228158</v>
      </c>
    </row>
    <row r="14" spans="2:6" ht="24.95" customHeight="1" x14ac:dyDescent="0.25">
      <c r="B14" s="28" t="s">
        <v>45</v>
      </c>
      <c r="C14" s="44" t="s">
        <v>207</v>
      </c>
      <c r="D14" s="32"/>
      <c r="E14" s="48"/>
      <c r="F14" s="48"/>
    </row>
    <row r="15" spans="2:6" ht="24.95" customHeight="1" x14ac:dyDescent="0.25">
      <c r="B15" s="28" t="s">
        <v>46</v>
      </c>
      <c r="C15" s="44" t="s">
        <v>208</v>
      </c>
      <c r="D15" s="32"/>
      <c r="E15" s="48"/>
      <c r="F15" s="48"/>
    </row>
    <row r="16" spans="2:6" ht="24.95" customHeight="1" x14ac:dyDescent="0.25">
      <c r="B16" s="28" t="s">
        <v>48</v>
      </c>
      <c r="C16" s="44" t="s">
        <v>209</v>
      </c>
      <c r="D16" s="32"/>
      <c r="E16" s="48"/>
      <c r="F16" s="48"/>
    </row>
    <row r="17" spans="2:6" ht="24.95" customHeight="1" x14ac:dyDescent="0.25">
      <c r="B17" s="28" t="s">
        <v>92</v>
      </c>
      <c r="C17" s="45" t="s">
        <v>107</v>
      </c>
      <c r="D17" s="32"/>
      <c r="E17" s="48">
        <f>E8+E9+E12+E13</f>
        <v>-13905950</v>
      </c>
      <c r="F17" s="48">
        <f>F8+F9+F12+F13</f>
        <v>-17978717</v>
      </c>
    </row>
    <row r="18" spans="2:6" ht="29.25" customHeight="1" x14ac:dyDescent="0.25">
      <c r="B18" s="28" t="s">
        <v>93</v>
      </c>
      <c r="C18" s="45" t="s">
        <v>128</v>
      </c>
      <c r="D18" s="32"/>
      <c r="E18" s="48">
        <f>E5+E6+E17</f>
        <v>500329</v>
      </c>
      <c r="F18" s="48">
        <f>F5+F6+F17</f>
        <v>460396</v>
      </c>
    </row>
    <row r="19" spans="2:6" ht="29.25" customHeight="1" x14ac:dyDescent="0.25">
      <c r="B19" s="28" t="s">
        <v>94</v>
      </c>
      <c r="C19" s="44" t="s">
        <v>108</v>
      </c>
      <c r="D19" s="32"/>
      <c r="E19" s="48"/>
      <c r="F19" s="48"/>
    </row>
    <row r="20" spans="2:6" ht="29.25" customHeight="1" x14ac:dyDescent="0.25">
      <c r="B20" s="28" t="s">
        <v>117</v>
      </c>
      <c r="C20" s="44" t="s">
        <v>109</v>
      </c>
      <c r="D20" s="32"/>
      <c r="E20" s="48"/>
      <c r="F20" s="48"/>
    </row>
    <row r="21" spans="2:6" ht="24.95" customHeight="1" x14ac:dyDescent="0.25">
      <c r="B21" s="28" t="s">
        <v>118</v>
      </c>
      <c r="C21" s="44" t="s">
        <v>110</v>
      </c>
      <c r="D21" s="32"/>
      <c r="E21" s="48"/>
      <c r="F21" s="48"/>
    </row>
    <row r="22" spans="2:6" ht="29.25" customHeight="1" x14ac:dyDescent="0.25">
      <c r="B22" s="28" t="s">
        <v>119</v>
      </c>
      <c r="C22" s="44" t="s">
        <v>111</v>
      </c>
      <c r="D22" s="32"/>
      <c r="E22" s="48"/>
      <c r="F22" s="48"/>
    </row>
    <row r="23" spans="2:6" ht="24.95" customHeight="1" x14ac:dyDescent="0.25">
      <c r="B23" s="28" t="s">
        <v>120</v>
      </c>
      <c r="C23" s="44" t="s">
        <v>112</v>
      </c>
      <c r="D23" s="32" t="s">
        <v>194</v>
      </c>
      <c r="E23" s="49">
        <v>246</v>
      </c>
      <c r="F23" s="49">
        <v>913</v>
      </c>
    </row>
    <row r="24" spans="2:6" ht="24.95" customHeight="1" x14ac:dyDescent="0.25">
      <c r="B24" s="28" t="s">
        <v>121</v>
      </c>
      <c r="C24" s="44" t="s">
        <v>129</v>
      </c>
      <c r="D24" s="32" t="s">
        <v>195</v>
      </c>
      <c r="E24" s="49">
        <v>-8576</v>
      </c>
      <c r="F24" s="49">
        <v>-61257</v>
      </c>
    </row>
    <row r="25" spans="2:6" ht="24.95" customHeight="1" x14ac:dyDescent="0.25">
      <c r="B25" s="28" t="s">
        <v>122</v>
      </c>
      <c r="C25" s="44" t="s">
        <v>113</v>
      </c>
      <c r="D25" s="32"/>
      <c r="E25" s="48"/>
      <c r="F25" s="48"/>
    </row>
    <row r="26" spans="2:6" ht="30" customHeight="1" x14ac:dyDescent="0.25">
      <c r="B26" s="28" t="s">
        <v>123</v>
      </c>
      <c r="C26" s="45" t="s">
        <v>242</v>
      </c>
      <c r="D26" s="46"/>
      <c r="E26" s="48">
        <f>E19+E20+E21+E22+E23+E24+E25</f>
        <v>-8330</v>
      </c>
      <c r="F26" s="48">
        <f>F19+F20+F21+F22+F23+F24+F25</f>
        <v>-60344</v>
      </c>
    </row>
    <row r="27" spans="2:6" ht="24.95" customHeight="1" x14ac:dyDescent="0.25">
      <c r="B27" s="28" t="s">
        <v>124</v>
      </c>
      <c r="C27" s="45" t="s">
        <v>114</v>
      </c>
      <c r="D27" s="46"/>
      <c r="E27" s="48">
        <f>E18+E26</f>
        <v>491999</v>
      </c>
      <c r="F27" s="48">
        <f>F18+F26</f>
        <v>400052</v>
      </c>
    </row>
    <row r="28" spans="2:6" ht="24" customHeight="1" x14ac:dyDescent="0.25">
      <c r="B28" s="28" t="s">
        <v>125</v>
      </c>
      <c r="C28" s="44" t="s">
        <v>115</v>
      </c>
      <c r="D28" s="32" t="s">
        <v>220</v>
      </c>
      <c r="E28" s="49">
        <v>-101032</v>
      </c>
      <c r="F28" s="49">
        <v>-127844</v>
      </c>
    </row>
    <row r="29" spans="2:6" ht="24" customHeight="1" x14ac:dyDescent="0.25">
      <c r="B29" s="28" t="s">
        <v>126</v>
      </c>
      <c r="C29" s="45" t="s">
        <v>241</v>
      </c>
      <c r="D29" s="32"/>
      <c r="E29" s="48">
        <f>E27+E28</f>
        <v>390967</v>
      </c>
      <c r="F29" s="48">
        <f>F27+F28</f>
        <v>272208</v>
      </c>
    </row>
    <row r="30" spans="2:6" ht="24.95" customHeight="1" x14ac:dyDescent="0.25">
      <c r="B30" s="28" t="s">
        <v>127</v>
      </c>
      <c r="C30" s="44" t="s">
        <v>116</v>
      </c>
      <c r="D30" s="32"/>
      <c r="E30" s="48"/>
      <c r="F30" s="48"/>
    </row>
    <row r="31" spans="2:6" x14ac:dyDescent="0.25">
      <c r="B31" s="47"/>
      <c r="D31" s="47"/>
      <c r="E31" s="47"/>
      <c r="F31" s="47"/>
    </row>
    <row r="32" spans="2:6" x14ac:dyDescent="0.25">
      <c r="D32" s="47"/>
      <c r="E32" s="47"/>
      <c r="F32" s="47"/>
    </row>
    <row r="33" spans="4:6" x14ac:dyDescent="0.25">
      <c r="D33" s="47"/>
      <c r="E33" s="47"/>
      <c r="F33" s="47"/>
    </row>
    <row r="34" spans="4:6" x14ac:dyDescent="0.25">
      <c r="D34" s="47"/>
      <c r="E34" s="47"/>
      <c r="F34" s="47"/>
    </row>
    <row r="35" spans="4:6" x14ac:dyDescent="0.25">
      <c r="D35" s="47"/>
      <c r="E35" s="47"/>
      <c r="F35" s="47"/>
    </row>
    <row r="36" spans="4:6" x14ac:dyDescent="0.25">
      <c r="D36" s="47"/>
      <c r="E36" s="47"/>
      <c r="F36" s="47"/>
    </row>
    <row r="37" spans="4:6" x14ac:dyDescent="0.25">
      <c r="D37" s="47"/>
      <c r="E37" s="47"/>
      <c r="F37" s="47"/>
    </row>
    <row r="38" spans="4:6" x14ac:dyDescent="0.25">
      <c r="D38" s="47"/>
      <c r="E38" s="47"/>
      <c r="F38" s="47"/>
    </row>
    <row r="39" spans="4:6" x14ac:dyDescent="0.25">
      <c r="D39" s="47"/>
      <c r="E39" s="47"/>
      <c r="F39" s="47"/>
    </row>
    <row r="40" spans="4:6" x14ac:dyDescent="0.25">
      <c r="D40" s="47"/>
      <c r="E40" s="47"/>
      <c r="F40" s="47"/>
    </row>
    <row r="41" spans="4:6" x14ac:dyDescent="0.25">
      <c r="D41" s="47"/>
      <c r="E41" s="47"/>
      <c r="F41" s="47"/>
    </row>
    <row r="42" spans="4:6" x14ac:dyDescent="0.25">
      <c r="D42" s="47"/>
      <c r="E42" s="47"/>
      <c r="F42" s="47"/>
    </row>
    <row r="43" spans="4:6" x14ac:dyDescent="0.25">
      <c r="D43" s="47"/>
      <c r="E43" s="47"/>
      <c r="F43" s="47"/>
    </row>
    <row r="44" spans="4:6" x14ac:dyDescent="0.25">
      <c r="D44" s="47"/>
      <c r="E44" s="47"/>
      <c r="F44" s="47"/>
    </row>
  </sheetData>
  <mergeCells count="2">
    <mergeCell ref="B1:F1"/>
    <mergeCell ref="B2:F2"/>
  </mergeCells>
  <phoneticPr fontId="2" type="noConversion"/>
  <pageMargins left="0.17" right="0.28000000000000003" top="0.2" bottom="0.2" header="0.2" footer="0.2"/>
  <pageSetup paperSize="9" orientation="portrait" r:id="rId1"/>
  <headerFooter alignWithMargins="0"/>
  <ignoredErrors>
    <ignoredError sqref="B17:B30 B5:B9 B12:B13 D8 D10:D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zoomScaleNormal="100" workbookViewId="0">
      <selection activeCell="C17" sqref="C17"/>
    </sheetView>
  </sheetViews>
  <sheetFormatPr defaultRowHeight="15" x14ac:dyDescent="0.25"/>
  <cols>
    <col min="1" max="1" width="3.85546875" style="30" customWidth="1"/>
    <col min="2" max="2" width="55.42578125" style="30" customWidth="1"/>
    <col min="3" max="4" width="16.85546875" style="30" customWidth="1"/>
    <col min="5" max="16384" width="9.140625" style="30"/>
  </cols>
  <sheetData>
    <row r="2" spans="1:4" ht="36.75" customHeight="1" x14ac:dyDescent="0.25">
      <c r="A2" s="38"/>
      <c r="B2" s="52" t="s">
        <v>131</v>
      </c>
      <c r="C2" s="52" t="s">
        <v>232</v>
      </c>
      <c r="D2" s="52" t="s">
        <v>221</v>
      </c>
    </row>
    <row r="3" spans="1:4" ht="21.95" customHeight="1" x14ac:dyDescent="0.25">
      <c r="A3" s="38"/>
      <c r="B3" s="31" t="s">
        <v>132</v>
      </c>
      <c r="C3" s="53">
        <f>C9</f>
        <v>-9216721</v>
      </c>
      <c r="D3" s="53">
        <f>D9</f>
        <v>-1037921</v>
      </c>
    </row>
    <row r="4" spans="1:4" ht="21.95" customHeight="1" x14ac:dyDescent="0.25">
      <c r="A4" s="38"/>
      <c r="B4" s="38" t="s">
        <v>133</v>
      </c>
      <c r="C4" s="51">
        <v>27328599</v>
      </c>
      <c r="D4" s="51">
        <v>38826566</v>
      </c>
    </row>
    <row r="5" spans="1:4" ht="21.95" customHeight="1" x14ac:dyDescent="0.25">
      <c r="A5" s="38"/>
      <c r="B5" s="38" t="s">
        <v>159</v>
      </c>
      <c r="C5" s="51">
        <v>-35309181</v>
      </c>
      <c r="D5" s="51">
        <v>-38503156</v>
      </c>
    </row>
    <row r="6" spans="1:4" ht="21.95" customHeight="1" x14ac:dyDescent="0.25">
      <c r="A6" s="38"/>
      <c r="B6" s="38" t="s">
        <v>134</v>
      </c>
      <c r="C6" s="33"/>
      <c r="D6" s="33"/>
    </row>
    <row r="7" spans="1:4" ht="21.95" customHeight="1" x14ac:dyDescent="0.25">
      <c r="A7" s="38"/>
      <c r="B7" s="38" t="s">
        <v>135</v>
      </c>
      <c r="C7" s="51">
        <v>-420</v>
      </c>
      <c r="D7" s="51">
        <v>-119</v>
      </c>
    </row>
    <row r="8" spans="1:4" ht="21.95" customHeight="1" x14ac:dyDescent="0.25">
      <c r="A8" s="38"/>
      <c r="B8" s="38" t="s">
        <v>136</v>
      </c>
      <c r="C8" s="51">
        <v>-1235719</v>
      </c>
      <c r="D8" s="51">
        <v>-1361212</v>
      </c>
    </row>
    <row r="9" spans="1:4" ht="21.95" customHeight="1" x14ac:dyDescent="0.25">
      <c r="A9" s="38"/>
      <c r="B9" s="34" t="s">
        <v>137</v>
      </c>
      <c r="C9" s="36">
        <f>SUM(C4:C8)</f>
        <v>-9216721</v>
      </c>
      <c r="D9" s="36">
        <f>SUM(D4:D8)</f>
        <v>-1037921</v>
      </c>
    </row>
    <row r="10" spans="1:4" ht="21.95" customHeight="1" x14ac:dyDescent="0.25">
      <c r="A10" s="38"/>
      <c r="B10" s="38"/>
      <c r="C10" s="38"/>
      <c r="D10" s="38"/>
    </row>
    <row r="11" spans="1:4" ht="21.95" customHeight="1" x14ac:dyDescent="0.25">
      <c r="A11" s="38"/>
      <c r="B11" s="31" t="s">
        <v>138</v>
      </c>
      <c r="C11" s="53">
        <f>C17</f>
        <v>11215157</v>
      </c>
      <c r="D11" s="53">
        <f>D17</f>
        <v>-91378</v>
      </c>
    </row>
    <row r="12" spans="1:4" ht="21.95" customHeight="1" x14ac:dyDescent="0.25">
      <c r="A12" s="38"/>
      <c r="B12" s="38" t="s">
        <v>139</v>
      </c>
      <c r="C12" s="33"/>
      <c r="D12" s="33"/>
    </row>
    <row r="13" spans="1:4" ht="21.95" customHeight="1" x14ac:dyDescent="0.25">
      <c r="A13" s="38"/>
      <c r="B13" s="38" t="s">
        <v>140</v>
      </c>
      <c r="C13" s="51"/>
      <c r="D13" s="51">
        <v>-98554</v>
      </c>
    </row>
    <row r="14" spans="1:4" ht="21.95" customHeight="1" x14ac:dyDescent="0.25">
      <c r="A14" s="38"/>
      <c r="B14" s="38" t="s">
        <v>141</v>
      </c>
      <c r="C14" s="33"/>
      <c r="D14" s="33"/>
    </row>
    <row r="15" spans="1:4" ht="21.95" customHeight="1" x14ac:dyDescent="0.25">
      <c r="A15" s="38"/>
      <c r="B15" s="38" t="s">
        <v>142</v>
      </c>
      <c r="C15" s="51">
        <v>2147</v>
      </c>
      <c r="D15" s="51">
        <v>7176</v>
      </c>
    </row>
    <row r="16" spans="1:4" ht="21.95" customHeight="1" x14ac:dyDescent="0.25">
      <c r="A16" s="38"/>
      <c r="B16" s="38" t="s">
        <v>143</v>
      </c>
      <c r="C16" s="33">
        <v>11213010</v>
      </c>
      <c r="D16" s="36"/>
    </row>
    <row r="17" spans="1:4" ht="21.95" customHeight="1" x14ac:dyDescent="0.25">
      <c r="A17" s="38"/>
      <c r="B17" s="34" t="s">
        <v>144</v>
      </c>
      <c r="C17" s="53">
        <f>C16+C15+C14+C13+C12</f>
        <v>11215157</v>
      </c>
      <c r="D17" s="53">
        <f>D16+D15+D14+D13+D12</f>
        <v>-91378</v>
      </c>
    </row>
    <row r="18" spans="1:4" ht="21.95" customHeight="1" x14ac:dyDescent="0.25">
      <c r="A18" s="38"/>
      <c r="B18" s="38"/>
      <c r="C18" s="38"/>
      <c r="D18" s="38"/>
    </row>
    <row r="19" spans="1:4" ht="21.95" customHeight="1" x14ac:dyDescent="0.25">
      <c r="A19" s="38"/>
      <c r="B19" s="31" t="s">
        <v>145</v>
      </c>
      <c r="C19" s="53">
        <f>C24</f>
        <v>-107</v>
      </c>
      <c r="D19" s="53">
        <f>D24</f>
        <v>-29074</v>
      </c>
    </row>
    <row r="20" spans="1:4" ht="21.95" customHeight="1" x14ac:dyDescent="0.25">
      <c r="A20" s="38"/>
      <c r="B20" s="38" t="s">
        <v>146</v>
      </c>
      <c r="C20" s="38"/>
      <c r="D20" s="38"/>
    </row>
    <row r="21" spans="1:4" ht="21.95" customHeight="1" x14ac:dyDescent="0.25">
      <c r="A21" s="38"/>
      <c r="B21" s="38" t="s">
        <v>147</v>
      </c>
      <c r="C21" s="38"/>
      <c r="D21" s="38"/>
    </row>
    <row r="22" spans="1:4" ht="21.95" customHeight="1" x14ac:dyDescent="0.25">
      <c r="A22" s="38"/>
      <c r="B22" s="38" t="s">
        <v>148</v>
      </c>
      <c r="C22" s="51">
        <v>-107</v>
      </c>
      <c r="D22" s="51">
        <v>-29074</v>
      </c>
    </row>
    <row r="23" spans="1:4" ht="21.95" customHeight="1" x14ac:dyDescent="0.25">
      <c r="A23" s="38"/>
      <c r="B23" s="38" t="s">
        <v>149</v>
      </c>
      <c r="C23" s="38"/>
      <c r="D23" s="38"/>
    </row>
    <row r="24" spans="1:4" ht="21.95" customHeight="1" x14ac:dyDescent="0.25">
      <c r="A24" s="38"/>
      <c r="B24" s="34" t="s">
        <v>150</v>
      </c>
      <c r="C24" s="53">
        <f>C23+C22+C21+C20</f>
        <v>-107</v>
      </c>
      <c r="D24" s="53">
        <f>D23+D22+D21+D20</f>
        <v>-29074</v>
      </c>
    </row>
    <row r="25" spans="1:4" ht="21.95" customHeight="1" x14ac:dyDescent="0.25">
      <c r="A25" s="38"/>
      <c r="B25" s="38"/>
      <c r="C25" s="38"/>
      <c r="D25" s="38"/>
    </row>
    <row r="26" spans="1:4" ht="21.95" customHeight="1" x14ac:dyDescent="0.25">
      <c r="A26" s="38"/>
      <c r="B26" s="31" t="s">
        <v>151</v>
      </c>
      <c r="C26" s="36">
        <f>C9+C17+C24</f>
        <v>1998329</v>
      </c>
      <c r="D26" s="36">
        <f>D9+D17+D24</f>
        <v>-1158373</v>
      </c>
    </row>
    <row r="27" spans="1:4" ht="21.95" customHeight="1" x14ac:dyDescent="0.25">
      <c r="A27" s="38"/>
      <c r="B27" s="31" t="s">
        <v>152</v>
      </c>
      <c r="C27" s="36">
        <f>D28</f>
        <v>268642</v>
      </c>
      <c r="D27" s="36">
        <v>1427014</v>
      </c>
    </row>
    <row r="28" spans="1:4" ht="21.95" customHeight="1" x14ac:dyDescent="0.25">
      <c r="A28" s="38"/>
      <c r="B28" s="31" t="s">
        <v>153</v>
      </c>
      <c r="C28" s="36">
        <f>C26+C27</f>
        <v>2266971</v>
      </c>
      <c r="D28" s="36">
        <f>D26+D27+1</f>
        <v>268642</v>
      </c>
    </row>
  </sheetData>
  <phoneticPr fontId="2" type="noConversion"/>
  <pageMargins left="0.33" right="0.18" top="0.32" bottom="0.2" header="0.27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6"/>
  <sheetViews>
    <sheetView workbookViewId="0">
      <selection activeCell="C36" sqref="C36"/>
    </sheetView>
  </sheetViews>
  <sheetFormatPr defaultRowHeight="15" x14ac:dyDescent="0.25"/>
  <cols>
    <col min="1" max="1" width="1.85546875" style="30" customWidth="1"/>
    <col min="2" max="2" width="30.42578125" style="30" customWidth="1"/>
    <col min="3" max="3" width="13" style="30" customWidth="1"/>
    <col min="4" max="4" width="12.7109375" style="30" customWidth="1"/>
    <col min="5" max="5" width="14.85546875" style="30" customWidth="1"/>
    <col min="6" max="6" width="14.5703125" style="30" customWidth="1"/>
    <col min="7" max="7" width="15.5703125" style="30" customWidth="1"/>
    <col min="8" max="8" width="12.42578125" style="30" customWidth="1"/>
    <col min="9" max="9" width="14.42578125" style="30" customWidth="1"/>
    <col min="10" max="10" width="14.7109375" style="30" customWidth="1"/>
    <col min="11" max="11" width="11.7109375" style="30" customWidth="1"/>
    <col min="12" max="16384" width="9.140625" style="30"/>
  </cols>
  <sheetData>
    <row r="3" spans="2:10" ht="16.5" x14ac:dyDescent="0.25">
      <c r="B3" s="75" t="s">
        <v>243</v>
      </c>
      <c r="C3" s="75"/>
      <c r="D3" s="75"/>
      <c r="E3" s="75"/>
      <c r="F3" s="75"/>
      <c r="G3" s="75"/>
      <c r="H3" s="75"/>
      <c r="I3" s="75"/>
      <c r="J3" s="75"/>
    </row>
    <row r="6" spans="2:10" ht="42.75" x14ac:dyDescent="0.25">
      <c r="B6" s="38"/>
      <c r="C6" s="42" t="s">
        <v>82</v>
      </c>
      <c r="D6" s="42" t="s">
        <v>83</v>
      </c>
      <c r="E6" s="42" t="s">
        <v>154</v>
      </c>
      <c r="F6" s="42" t="s">
        <v>155</v>
      </c>
      <c r="G6" s="42" t="s">
        <v>158</v>
      </c>
      <c r="H6" s="42" t="s">
        <v>156</v>
      </c>
      <c r="I6" s="42" t="s">
        <v>157</v>
      </c>
      <c r="J6" s="42" t="s">
        <v>156</v>
      </c>
    </row>
    <row r="7" spans="2:10" ht="21.75" hidden="1" customHeight="1" x14ac:dyDescent="0.25">
      <c r="B7" s="45" t="s">
        <v>169</v>
      </c>
      <c r="C7" s="54">
        <v>100000</v>
      </c>
      <c r="D7" s="54"/>
      <c r="E7" s="54"/>
      <c r="F7" s="54"/>
      <c r="G7" s="54">
        <v>2388816.9500000002</v>
      </c>
      <c r="H7" s="54"/>
      <c r="I7" s="54"/>
      <c r="J7" s="54">
        <f>SUM(C7:I7)</f>
        <v>2488816.9500000002</v>
      </c>
    </row>
    <row r="8" spans="2:10" ht="29.25" hidden="1" x14ac:dyDescent="0.25">
      <c r="B8" s="45" t="s">
        <v>160</v>
      </c>
      <c r="C8" s="54"/>
      <c r="D8" s="54"/>
      <c r="E8" s="54"/>
      <c r="F8" s="54"/>
      <c r="G8" s="54"/>
      <c r="H8" s="54"/>
      <c r="I8" s="54"/>
      <c r="J8" s="54">
        <f t="shared" ref="J8:J15" si="0">SUM(C8:I8)</f>
        <v>0</v>
      </c>
    </row>
    <row r="9" spans="2:10" ht="20.100000000000001" hidden="1" customHeight="1" x14ac:dyDescent="0.25">
      <c r="B9" s="45" t="s">
        <v>161</v>
      </c>
      <c r="C9" s="54"/>
      <c r="D9" s="54"/>
      <c r="E9" s="54"/>
      <c r="F9" s="54"/>
      <c r="G9" s="54"/>
      <c r="H9" s="54"/>
      <c r="I9" s="54"/>
      <c r="J9" s="54">
        <f t="shared" si="0"/>
        <v>0</v>
      </c>
    </row>
    <row r="10" spans="2:10" ht="43.5" hidden="1" x14ac:dyDescent="0.25">
      <c r="B10" s="45" t="s">
        <v>162</v>
      </c>
      <c r="C10" s="54"/>
      <c r="D10" s="54"/>
      <c r="E10" s="54"/>
      <c r="F10" s="54"/>
      <c r="G10" s="54"/>
      <c r="H10" s="54"/>
      <c r="I10" s="54"/>
      <c r="J10" s="54">
        <f t="shared" si="0"/>
        <v>0</v>
      </c>
    </row>
    <row r="11" spans="2:10" ht="20.100000000000001" hidden="1" customHeight="1" x14ac:dyDescent="0.25">
      <c r="B11" s="45" t="s">
        <v>165</v>
      </c>
      <c r="C11" s="54"/>
      <c r="D11" s="54"/>
      <c r="E11" s="54"/>
      <c r="F11" s="54"/>
      <c r="G11" s="54">
        <v>3724674.23</v>
      </c>
      <c r="H11" s="54"/>
      <c r="I11" s="54"/>
      <c r="J11" s="54">
        <f t="shared" si="0"/>
        <v>3724674.23</v>
      </c>
    </row>
    <row r="12" spans="2:10" ht="20.100000000000001" hidden="1" customHeight="1" x14ac:dyDescent="0.25">
      <c r="B12" s="45" t="s">
        <v>163</v>
      </c>
      <c r="C12" s="54"/>
      <c r="D12" s="54"/>
      <c r="E12" s="54"/>
      <c r="F12" s="54"/>
      <c r="G12" s="54"/>
      <c r="H12" s="54"/>
      <c r="I12" s="54"/>
      <c r="J12" s="54">
        <f t="shared" si="0"/>
        <v>0</v>
      </c>
    </row>
    <row r="13" spans="2:10" ht="19.5" hidden="1" customHeight="1" x14ac:dyDescent="0.25">
      <c r="B13" s="45" t="s">
        <v>167</v>
      </c>
      <c r="C13" s="54"/>
      <c r="D13" s="54"/>
      <c r="E13" s="54"/>
      <c r="F13" s="54"/>
      <c r="G13" s="54"/>
      <c r="H13" s="54"/>
      <c r="I13" s="54"/>
      <c r="J13" s="54">
        <f t="shared" si="0"/>
        <v>0</v>
      </c>
    </row>
    <row r="14" spans="2:10" ht="20.100000000000001" hidden="1" customHeight="1" x14ac:dyDescent="0.25">
      <c r="B14" s="45" t="s">
        <v>168</v>
      </c>
      <c r="C14" s="54"/>
      <c r="D14" s="54"/>
      <c r="E14" s="54"/>
      <c r="F14" s="54"/>
      <c r="G14" s="54"/>
      <c r="H14" s="54"/>
      <c r="I14" s="54"/>
      <c r="J14" s="54">
        <f t="shared" si="0"/>
        <v>0</v>
      </c>
    </row>
    <row r="15" spans="2:10" ht="20.100000000000001" hidden="1" customHeight="1" x14ac:dyDescent="0.25">
      <c r="B15" s="45" t="s">
        <v>210</v>
      </c>
      <c r="C15" s="54">
        <f>SUM(C7:C14)</f>
        <v>100000</v>
      </c>
      <c r="D15" s="54">
        <f t="shared" ref="D15:I15" si="1">SUM(D7:D14)</f>
        <v>0</v>
      </c>
      <c r="E15" s="54">
        <f t="shared" si="1"/>
        <v>0</v>
      </c>
      <c r="F15" s="54">
        <f t="shared" si="1"/>
        <v>0</v>
      </c>
      <c r="G15" s="54">
        <f t="shared" si="1"/>
        <v>6113491.1799999997</v>
      </c>
      <c r="H15" s="54">
        <f t="shared" si="1"/>
        <v>0</v>
      </c>
      <c r="I15" s="54">
        <f t="shared" si="1"/>
        <v>0</v>
      </c>
      <c r="J15" s="54">
        <f t="shared" si="0"/>
        <v>6213491.1799999997</v>
      </c>
    </row>
    <row r="16" spans="2:10" ht="26.25" hidden="1" customHeight="1" x14ac:dyDescent="0.25">
      <c r="B16" s="45" t="s">
        <v>165</v>
      </c>
      <c r="C16" s="54"/>
      <c r="D16" s="54"/>
      <c r="E16" s="54"/>
      <c r="F16" s="54"/>
      <c r="G16" s="55">
        <v>1988774.92</v>
      </c>
      <c r="H16" s="54"/>
      <c r="I16" s="54"/>
      <c r="J16" s="54">
        <f>SUM(C16:I16)</f>
        <v>1988774.92</v>
      </c>
    </row>
    <row r="17" spans="2:10" ht="20.100000000000001" hidden="1" customHeight="1" x14ac:dyDescent="0.25">
      <c r="B17" s="45" t="s">
        <v>163</v>
      </c>
      <c r="C17" s="54"/>
      <c r="D17" s="54"/>
      <c r="E17" s="54"/>
      <c r="F17" s="54"/>
      <c r="G17" s="54"/>
      <c r="H17" s="54"/>
      <c r="I17" s="54"/>
      <c r="J17" s="54">
        <f>SUM(C17:I17)</f>
        <v>0</v>
      </c>
    </row>
    <row r="18" spans="2:10" ht="20.100000000000001" hidden="1" customHeight="1" x14ac:dyDescent="0.25">
      <c r="B18" s="45" t="s">
        <v>164</v>
      </c>
      <c r="C18" s="54"/>
      <c r="D18" s="54"/>
      <c r="E18" s="54"/>
      <c r="F18" s="54"/>
      <c r="G18" s="54"/>
      <c r="H18" s="54"/>
      <c r="I18" s="54"/>
      <c r="J18" s="54">
        <f>SUM(C18:I18)</f>
        <v>0</v>
      </c>
    </row>
    <row r="19" spans="2:10" ht="20.100000000000001" hidden="1" customHeight="1" x14ac:dyDescent="0.25">
      <c r="B19" s="45" t="s">
        <v>166</v>
      </c>
      <c r="C19" s="54"/>
      <c r="D19" s="54"/>
      <c r="E19" s="54"/>
      <c r="F19" s="54"/>
      <c r="G19" s="54"/>
      <c r="H19" s="54"/>
      <c r="I19" s="54"/>
      <c r="J19" s="54">
        <f>SUM(C19:I19)</f>
        <v>0</v>
      </c>
    </row>
    <row r="20" spans="2:10" ht="27" hidden="1" customHeight="1" x14ac:dyDescent="0.25">
      <c r="B20" s="45" t="s">
        <v>211</v>
      </c>
      <c r="C20" s="36">
        <f>SUM(C15:C19)</f>
        <v>100000</v>
      </c>
      <c r="D20" s="36"/>
      <c r="E20" s="36"/>
      <c r="F20" s="36"/>
      <c r="G20" s="36">
        <f>SUM(G15:G19)</f>
        <v>8102266.0999999996</v>
      </c>
      <c r="H20" s="36"/>
      <c r="I20" s="36"/>
      <c r="J20" s="36">
        <f>SUM(C20:I20)</f>
        <v>8202266.0999999996</v>
      </c>
    </row>
    <row r="21" spans="2:10" ht="27" hidden="1" customHeight="1" x14ac:dyDescent="0.25">
      <c r="B21" s="44" t="s">
        <v>165</v>
      </c>
      <c r="C21" s="33"/>
      <c r="D21" s="33"/>
      <c r="E21" s="33"/>
      <c r="F21" s="33"/>
      <c r="G21" s="56">
        <v>1499629</v>
      </c>
      <c r="H21" s="33"/>
      <c r="I21" s="33"/>
      <c r="J21" s="36">
        <f>G21</f>
        <v>1499629</v>
      </c>
    </row>
    <row r="22" spans="2:10" ht="27" hidden="1" customHeight="1" x14ac:dyDescent="0.25">
      <c r="B22" s="44" t="s">
        <v>163</v>
      </c>
      <c r="C22" s="33"/>
      <c r="D22" s="33"/>
      <c r="E22" s="33"/>
      <c r="F22" s="33"/>
      <c r="G22" s="33"/>
      <c r="H22" s="33"/>
      <c r="I22" s="33"/>
      <c r="J22" s="33"/>
    </row>
    <row r="23" spans="2:10" ht="27" hidden="1" customHeight="1" x14ac:dyDescent="0.25">
      <c r="B23" s="44" t="s">
        <v>164</v>
      </c>
      <c r="C23" s="33"/>
      <c r="D23" s="33"/>
      <c r="E23" s="33"/>
      <c r="F23" s="33"/>
      <c r="G23" s="33"/>
      <c r="H23" s="33"/>
      <c r="I23" s="33"/>
      <c r="J23" s="33"/>
    </row>
    <row r="24" spans="2:10" ht="27" hidden="1" customHeight="1" x14ac:dyDescent="0.25">
      <c r="B24" s="44" t="s">
        <v>166</v>
      </c>
      <c r="C24" s="33"/>
      <c r="D24" s="33"/>
      <c r="E24" s="33"/>
      <c r="F24" s="33"/>
      <c r="G24" s="33"/>
      <c r="H24" s="33"/>
      <c r="I24" s="33"/>
      <c r="J24" s="33"/>
    </row>
    <row r="25" spans="2:10" ht="27" hidden="1" customHeight="1" x14ac:dyDescent="0.25">
      <c r="B25" s="45" t="s">
        <v>213</v>
      </c>
      <c r="C25" s="36">
        <f>SUM(C20:C24)</f>
        <v>100000</v>
      </c>
      <c r="D25" s="36"/>
      <c r="E25" s="36"/>
      <c r="F25" s="36"/>
      <c r="G25" s="36">
        <f>SUM(G20:G24)-1</f>
        <v>9601894.0999999996</v>
      </c>
      <c r="H25" s="36"/>
      <c r="I25" s="36"/>
      <c r="J25" s="36">
        <f>SUM(C25:I25)</f>
        <v>9701894.0999999996</v>
      </c>
    </row>
    <row r="26" spans="2:10" ht="27" hidden="1" customHeight="1" x14ac:dyDescent="0.25">
      <c r="B26" s="44" t="s">
        <v>165</v>
      </c>
      <c r="C26" s="33"/>
      <c r="D26" s="33"/>
      <c r="E26" s="33"/>
      <c r="F26" s="33"/>
      <c r="G26" s="35">
        <v>272208</v>
      </c>
      <c r="H26" s="33"/>
      <c r="I26" s="33"/>
      <c r="J26" s="36">
        <f t="shared" ref="J26" si="2">SUM(C26:I26)</f>
        <v>272208</v>
      </c>
    </row>
    <row r="27" spans="2:10" ht="27" hidden="1" customHeight="1" x14ac:dyDescent="0.25">
      <c r="B27" s="44" t="s">
        <v>163</v>
      </c>
      <c r="C27" s="33"/>
      <c r="D27" s="33"/>
      <c r="E27" s="33"/>
      <c r="F27" s="33"/>
      <c r="G27" s="33"/>
      <c r="H27" s="33"/>
      <c r="I27" s="33"/>
      <c r="J27" s="36"/>
    </row>
    <row r="28" spans="2:10" ht="27" hidden="1" customHeight="1" x14ac:dyDescent="0.25">
      <c r="B28" s="44" t="s">
        <v>164</v>
      </c>
      <c r="C28" s="33"/>
      <c r="D28" s="33"/>
      <c r="E28" s="33"/>
      <c r="F28" s="33"/>
      <c r="G28" s="33"/>
      <c r="H28" s="33"/>
      <c r="I28" s="33"/>
      <c r="J28" s="36"/>
    </row>
    <row r="29" spans="2:10" ht="27" hidden="1" customHeight="1" x14ac:dyDescent="0.25">
      <c r="B29" s="44" t="s">
        <v>166</v>
      </c>
      <c r="C29" s="33"/>
      <c r="D29" s="33"/>
      <c r="E29" s="33"/>
      <c r="F29" s="33"/>
      <c r="G29" s="33"/>
      <c r="H29" s="33"/>
      <c r="I29" s="33"/>
      <c r="J29" s="36"/>
    </row>
    <row r="30" spans="2:10" ht="27" customHeight="1" x14ac:dyDescent="0.25">
      <c r="B30" s="45" t="s">
        <v>222</v>
      </c>
      <c r="C30" s="36">
        <f>SUM(C25:C29)</f>
        <v>100000</v>
      </c>
      <c r="D30" s="36"/>
      <c r="E30" s="36"/>
      <c r="F30" s="36"/>
      <c r="G30" s="36">
        <f>SUM(G25:G29)</f>
        <v>9874102.0999999996</v>
      </c>
      <c r="H30" s="36"/>
      <c r="I30" s="36"/>
      <c r="J30" s="36">
        <f>SUM(J25:J29)</f>
        <v>9974102.0999999996</v>
      </c>
    </row>
    <row r="31" spans="2:10" ht="27" customHeight="1" x14ac:dyDescent="0.25">
      <c r="B31" s="44" t="s">
        <v>165</v>
      </c>
      <c r="C31" s="33"/>
      <c r="D31" s="33"/>
      <c r="E31" s="33"/>
      <c r="F31" s="33"/>
      <c r="G31" s="35">
        <f>'Aktiv-Pasiv version plote'!E96</f>
        <v>390967</v>
      </c>
      <c r="H31" s="33"/>
      <c r="I31" s="33"/>
      <c r="J31" s="36">
        <f>SUM(C31:I31)</f>
        <v>390967</v>
      </c>
    </row>
    <row r="32" spans="2:10" ht="27" customHeight="1" x14ac:dyDescent="0.25">
      <c r="B32" s="44" t="s">
        <v>163</v>
      </c>
      <c r="C32" s="33"/>
      <c r="D32" s="33"/>
      <c r="E32" s="33"/>
      <c r="F32" s="33"/>
      <c r="G32" s="33"/>
      <c r="H32" s="33"/>
      <c r="I32" s="33"/>
      <c r="J32" s="36"/>
    </row>
    <row r="33" spans="2:10" ht="27" customHeight="1" x14ac:dyDescent="0.25">
      <c r="B33" s="44" t="s">
        <v>164</v>
      </c>
      <c r="C33" s="33"/>
      <c r="D33" s="33"/>
      <c r="E33" s="33"/>
      <c r="F33" s="33"/>
      <c r="G33" s="33"/>
      <c r="H33" s="33"/>
      <c r="I33" s="33"/>
      <c r="J33" s="36"/>
    </row>
    <row r="34" spans="2:10" ht="27" customHeight="1" x14ac:dyDescent="0.25">
      <c r="B34" s="44" t="s">
        <v>166</v>
      </c>
      <c r="C34" s="33"/>
      <c r="D34" s="33"/>
      <c r="E34" s="33"/>
      <c r="F34" s="33"/>
      <c r="G34" s="33"/>
      <c r="H34" s="33"/>
      <c r="I34" s="33"/>
      <c r="J34" s="36"/>
    </row>
    <row r="35" spans="2:10" ht="27" customHeight="1" x14ac:dyDescent="0.25">
      <c r="B35" s="45" t="s">
        <v>244</v>
      </c>
      <c r="C35" s="36">
        <f>SUM(C30:C34)</f>
        <v>100000</v>
      </c>
      <c r="D35" s="36"/>
      <c r="E35" s="36"/>
      <c r="F35" s="36"/>
      <c r="G35" s="36">
        <f>SUM(G30:G34)</f>
        <v>10265069.1</v>
      </c>
      <c r="H35" s="36"/>
      <c r="I35" s="36"/>
      <c r="J35" s="36">
        <f>SUM(J30:J34)</f>
        <v>10365069.1</v>
      </c>
    </row>
    <row r="36" spans="2:10" x14ac:dyDescent="0.25">
      <c r="C36" s="57"/>
      <c r="D36" s="57"/>
      <c r="E36" s="57"/>
      <c r="F36" s="57"/>
      <c r="G36" s="57"/>
      <c r="H36" s="57"/>
      <c r="I36" s="57"/>
    </row>
  </sheetData>
  <mergeCells count="1">
    <mergeCell ref="B3:J3"/>
  </mergeCells>
  <phoneticPr fontId="2" type="noConversion"/>
  <pageMargins left="0.2" right="0.2" top="0.21" bottom="0.28000000000000003" header="0.5" footer="0.2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Kopertina</vt:lpstr>
      <vt:lpstr>Aktiv-Pasiv version plote</vt:lpstr>
      <vt:lpstr>Pasqyra Ardhura-Shpenzime </vt:lpstr>
      <vt:lpstr>Pasqyra fluksit monetar</vt:lpstr>
      <vt:lpstr>Pasqyra e kapitalit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Fatjeta Alushi</dc:creator>
  <cp:lastModifiedBy>fatjeta.alushi</cp:lastModifiedBy>
  <cp:lastPrinted>2014-03-21T11:13:25Z</cp:lastPrinted>
  <dcterms:created xsi:type="dcterms:W3CDTF">1996-10-14T23:33:28Z</dcterms:created>
  <dcterms:modified xsi:type="dcterms:W3CDTF">2014-03-21T14:21:06Z</dcterms:modified>
</cp:coreProperties>
</file>