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875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2"/>
  <c r="K16"/>
  <c r="E5"/>
  <c r="H23" i="3"/>
  <c r="H12"/>
  <c r="E4" i="2" l="1"/>
  <c r="E7"/>
  <c r="E21"/>
  <c r="E20" s="1"/>
  <c r="K7"/>
  <c r="K4"/>
  <c r="F21"/>
  <c r="F20" s="1"/>
  <c r="F7"/>
  <c r="F4"/>
  <c r="L23"/>
  <c r="L7"/>
  <c r="L4"/>
  <c r="H32" i="3"/>
  <c r="H22"/>
  <c r="H18"/>
  <c r="H13" s="1"/>
  <c r="H9"/>
  <c r="L18" i="2" l="1"/>
  <c r="K24"/>
  <c r="L3"/>
  <c r="K3"/>
  <c r="H36" i="3"/>
  <c r="H38"/>
  <c r="H39" s="1"/>
  <c r="K26" i="2" s="1"/>
  <c r="K23" s="1"/>
  <c r="K18" s="1"/>
  <c r="K27" s="1"/>
  <c r="E3"/>
  <c r="E27"/>
  <c r="F3"/>
  <c r="F27"/>
  <c r="L27"/>
  <c r="I32" i="3" l="1"/>
  <c r="I22"/>
  <c r="I18"/>
  <c r="I14"/>
  <c r="I9"/>
  <c r="I13" l="1"/>
  <c r="I36"/>
  <c r="I38" l="1"/>
  <c r="I39"/>
</calcChain>
</file>

<file path=xl/sharedStrings.xml><?xml version="1.0" encoding="utf-8"?>
<sst xmlns="http://schemas.openxmlformats.org/spreadsheetml/2006/main" count="175" uniqueCount="114">
  <si>
    <t>Emertimi Mikronjesise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</si>
  <si>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</si>
  <si>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</si>
  <si>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</si>
  <si>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</si>
  <si>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</si>
  <si>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</si>
  <si>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(  M I K R O N J E S I T E  )</t>
  </si>
  <si>
    <t xml:space="preserve">(  Ne zbarim te Standartit Kombetar te Kontabilitetit Nr.15 ) 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</si>
  <si>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</si>
  <si>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</si>
  <si>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</si>
  <si>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</si>
  <si>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</si>
  <si>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</si>
  <si>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</si>
  <si>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</si>
  <si>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K T I V E T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</si>
  <si>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</si>
  <si>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</si>
  <si>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</si>
  <si>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</si>
  <si>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</si>
  <si>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</si>
  <si>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 </t>
  </si>
  <si>
    <t>Banka</t>
  </si>
  <si>
    <t>Arka</t>
  </si>
  <si>
    <t>Aktive te tjera financiare afatshkurtra</t>
  </si>
  <si>
    <t>Kerkesa te arketushme</t>
  </si>
  <si>
    <t>Instrumenta te tjera financiare dhe borxhi</t>
  </si>
  <si>
    <t>Inventari</t>
  </si>
  <si>
    <t>Lendet e para</t>
  </si>
  <si>
    <t>Prodhim ne proces</t>
  </si>
  <si>
    <t>Produkte te gatshme</t>
  </si>
  <si>
    <t>Mallra per rishitje</t>
  </si>
  <si>
    <t>Parapagesa per furnizime</t>
  </si>
  <si>
    <t>II</t>
  </si>
  <si>
    <t>A K T I V E T    A F A T G J A T A</t>
  </si>
  <si>
    <t>Aktive afatgjata materiale</t>
  </si>
  <si>
    <t>Toka</t>
  </si>
  <si>
    <t>Ndertesa</t>
  </si>
  <si>
    <t>Makineri dhe paisje</t>
  </si>
  <si>
    <t xml:space="preserve">Aktive tjera afat gjata materiale </t>
  </si>
  <si>
    <t>Aktive te tjera afatgjata</t>
  </si>
  <si>
    <t>Totali   Aktiveve</t>
  </si>
  <si>
    <t>PASIVET  DHE  KAPITALI</t>
  </si>
  <si>
    <t>P A S I V E T      A F A T S H K U R T R A</t>
  </si>
  <si>
    <t>Huamarjet</t>
  </si>
  <si>
    <t>Overdraftet bankare</t>
  </si>
  <si>
    <t>Huamarrje afat shkuatra</t>
  </si>
  <si>
    <t>Detyrimet tregetare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</si>
  <si>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</si>
  <si>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</si>
  <si>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</si>
  <si>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</si>
  <si>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</si>
  <si>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</si>
  <si>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</si>
  <si>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</si>
  <si>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P A S I V E T      A F A T G J A T A</t>
  </si>
  <si>
    <t>Huat  afatgjata</t>
  </si>
  <si>
    <t>Te tjera afatgjata</t>
  </si>
  <si>
    <t>III</t>
  </si>
  <si>
    <t xml:space="preserve">K A P I T A L I </t>
  </si>
  <si>
    <t>Kapitali  i  Pronarit</t>
  </si>
  <si>
    <t>Rezervat</t>
  </si>
  <si>
    <t>Fitimi  (Humbja)   e   vitit   financiar</t>
  </si>
  <si>
    <t xml:space="preserve">Totali   Pasiveve </t>
  </si>
  <si>
    <t>(  Bazuar ne klasifikimin e Shpenzimeve sipas Natyres  )</t>
  </si>
  <si>
    <t>Pershkrimi  i  Elementeve</t>
  </si>
  <si>
    <t>TE ARDHURAT</t>
  </si>
  <si>
    <t>►</t>
  </si>
  <si>
    <t>SHPENZIMET  =1+2+3+4+5</t>
  </si>
  <si>
    <t>Shpenzime per materiale</t>
  </si>
  <si>
    <t>Inventar ne celje</t>
  </si>
  <si>
    <t>Shpenzimet per mallrat e prodhuara</t>
  </si>
  <si>
    <t>Inventari ne fund te vitit</t>
  </si>
  <si>
    <t>Shpenzime personeli</t>
  </si>
  <si>
    <t xml:space="preserve">Pagat </t>
  </si>
  <si>
    <t>Siguracion</t>
  </si>
  <si>
    <t>Amortizimi i Aktiveve Afatgjata</t>
  </si>
  <si>
    <t>Te tjera</t>
  </si>
  <si>
    <t>Energji uji,fax,telefon,internet</t>
  </si>
  <si>
    <t>Shpenzime te qarkullimit te mallit e transportit</t>
  </si>
  <si>
    <t>Benzin/Naft/Gaz</t>
  </si>
  <si>
    <t>Qera ambjenti</t>
  </si>
  <si>
    <t xml:space="preserve">Pagesa </t>
  </si>
  <si>
    <t>Taksat Doganore e Bashkiake</t>
  </si>
  <si>
    <t>Shpenzime administrative,mirembajtje dhe te tjera</t>
  </si>
  <si>
    <t>Shpenzime financiare</t>
  </si>
  <si>
    <t>Interesa te paguara dhe komisione bankare</t>
  </si>
  <si>
    <t>A</t>
  </si>
  <si>
    <t xml:space="preserve">Fitimi para tatimeve  </t>
  </si>
  <si>
    <t>Tatimi mbi fitimin</t>
  </si>
  <si>
    <t>B</t>
  </si>
  <si>
    <t xml:space="preserve">Fitimi  pas tatimit </t>
  </si>
  <si>
    <t>TIRANE</t>
  </si>
  <si>
    <t>►TE ARDHURA FINANCIARE</t>
  </si>
  <si>
    <t>►FITIM I TATUESHEM</t>
  </si>
  <si>
    <t>TE ARDHURA TE TJERA</t>
  </si>
  <si>
    <t xml:space="preserve">RRUGA MUJO ULQINAKU, P TEKNOPROJEKT, </t>
  </si>
  <si>
    <t>SHITJE MALLRASH DHE SHERBIMESH</t>
  </si>
  <si>
    <t>PER SUBJEKTIN</t>
  </si>
  <si>
    <t>ELVIS XHAFERRI</t>
  </si>
  <si>
    <t>QENDRA E MONITORIMIT TE MJEDISIT SH.P.K</t>
  </si>
  <si>
    <t>K92402036A</t>
  </si>
  <si>
    <t>Te tjera te arketushme TVSH + T THJESHTUAR</t>
  </si>
  <si>
    <t>17.11.2009</t>
  </si>
  <si>
    <t>Viti   2013</t>
  </si>
  <si>
    <t>01.01.2013</t>
  </si>
  <si>
    <t>31.12.2013</t>
  </si>
  <si>
    <t>Pasqyra   e   te   Ardhurave   dhe   Shpenzimeve     2013</t>
  </si>
  <si>
    <t>02.02.2014</t>
  </si>
  <si>
    <t>GRAND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</si>
</sst>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26"/>
      <color theme="1"/>
      <name val="Arial Narrow"/>
      <family val="2"/>
    </font>
    <font>
      <b/>
      <sz val="20"/>
      <color theme="1"/>
      <name val="Arial Narrow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0" fontId="19" fillId="0" borderId="0"/>
  </cellStyleXfs>
  <cellXfs count="14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6" fillId="0" borderId="0" xfId="0" applyFont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9" xfId="0" applyFont="1" applyBorder="1"/>
    <xf numFmtId="0" fontId="3" fillId="0" borderId="16" xfId="0" applyFont="1" applyBorder="1" applyAlignment="1">
      <alignment horizontal="center"/>
    </xf>
    <xf numFmtId="0" fontId="10" fillId="0" borderId="9" xfId="0" applyFont="1" applyBorder="1"/>
    <xf numFmtId="0" fontId="3" fillId="0" borderId="16" xfId="0" applyFont="1" applyBorder="1"/>
    <xf numFmtId="0" fontId="3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5" fontId="0" fillId="0" borderId="0" xfId="0" applyNumberFormat="1"/>
    <xf numFmtId="14" fontId="3" fillId="0" borderId="5" xfId="0" applyNumberFormat="1" applyFont="1" applyBorder="1"/>
    <xf numFmtId="1" fontId="0" fillId="0" borderId="0" xfId="0" applyNumberFormat="1"/>
    <xf numFmtId="164" fontId="0" fillId="0" borderId="0" xfId="0" applyNumberFormat="1"/>
    <xf numFmtId="1" fontId="3" fillId="0" borderId="9" xfId="0" applyNumberFormat="1" applyFont="1" applyBorder="1"/>
    <xf numFmtId="0" fontId="10" fillId="0" borderId="5" xfId="0" applyFont="1" applyBorder="1"/>
    <xf numFmtId="0" fontId="18" fillId="0" borderId="5" xfId="0" applyFont="1" applyBorder="1"/>
    <xf numFmtId="0" fontId="3" fillId="0" borderId="6" xfId="0" applyFont="1" applyBorder="1" applyAlignment="1">
      <alignment horizontal="center"/>
    </xf>
    <xf numFmtId="0" fontId="0" fillId="0" borderId="26" xfId="0" applyBorder="1"/>
    <xf numFmtId="0" fontId="14" fillId="0" borderId="6" xfId="0" applyFont="1" applyBorder="1" applyAlignment="1">
      <alignment horizontal="center"/>
    </xf>
    <xf numFmtId="165" fontId="2" fillId="0" borderId="27" xfId="1" applyNumberFormat="1" applyFont="1" applyBorder="1"/>
    <xf numFmtId="165" fontId="2" fillId="0" borderId="27" xfId="1" applyNumberFormat="1" applyFont="1" applyBorder="1" applyAlignment="1">
      <alignment horizontal="center"/>
    </xf>
    <xf numFmtId="165" fontId="14" fillId="0" borderId="27" xfId="1" applyNumberFormat="1" applyFont="1" applyBorder="1" applyAlignment="1">
      <alignment horizontal="center"/>
    </xf>
    <xf numFmtId="165" fontId="14" fillId="0" borderId="27" xfId="1" applyNumberFormat="1" applyFont="1" applyBorder="1"/>
    <xf numFmtId="0" fontId="20" fillId="0" borderId="26" xfId="0" applyFont="1" applyBorder="1"/>
    <xf numFmtId="0" fontId="9" fillId="0" borderId="9" xfId="0" applyFont="1" applyBorder="1"/>
    <xf numFmtId="1" fontId="9" fillId="0" borderId="9" xfId="0" applyNumberFormat="1" applyFont="1" applyBorder="1"/>
    <xf numFmtId="1" fontId="20" fillId="0" borderId="27" xfId="0" applyNumberFormat="1" applyFont="1" applyBorder="1"/>
    <xf numFmtId="165" fontId="0" fillId="0" borderId="0" xfId="1" applyNumberFormat="1" applyFont="1"/>
    <xf numFmtId="165" fontId="20" fillId="0" borderId="26" xfId="1" applyNumberFormat="1" applyFont="1" applyBorder="1"/>
    <xf numFmtId="0" fontId="15" fillId="0" borderId="22" xfId="0" applyFont="1" applyBorder="1" applyAlignment="1"/>
    <xf numFmtId="0" fontId="15" fillId="0" borderId="10" xfId="0" applyFont="1" applyBorder="1" applyAlignment="1"/>
    <xf numFmtId="0" fontId="14" fillId="0" borderId="10" xfId="0" applyFont="1" applyBorder="1" applyAlignment="1"/>
    <xf numFmtId="0" fontId="14" fillId="0" borderId="21" xfId="0" applyFont="1" applyBorder="1" applyAlignment="1"/>
    <xf numFmtId="0" fontId="20" fillId="0" borderId="0" xfId="0" applyFont="1" applyAlignment="1">
      <alignment horizontal="center"/>
    </xf>
    <xf numFmtId="165" fontId="9" fillId="0" borderId="9" xfId="1" applyNumberFormat="1" applyFont="1" applyBorder="1"/>
    <xf numFmtId="0" fontId="1" fillId="0" borderId="0" xfId="0" applyFont="1"/>
    <xf numFmtId="165" fontId="14" fillId="0" borderId="27" xfId="1" applyNumberFormat="1" applyFont="1" applyBorder="1"/>
    <xf numFmtId="1" fontId="0" fillId="0" borderId="26" xfId="0" applyNumberFormat="1" applyBorder="1"/>
    <xf numFmtId="1" fontId="20" fillId="0" borderId="26" xfId="0" applyNumberFormat="1" applyFont="1" applyBorder="1"/>
    <xf numFmtId="0" fontId="3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0" xfId="0" applyFont="1" applyBorder="1"/>
    <xf numFmtId="0" fontId="9" fillId="0" borderId="21" xfId="0" applyFont="1" applyBorder="1"/>
    <xf numFmtId="0" fontId="11" fillId="0" borderId="22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9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/>
    <xf numFmtId="0" fontId="2" fillId="0" borderId="10" xfId="0" applyFont="1" applyBorder="1"/>
    <xf numFmtId="0" fontId="2" fillId="0" borderId="21" xfId="0" applyFont="1" applyBorder="1"/>
    <xf numFmtId="165" fontId="2" fillId="0" borderId="27" xfId="1" applyNumberFormat="1" applyFont="1" applyBorder="1"/>
    <xf numFmtId="0" fontId="14" fillId="0" borderId="2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2" xfId="0" applyFont="1" applyBorder="1"/>
    <xf numFmtId="0" fontId="14" fillId="0" borderId="10" xfId="0" applyFont="1" applyBorder="1"/>
    <xf numFmtId="0" fontId="14" fillId="0" borderId="21" xfId="0" applyFont="1" applyBorder="1"/>
    <xf numFmtId="165" fontId="14" fillId="0" borderId="27" xfId="1" applyNumberFormat="1" applyFont="1" applyBorder="1"/>
    <xf numFmtId="0" fontId="15" fillId="0" borderId="2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0" fontId="16" fillId="0" borderId="10" xfId="0" applyFont="1" applyBorder="1"/>
    <xf numFmtId="0" fontId="16" fillId="0" borderId="21" xfId="0" applyFont="1" applyBorder="1"/>
    <xf numFmtId="165" fontId="14" fillId="0" borderId="27" xfId="1" applyNumberFormat="1" applyFont="1" applyBorder="1" applyAlignment="1">
      <alignment horizontal="center"/>
    </xf>
    <xf numFmtId="165" fontId="2" fillId="0" borderId="27" xfId="1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5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opLeftCell="A16" workbookViewId="0">
      <selection sqref="A1:J37"/>
    </sheetView>
  </sheetViews>
  <sheetFormatPr defaultRowHeight="15"/>
  <cols>
    <col min="5" max="5" width="9.85546875" bestFit="1" customWidth="1"/>
    <col min="10" max="10" width="1.71093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>
      <c r="A2" s="4"/>
      <c r="B2" s="69" t="s">
        <v>0</v>
      </c>
      <c r="C2" s="69"/>
      <c r="D2" s="6"/>
      <c r="E2" s="7" t="s">
        <v>104</v>
      </c>
      <c r="F2" s="8"/>
      <c r="G2" s="9"/>
      <c r="H2" s="7"/>
      <c r="I2" s="6"/>
      <c r="J2" s="10"/>
    </row>
    <row r="3" spans="1:10" ht="15.75" thickBot="1">
      <c r="A3" s="4"/>
      <c r="B3" s="5" t="s">
        <v>1</v>
      </c>
      <c r="C3" s="6"/>
      <c r="D3" s="6"/>
      <c r="E3" s="7" t="s">
        <v>105</v>
      </c>
      <c r="F3" s="11"/>
      <c r="G3" s="12"/>
      <c r="H3" s="5"/>
      <c r="I3" s="13"/>
      <c r="J3" s="10"/>
    </row>
    <row r="4" spans="1:10" ht="15.75" thickBot="1">
      <c r="A4" s="4"/>
      <c r="B4" s="69" t="s">
        <v>2</v>
      </c>
      <c r="C4" s="69"/>
      <c r="D4" s="6"/>
      <c r="E4" s="7" t="s">
        <v>100</v>
      </c>
      <c r="F4" s="7"/>
      <c r="G4" s="7"/>
      <c r="H4" s="7"/>
      <c r="I4" s="7"/>
      <c r="J4" s="10"/>
    </row>
    <row r="5" spans="1:10" ht="15.75" thickBot="1">
      <c r="A5" s="4"/>
      <c r="B5" s="6"/>
      <c r="C5" s="6"/>
      <c r="D5" s="6"/>
      <c r="E5" s="65"/>
      <c r="F5" s="6"/>
      <c r="G5" s="37" t="s">
        <v>96</v>
      </c>
      <c r="H5" s="9"/>
      <c r="I5" s="5"/>
      <c r="J5" s="10"/>
    </row>
    <row r="6" spans="1:10" ht="15.75" thickBot="1">
      <c r="A6" s="4"/>
      <c r="B6" s="69" t="s">
        <v>3</v>
      </c>
      <c r="C6" s="69"/>
      <c r="D6" s="6"/>
      <c r="E6" s="40" t="s">
        <v>107</v>
      </c>
      <c r="F6" s="6"/>
      <c r="G6" s="6"/>
      <c r="H6" s="6"/>
      <c r="I6" s="6"/>
      <c r="J6" s="10"/>
    </row>
    <row r="7" spans="1:10" ht="15.75" thickBot="1">
      <c r="A7" s="4"/>
      <c r="B7" s="69" t="s">
        <v>4</v>
      </c>
      <c r="C7" s="69"/>
      <c r="D7" s="69"/>
      <c r="E7" s="7"/>
      <c r="F7" s="6"/>
      <c r="G7" s="6"/>
      <c r="H7" s="6"/>
      <c r="I7" s="6"/>
      <c r="J7" s="10"/>
    </row>
    <row r="8" spans="1:10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ht="15.75" thickBot="1">
      <c r="A9" s="4"/>
      <c r="B9" s="69" t="s">
        <v>5</v>
      </c>
      <c r="C9" s="69"/>
      <c r="D9" s="6"/>
      <c r="E9" s="7"/>
      <c r="F9" s="7"/>
      <c r="G9" s="7"/>
      <c r="H9" s="7"/>
      <c r="I9" s="7"/>
      <c r="J9" s="10"/>
    </row>
    <row r="10" spans="1:10" ht="15.75" thickBot="1">
      <c r="A10" s="4"/>
      <c r="B10" s="6"/>
      <c r="C10" s="6"/>
      <c r="D10" s="6"/>
      <c r="E10" s="7"/>
      <c r="F10" s="7"/>
      <c r="G10" s="7"/>
      <c r="H10" s="7"/>
      <c r="I10" s="7"/>
      <c r="J10" s="10"/>
    </row>
    <row r="11" spans="1:10" ht="15.75" thickBot="1">
      <c r="A11" s="4"/>
      <c r="B11" s="6"/>
      <c r="C11" s="6"/>
      <c r="D11" s="6"/>
      <c r="E11" s="7"/>
      <c r="F11" s="7"/>
      <c r="G11" s="7"/>
      <c r="H11" s="7"/>
      <c r="I11" s="7"/>
      <c r="J11" s="10"/>
    </row>
    <row r="12" spans="1:10" ht="33.75">
      <c r="A12" s="77" t="s">
        <v>6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33.75">
      <c r="A13" s="14"/>
      <c r="B13" s="6"/>
      <c r="C13" s="6"/>
      <c r="D13" s="6"/>
      <c r="E13" s="6"/>
      <c r="F13" s="6"/>
      <c r="G13" s="6"/>
      <c r="H13" s="6"/>
      <c r="I13" s="6"/>
      <c r="J13" s="15"/>
    </row>
    <row r="14" spans="1:10" ht="25.5">
      <c r="A14" s="70" t="s">
        <v>7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25.5">
      <c r="A15" s="16"/>
      <c r="B15" s="6"/>
      <c r="C15" s="6"/>
      <c r="D15" s="6"/>
      <c r="E15" s="6"/>
      <c r="F15" s="6"/>
      <c r="G15" s="6"/>
      <c r="H15" s="6"/>
      <c r="I15" s="6"/>
      <c r="J15" s="17"/>
    </row>
    <row r="16" spans="1:10">
      <c r="A16" s="18"/>
      <c r="B16" s="73" t="s">
        <v>8</v>
      </c>
      <c r="C16" s="73"/>
      <c r="D16" s="73"/>
      <c r="E16" s="73"/>
      <c r="F16" s="73"/>
      <c r="G16" s="73"/>
      <c r="H16" s="73"/>
      <c r="I16" s="73"/>
      <c r="J16" s="19"/>
    </row>
    <row r="17" spans="1:10">
      <c r="A17" s="18"/>
      <c r="B17" s="74"/>
      <c r="C17" s="74"/>
      <c r="D17" s="74"/>
      <c r="E17" s="74"/>
      <c r="F17" s="74"/>
      <c r="G17" s="74"/>
      <c r="H17" s="74"/>
      <c r="I17" s="74"/>
      <c r="J17" s="19"/>
    </row>
    <row r="18" spans="1:10">
      <c r="A18" s="18"/>
      <c r="B18" s="6"/>
      <c r="C18" s="6"/>
      <c r="D18" s="6"/>
      <c r="E18" s="6"/>
      <c r="F18" s="6"/>
      <c r="G18" s="6"/>
      <c r="H18" s="6"/>
      <c r="I18" s="6"/>
      <c r="J18" s="19"/>
    </row>
    <row r="19" spans="1:10">
      <c r="A19" s="18"/>
      <c r="B19" s="6"/>
      <c r="C19" s="6"/>
      <c r="D19" s="6"/>
      <c r="E19" s="6"/>
      <c r="F19" s="6"/>
      <c r="G19" s="6"/>
      <c r="H19" s="6"/>
      <c r="I19" s="6"/>
      <c r="J19" s="19"/>
    </row>
    <row r="20" spans="1:10" ht="33.75">
      <c r="A20" s="18"/>
      <c r="B20" s="6"/>
      <c r="C20" s="6"/>
      <c r="D20" s="6"/>
      <c r="E20" s="20" t="s">
        <v>108</v>
      </c>
      <c r="F20" s="6"/>
      <c r="G20" s="6"/>
      <c r="H20" s="6"/>
      <c r="I20" s="6"/>
      <c r="J20" s="19"/>
    </row>
    <row r="21" spans="1:10">
      <c r="A21" s="18"/>
      <c r="B21" s="6"/>
      <c r="C21" s="6"/>
      <c r="D21" s="6"/>
      <c r="E21" s="6"/>
      <c r="F21" s="6"/>
      <c r="G21" s="6"/>
      <c r="H21" s="6"/>
      <c r="I21" s="6"/>
      <c r="J21" s="19"/>
    </row>
    <row r="22" spans="1:10">
      <c r="A22" s="18"/>
      <c r="B22" s="6"/>
      <c r="C22" s="6"/>
      <c r="D22" s="6"/>
      <c r="E22" s="6"/>
      <c r="F22" s="6"/>
      <c r="G22" s="6"/>
      <c r="H22" s="6"/>
      <c r="I22" s="6"/>
      <c r="J22" s="19"/>
    </row>
    <row r="23" spans="1:10">
      <c r="A23" s="18"/>
      <c r="B23" s="6"/>
      <c r="C23" s="6"/>
      <c r="D23" s="6"/>
      <c r="E23" s="6"/>
      <c r="F23" s="6"/>
      <c r="G23" s="6"/>
      <c r="H23" s="6"/>
      <c r="I23" s="6"/>
      <c r="J23" s="19"/>
    </row>
    <row r="24" spans="1:10">
      <c r="A24" s="18"/>
      <c r="B24" s="6"/>
      <c r="C24" s="6"/>
      <c r="D24" s="6"/>
      <c r="E24" s="6"/>
      <c r="F24" s="6"/>
      <c r="G24" s="6"/>
      <c r="H24" s="6"/>
      <c r="I24" s="6"/>
      <c r="J24" s="19"/>
    </row>
    <row r="25" spans="1:10">
      <c r="A25" s="18"/>
      <c r="B25" s="6"/>
      <c r="C25" s="6"/>
      <c r="D25" s="6"/>
      <c r="E25" s="6"/>
      <c r="F25" s="6"/>
      <c r="G25" s="6"/>
      <c r="H25" s="6"/>
      <c r="I25" s="6"/>
      <c r="J25" s="19"/>
    </row>
    <row r="26" spans="1:10">
      <c r="A26" s="18"/>
      <c r="B26" s="6"/>
      <c r="C26" s="6"/>
      <c r="D26" s="6"/>
      <c r="E26" s="6"/>
      <c r="F26" s="6"/>
      <c r="G26" s="6"/>
      <c r="H26" s="6"/>
      <c r="I26" s="6"/>
      <c r="J26" s="19"/>
    </row>
    <row r="27" spans="1:10">
      <c r="A27" s="18"/>
      <c r="B27" s="6"/>
      <c r="C27" s="6"/>
      <c r="D27" s="6"/>
      <c r="E27" s="6"/>
      <c r="F27" s="6"/>
      <c r="G27" s="6"/>
      <c r="H27" s="6"/>
      <c r="I27" s="6"/>
      <c r="J27" s="19"/>
    </row>
    <row r="28" spans="1:10">
      <c r="A28" s="4"/>
      <c r="B28" s="6"/>
      <c r="C28" s="6"/>
      <c r="D28" s="6"/>
      <c r="E28" s="6"/>
      <c r="F28" s="6"/>
      <c r="G28" s="74"/>
      <c r="H28" s="74"/>
      <c r="I28" s="6"/>
      <c r="J28" s="10"/>
    </row>
    <row r="29" spans="1:10" ht="15.75" thickBot="1">
      <c r="A29" s="4"/>
      <c r="B29" s="6"/>
      <c r="C29" s="6"/>
      <c r="D29" s="6"/>
      <c r="E29" s="6"/>
      <c r="F29" s="6"/>
      <c r="G29" s="75"/>
      <c r="H29" s="75"/>
      <c r="I29" s="6"/>
      <c r="J29" s="10"/>
    </row>
    <row r="30" spans="1:10" ht="15.75" thickBot="1">
      <c r="A30" s="4"/>
      <c r="B30" s="69" t="s">
        <v>9</v>
      </c>
      <c r="C30" s="69"/>
      <c r="D30" s="69"/>
      <c r="E30" s="69"/>
      <c r="F30" s="6"/>
      <c r="G30" s="76" t="s">
        <v>10</v>
      </c>
      <c r="H30" s="76"/>
      <c r="I30" s="6"/>
      <c r="J30" s="10"/>
    </row>
    <row r="31" spans="1:10" ht="15.75" thickBot="1">
      <c r="A31" s="4"/>
      <c r="B31" s="69" t="s">
        <v>11</v>
      </c>
      <c r="C31" s="69"/>
      <c r="D31" s="69"/>
      <c r="E31" s="69"/>
      <c r="F31" s="6"/>
      <c r="G31" s="76"/>
      <c r="H31" s="76"/>
      <c r="I31" s="6"/>
      <c r="J31" s="10"/>
    </row>
    <row r="32" spans="1:10">
      <c r="A32" s="18"/>
      <c r="B32" s="6"/>
      <c r="C32" s="6"/>
      <c r="D32" s="6"/>
      <c r="E32" s="6"/>
      <c r="F32" s="6"/>
      <c r="G32" s="6"/>
      <c r="H32" s="6"/>
      <c r="I32" s="6"/>
      <c r="J32" s="19"/>
    </row>
    <row r="33" spans="1:10" ht="16.5" thickBot="1">
      <c r="A33" s="21"/>
      <c r="B33" s="69" t="s">
        <v>12</v>
      </c>
      <c r="C33" s="69"/>
      <c r="D33" s="69"/>
      <c r="E33" s="69"/>
      <c r="F33" s="12" t="s">
        <v>13</v>
      </c>
      <c r="G33" s="75" t="s">
        <v>109</v>
      </c>
      <c r="H33" s="75"/>
      <c r="I33" s="6"/>
      <c r="J33" s="22"/>
    </row>
    <row r="34" spans="1:10" ht="16.5" thickBot="1">
      <c r="A34" s="21"/>
      <c r="B34" s="6"/>
      <c r="C34" s="6"/>
      <c r="D34" s="6"/>
      <c r="E34" s="6"/>
      <c r="F34" s="12" t="s">
        <v>14</v>
      </c>
      <c r="G34" s="76" t="s">
        <v>110</v>
      </c>
      <c r="H34" s="76"/>
      <c r="I34" s="6"/>
      <c r="J34" s="22"/>
    </row>
    <row r="35" spans="1:10" ht="15.75">
      <c r="A35" s="21"/>
      <c r="B35" s="6"/>
      <c r="C35" s="6"/>
      <c r="D35" s="6"/>
      <c r="E35" s="6"/>
      <c r="F35" s="6"/>
      <c r="G35" s="6"/>
      <c r="H35" s="6"/>
      <c r="I35" s="6"/>
      <c r="J35" s="22"/>
    </row>
    <row r="36" spans="1:10" ht="16.5" thickBot="1">
      <c r="A36" s="21"/>
      <c r="B36" s="69" t="s">
        <v>15</v>
      </c>
      <c r="C36" s="69"/>
      <c r="D36" s="69"/>
      <c r="E36" s="69"/>
      <c r="F36" s="6"/>
      <c r="G36" s="7" t="s">
        <v>112</v>
      </c>
      <c r="H36" s="7"/>
      <c r="I36" s="6"/>
      <c r="J36" s="22"/>
    </row>
    <row r="37" spans="1:10" ht="15.75" thickBot="1">
      <c r="A37" s="23"/>
      <c r="B37" s="24"/>
      <c r="C37" s="24"/>
      <c r="D37" s="24"/>
      <c r="E37" s="24"/>
      <c r="F37" s="24"/>
      <c r="G37" s="24"/>
      <c r="H37" s="24"/>
      <c r="I37" s="24"/>
      <c r="J37" s="25"/>
    </row>
  </sheetData>
  <mergeCells count="19">
    <mergeCell ref="A12:J12"/>
    <mergeCell ref="B2:C2"/>
    <mergeCell ref="B4:C4"/>
    <mergeCell ref="B6:C6"/>
    <mergeCell ref="B7:D7"/>
    <mergeCell ref="B9:C9"/>
    <mergeCell ref="B36:E36"/>
    <mergeCell ref="A14:J14"/>
    <mergeCell ref="B16:I16"/>
    <mergeCell ref="B17:I17"/>
    <mergeCell ref="G28:H28"/>
    <mergeCell ref="G29:H29"/>
    <mergeCell ref="B30:E30"/>
    <mergeCell ref="G30:H30"/>
    <mergeCell ref="B31:E31"/>
    <mergeCell ref="G31:H31"/>
    <mergeCell ref="B33:E33"/>
    <mergeCell ref="G33:H33"/>
    <mergeCell ref="G34:H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5" sqref="E5"/>
    </sheetView>
  </sheetViews>
  <sheetFormatPr defaultRowHeight="15"/>
  <cols>
    <col min="4" max="4" width="35" customWidth="1"/>
    <col min="5" max="5" width="12.5703125" customWidth="1"/>
    <col min="6" max="6" width="12.28515625" customWidth="1"/>
    <col min="7" max="7" width="11.28515625" bestFit="1" customWidth="1"/>
    <col min="10" max="10" width="32.140625" customWidth="1"/>
    <col min="11" max="11" width="11.7109375" customWidth="1"/>
    <col min="12" max="12" width="12.28515625" customWidth="1"/>
  </cols>
  <sheetData>
    <row r="1" spans="1:12">
      <c r="A1" s="88" t="s">
        <v>16</v>
      </c>
      <c r="B1" s="90" t="s">
        <v>17</v>
      </c>
      <c r="C1" s="91"/>
      <c r="D1" s="92"/>
      <c r="E1" s="29" t="s">
        <v>18</v>
      </c>
      <c r="F1" s="29" t="s">
        <v>18</v>
      </c>
      <c r="G1" s="88" t="s">
        <v>16</v>
      </c>
      <c r="H1" s="90" t="s">
        <v>45</v>
      </c>
      <c r="I1" s="91"/>
      <c r="J1" s="92"/>
      <c r="K1" s="29" t="s">
        <v>18</v>
      </c>
      <c r="L1" s="29" t="s">
        <v>18</v>
      </c>
    </row>
    <row r="2" spans="1:12" ht="15.75" thickBot="1">
      <c r="A2" s="89"/>
      <c r="B2" s="93"/>
      <c r="C2" s="94"/>
      <c r="D2" s="95"/>
      <c r="E2" s="46" t="s">
        <v>19</v>
      </c>
      <c r="F2" s="30" t="s">
        <v>20</v>
      </c>
      <c r="G2" s="89"/>
      <c r="H2" s="93"/>
      <c r="I2" s="94"/>
      <c r="J2" s="95"/>
      <c r="K2" s="30" t="s">
        <v>19</v>
      </c>
      <c r="L2" s="30" t="s">
        <v>20</v>
      </c>
    </row>
    <row r="3" spans="1:12" ht="15.75" thickBot="1">
      <c r="A3" s="31" t="s">
        <v>21</v>
      </c>
      <c r="B3" s="96" t="s">
        <v>22</v>
      </c>
      <c r="C3" s="97"/>
      <c r="D3" s="97"/>
      <c r="E3" s="68">
        <f>+E4+E7+E12</f>
        <v>2365966</v>
      </c>
      <c r="F3" s="55">
        <f>+F4+F7+F12</f>
        <v>3096763</v>
      </c>
      <c r="G3" s="31" t="s">
        <v>21</v>
      </c>
      <c r="H3" s="96" t="s">
        <v>46</v>
      </c>
      <c r="I3" s="97"/>
      <c r="J3" s="98"/>
      <c r="K3" s="55">
        <f>+K4+K7</f>
        <v>1462843</v>
      </c>
      <c r="L3" s="54">
        <f>+L4+L7</f>
        <v>1581711</v>
      </c>
    </row>
    <row r="4" spans="1:12" ht="15.75" thickBot="1">
      <c r="A4" s="34"/>
      <c r="B4" s="32">
        <v>1</v>
      </c>
      <c r="C4" s="80" t="s">
        <v>23</v>
      </c>
      <c r="D4" s="80"/>
      <c r="E4" s="68">
        <f>+E5+E6</f>
        <v>1234241</v>
      </c>
      <c r="F4" s="54">
        <f>+F5+F6</f>
        <v>2258672</v>
      </c>
      <c r="G4" s="34"/>
      <c r="H4" s="32">
        <v>1</v>
      </c>
      <c r="I4" s="80" t="s">
        <v>47</v>
      </c>
      <c r="J4" s="81"/>
      <c r="K4" s="54">
        <f>+K5+K6</f>
        <v>0</v>
      </c>
      <c r="L4" s="54">
        <f>+L5+L6</f>
        <v>0</v>
      </c>
    </row>
    <row r="5" spans="1:12" ht="15.75" thickBot="1">
      <c r="A5" s="34"/>
      <c r="B5" s="32"/>
      <c r="C5" s="26" t="s">
        <v>24</v>
      </c>
      <c r="D5" s="44" t="s">
        <v>25</v>
      </c>
      <c r="E5" s="67">
        <f>223723+768087</f>
        <v>991810</v>
      </c>
      <c r="F5" s="33">
        <v>524876</v>
      </c>
      <c r="G5" s="34"/>
      <c r="H5" s="27"/>
      <c r="I5" s="27" t="s">
        <v>24</v>
      </c>
      <c r="J5" s="35" t="s">
        <v>48</v>
      </c>
      <c r="K5" s="33"/>
      <c r="L5" s="33"/>
    </row>
    <row r="6" spans="1:12" ht="15.75" thickBot="1">
      <c r="A6" s="34"/>
      <c r="B6" s="32"/>
      <c r="C6" s="26" t="s">
        <v>24</v>
      </c>
      <c r="D6" s="44" t="s">
        <v>26</v>
      </c>
      <c r="E6" s="47">
        <f>246132-1102-2599</f>
        <v>242431</v>
      </c>
      <c r="F6" s="33">
        <v>1733796</v>
      </c>
      <c r="G6" s="34"/>
      <c r="H6" s="27"/>
      <c r="I6" s="27" t="s">
        <v>24</v>
      </c>
      <c r="J6" s="35" t="s">
        <v>49</v>
      </c>
      <c r="K6" s="33"/>
      <c r="L6" s="33"/>
    </row>
    <row r="7" spans="1:12" ht="15.75" thickBot="1">
      <c r="A7" s="34"/>
      <c r="B7" s="32">
        <v>2</v>
      </c>
      <c r="C7" s="80" t="s">
        <v>27</v>
      </c>
      <c r="D7" s="80"/>
      <c r="E7" s="53">
        <f>+E8+E9+E10</f>
        <v>1131725</v>
      </c>
      <c r="F7" s="55">
        <f>+F8+F9+F10</f>
        <v>838091</v>
      </c>
      <c r="G7" s="34"/>
      <c r="H7" s="32">
        <v>2</v>
      </c>
      <c r="I7" s="80" t="s">
        <v>50</v>
      </c>
      <c r="J7" s="81"/>
      <c r="K7" s="55">
        <f>+K8+K9+K10+K11+K12+K13+K14+K15+K16</f>
        <v>1462843</v>
      </c>
      <c r="L7" s="54">
        <f>+L8+L9+L10+L11+L12+L13+L14+L15+L16</f>
        <v>1581711</v>
      </c>
    </row>
    <row r="8" spans="1:12" ht="15.75" thickBot="1">
      <c r="A8" s="34"/>
      <c r="B8" s="26"/>
      <c r="C8" s="26" t="s">
        <v>24</v>
      </c>
      <c r="D8" s="44" t="s">
        <v>28</v>
      </c>
      <c r="E8" s="47">
        <v>1080891</v>
      </c>
      <c r="F8" s="33">
        <v>838091</v>
      </c>
      <c r="G8" s="34"/>
      <c r="H8" s="27"/>
      <c r="I8" s="27" t="s">
        <v>24</v>
      </c>
      <c r="J8" s="35" t="s">
        <v>51</v>
      </c>
      <c r="K8" s="33">
        <v>264700</v>
      </c>
      <c r="L8" s="33">
        <v>694617</v>
      </c>
    </row>
    <row r="9" spans="1:12" ht="15.75" thickBot="1">
      <c r="A9" s="34"/>
      <c r="B9" s="26"/>
      <c r="C9" s="26" t="s">
        <v>24</v>
      </c>
      <c r="D9" s="45" t="s">
        <v>106</v>
      </c>
      <c r="E9" s="47">
        <v>50834</v>
      </c>
      <c r="F9" s="43">
        <v>0</v>
      </c>
      <c r="G9" s="34"/>
      <c r="H9" s="27"/>
      <c r="I9" s="27" t="s">
        <v>24</v>
      </c>
      <c r="J9" s="35" t="s">
        <v>52</v>
      </c>
      <c r="K9" s="33">
        <v>218754</v>
      </c>
      <c r="L9" s="33">
        <v>239557</v>
      </c>
    </row>
    <row r="10" spans="1:12" ht="15.75" thickBot="1">
      <c r="A10" s="34"/>
      <c r="B10" s="26"/>
      <c r="C10" s="26" t="s">
        <v>24</v>
      </c>
      <c r="D10" s="44" t="s">
        <v>29</v>
      </c>
      <c r="E10" s="47"/>
      <c r="F10" s="33"/>
      <c r="G10" s="34"/>
      <c r="H10" s="27"/>
      <c r="I10" s="27" t="s">
        <v>24</v>
      </c>
      <c r="J10" s="35" t="s">
        <v>53</v>
      </c>
      <c r="K10" s="33">
        <v>36828</v>
      </c>
      <c r="L10" s="33">
        <v>44687</v>
      </c>
    </row>
    <row r="11" spans="1:12" ht="15.75" thickBot="1">
      <c r="A11" s="34"/>
      <c r="B11" s="26"/>
      <c r="C11" s="26" t="s">
        <v>24</v>
      </c>
      <c r="D11" s="44"/>
      <c r="E11" s="47"/>
      <c r="F11" s="33"/>
      <c r="G11" s="34"/>
      <c r="H11" s="27"/>
      <c r="I11" s="27" t="s">
        <v>24</v>
      </c>
      <c r="J11" s="35" t="s">
        <v>54</v>
      </c>
      <c r="K11" s="33">
        <v>0</v>
      </c>
      <c r="L11" s="33">
        <v>9300</v>
      </c>
    </row>
    <row r="12" spans="1:12" ht="15.75" thickBot="1">
      <c r="A12" s="34"/>
      <c r="B12" s="32">
        <v>3</v>
      </c>
      <c r="C12" s="80" t="s">
        <v>30</v>
      </c>
      <c r="D12" s="80"/>
      <c r="E12" s="53">
        <v>0</v>
      </c>
      <c r="F12" s="55">
        <v>0</v>
      </c>
      <c r="G12" s="34"/>
      <c r="H12" s="27"/>
      <c r="I12" s="27" t="s">
        <v>24</v>
      </c>
      <c r="J12" s="35" t="s">
        <v>55</v>
      </c>
      <c r="K12" s="43">
        <v>0</v>
      </c>
      <c r="L12" s="33">
        <v>128128</v>
      </c>
    </row>
    <row r="13" spans="1:12" ht="15.75" thickBot="1">
      <c r="A13" s="34"/>
      <c r="B13" s="26"/>
      <c r="C13" s="26" t="s">
        <v>24</v>
      </c>
      <c r="D13" s="44" t="s">
        <v>31</v>
      </c>
      <c r="E13" s="47"/>
      <c r="F13" s="43"/>
      <c r="G13" s="34"/>
      <c r="H13" s="27"/>
      <c r="I13" s="27" t="s">
        <v>24</v>
      </c>
      <c r="J13" s="35" t="s">
        <v>56</v>
      </c>
      <c r="K13" s="33">
        <v>36527</v>
      </c>
      <c r="L13" s="33">
        <v>15200</v>
      </c>
    </row>
    <row r="14" spans="1:12" ht="15.75" thickBot="1">
      <c r="A14" s="34"/>
      <c r="B14" s="26"/>
      <c r="C14" s="26" t="s">
        <v>24</v>
      </c>
      <c r="D14" s="44" t="s">
        <v>32</v>
      </c>
      <c r="E14" s="47"/>
      <c r="F14" s="33"/>
      <c r="G14" s="34"/>
      <c r="H14" s="27"/>
      <c r="I14" s="27" t="s">
        <v>24</v>
      </c>
      <c r="J14" s="35" t="s">
        <v>57</v>
      </c>
      <c r="K14" s="33">
        <v>6000</v>
      </c>
      <c r="L14" s="33">
        <v>6000</v>
      </c>
    </row>
    <row r="15" spans="1:12" ht="15.75" thickBot="1">
      <c r="A15" s="34"/>
      <c r="B15" s="26"/>
      <c r="C15" s="26" t="s">
        <v>24</v>
      </c>
      <c r="D15" s="44" t="s">
        <v>33</v>
      </c>
      <c r="E15" s="47"/>
      <c r="F15" s="33"/>
      <c r="G15" s="34"/>
      <c r="H15" s="27"/>
      <c r="I15" s="27" t="s">
        <v>24</v>
      </c>
      <c r="J15" s="35" t="s">
        <v>58</v>
      </c>
      <c r="K15" s="33"/>
      <c r="L15" s="33"/>
    </row>
    <row r="16" spans="1:12" ht="15.75" thickBot="1">
      <c r="A16" s="34"/>
      <c r="B16" s="26"/>
      <c r="C16" s="26" t="s">
        <v>24</v>
      </c>
      <c r="D16" s="44" t="s">
        <v>34</v>
      </c>
      <c r="E16" s="47"/>
      <c r="F16" s="43"/>
      <c r="G16" s="34"/>
      <c r="H16" s="27"/>
      <c r="I16" s="27" t="s">
        <v>24</v>
      </c>
      <c r="J16" s="33" t="s">
        <v>113</v>
      </c>
      <c r="K16" s="33">
        <f>444222+455812</f>
        <v>900034</v>
      </c>
      <c r="L16" s="33">
        <v>444222</v>
      </c>
    </row>
    <row r="17" spans="1:12" ht="15.75" thickBot="1">
      <c r="A17" s="34"/>
      <c r="B17" s="26"/>
      <c r="C17" s="26" t="s">
        <v>24</v>
      </c>
      <c r="D17" s="44" t="s">
        <v>35</v>
      </c>
      <c r="E17" s="47"/>
      <c r="F17" s="33"/>
      <c r="G17" s="34"/>
      <c r="H17" s="27"/>
      <c r="I17" s="27" t="s">
        <v>24</v>
      </c>
      <c r="J17" s="33"/>
      <c r="K17" s="33"/>
      <c r="L17" s="33"/>
    </row>
    <row r="18" spans="1:12" ht="15.75" thickBot="1">
      <c r="A18" s="34"/>
      <c r="B18" s="26"/>
      <c r="C18" s="26" t="s">
        <v>24</v>
      </c>
      <c r="D18" s="44"/>
      <c r="E18" s="47"/>
      <c r="F18" s="33"/>
      <c r="G18" s="31" t="s">
        <v>36</v>
      </c>
      <c r="H18" s="85" t="s">
        <v>59</v>
      </c>
      <c r="I18" s="86"/>
      <c r="J18" s="87"/>
      <c r="K18" s="55">
        <f>+K19+K21+K23</f>
        <v>2617833.6490000002</v>
      </c>
      <c r="L18" s="54">
        <f>+L19+L21+L23</f>
        <v>2442190</v>
      </c>
    </row>
    <row r="19" spans="1:12" ht="15.75" thickBot="1">
      <c r="A19" s="34"/>
      <c r="B19" s="26"/>
      <c r="C19" s="26" t="s">
        <v>24</v>
      </c>
      <c r="D19" s="44"/>
      <c r="E19" s="47"/>
      <c r="F19" s="33"/>
      <c r="G19" s="34"/>
      <c r="H19" s="32">
        <v>1</v>
      </c>
      <c r="I19" s="80" t="s">
        <v>60</v>
      </c>
      <c r="J19" s="81"/>
      <c r="K19" s="54">
        <v>0</v>
      </c>
      <c r="L19" s="54">
        <v>0</v>
      </c>
    </row>
    <row r="20" spans="1:12" ht="15.75" thickBot="1">
      <c r="A20" s="31" t="s">
        <v>36</v>
      </c>
      <c r="B20" s="85" t="s">
        <v>37</v>
      </c>
      <c r="C20" s="86"/>
      <c r="D20" s="86"/>
      <c r="E20" s="53">
        <f>+E21+E26</f>
        <v>1714711</v>
      </c>
      <c r="F20" s="54">
        <f>+F21+F26</f>
        <v>927138</v>
      </c>
      <c r="G20" s="34"/>
      <c r="H20" s="27"/>
      <c r="I20" s="27" t="s">
        <v>24</v>
      </c>
      <c r="J20" s="35"/>
      <c r="K20" s="33"/>
      <c r="L20" s="33"/>
    </row>
    <row r="21" spans="1:12" ht="15.75" thickBot="1">
      <c r="A21" s="34"/>
      <c r="B21" s="32">
        <v>4</v>
      </c>
      <c r="C21" s="80" t="s">
        <v>38</v>
      </c>
      <c r="D21" s="80"/>
      <c r="E21" s="53">
        <f>+E22+E23+E24+E25</f>
        <v>1714711</v>
      </c>
      <c r="F21" s="54">
        <f>+F22+F23+F24+F25</f>
        <v>927138</v>
      </c>
      <c r="G21" s="34"/>
      <c r="H21" s="32">
        <v>2</v>
      </c>
      <c r="I21" s="80" t="s">
        <v>61</v>
      </c>
      <c r="J21" s="81"/>
      <c r="K21" s="54">
        <v>0</v>
      </c>
      <c r="L21" s="54">
        <v>0</v>
      </c>
    </row>
    <row r="22" spans="1:12" ht="15.75" thickBot="1">
      <c r="A22" s="34"/>
      <c r="B22" s="26"/>
      <c r="C22" s="26" t="s">
        <v>24</v>
      </c>
      <c r="D22" s="44" t="s">
        <v>39</v>
      </c>
      <c r="E22" s="47"/>
      <c r="F22" s="33"/>
      <c r="G22" s="34"/>
      <c r="H22" s="32"/>
      <c r="I22" s="27" t="s">
        <v>24</v>
      </c>
      <c r="J22" s="35"/>
      <c r="K22" s="33"/>
      <c r="L22" s="33"/>
    </row>
    <row r="23" spans="1:12" ht="15.75" thickBot="1">
      <c r="A23" s="34"/>
      <c r="B23" s="26"/>
      <c r="C23" s="26" t="s">
        <v>24</v>
      </c>
      <c r="D23" s="44" t="s">
        <v>40</v>
      </c>
      <c r="E23" s="47"/>
      <c r="F23" s="33"/>
      <c r="G23" s="31" t="s">
        <v>62</v>
      </c>
      <c r="H23" s="85" t="s">
        <v>63</v>
      </c>
      <c r="I23" s="86"/>
      <c r="J23" s="87"/>
      <c r="K23" s="55">
        <f>+K24+K25+K26</f>
        <v>2617833.6490000002</v>
      </c>
      <c r="L23" s="54">
        <f>+L24+L25+L26</f>
        <v>2442190</v>
      </c>
    </row>
    <row r="24" spans="1:12" ht="15.75" thickBot="1">
      <c r="A24" s="34"/>
      <c r="B24" s="26"/>
      <c r="C24" s="26" t="s">
        <v>24</v>
      </c>
      <c r="D24" s="44" t="s">
        <v>41</v>
      </c>
      <c r="E24" s="47">
        <v>1714711</v>
      </c>
      <c r="F24" s="33">
        <v>927138</v>
      </c>
      <c r="G24" s="34"/>
      <c r="H24" s="32">
        <v>1</v>
      </c>
      <c r="I24" s="80" t="s">
        <v>64</v>
      </c>
      <c r="J24" s="81"/>
      <c r="K24" s="33">
        <f>L23</f>
        <v>2442190</v>
      </c>
      <c r="L24" s="33">
        <v>661285</v>
      </c>
    </row>
    <row r="25" spans="1:12" ht="15.75" thickBot="1">
      <c r="A25" s="34"/>
      <c r="B25" s="26"/>
      <c r="C25" s="26" t="s">
        <v>24</v>
      </c>
      <c r="D25" s="44" t="s">
        <v>42</v>
      </c>
      <c r="E25" s="47"/>
      <c r="F25" s="33"/>
      <c r="G25" s="34"/>
      <c r="H25" s="32">
        <v>2</v>
      </c>
      <c r="I25" s="80" t="s">
        <v>65</v>
      </c>
      <c r="J25" s="81"/>
      <c r="K25" s="33"/>
      <c r="L25" s="33"/>
    </row>
    <row r="26" spans="1:12" ht="15.75" thickBot="1">
      <c r="A26" s="34"/>
      <c r="B26" s="32">
        <v>5</v>
      </c>
      <c r="C26" s="80" t="s">
        <v>43</v>
      </c>
      <c r="D26" s="80"/>
      <c r="E26" s="47">
        <v>0</v>
      </c>
      <c r="F26" s="33">
        <v>0</v>
      </c>
      <c r="G26" s="34"/>
      <c r="H26" s="32">
        <v>3</v>
      </c>
      <c r="I26" s="80" t="s">
        <v>66</v>
      </c>
      <c r="J26" s="81"/>
      <c r="K26" s="43">
        <f>+Sheet3!H39</f>
        <v>175643.6490000003</v>
      </c>
      <c r="L26" s="33">
        <v>1780905</v>
      </c>
    </row>
    <row r="27" spans="1:12" ht="18.75" thickBot="1">
      <c r="A27" s="36"/>
      <c r="B27" s="82" t="s">
        <v>44</v>
      </c>
      <c r="C27" s="83"/>
      <c r="D27" s="83"/>
      <c r="E27" s="58">
        <f>+E3+E20</f>
        <v>4080677</v>
      </c>
      <c r="F27" s="55">
        <f>+F3+F20</f>
        <v>4023901</v>
      </c>
      <c r="G27" s="34"/>
      <c r="H27" s="82" t="s">
        <v>67</v>
      </c>
      <c r="I27" s="83"/>
      <c r="J27" s="84"/>
      <c r="K27" s="64">
        <f>+K3+K18</f>
        <v>4080676.6490000002</v>
      </c>
      <c r="L27" s="54">
        <f>+L3+L18</f>
        <v>4023901</v>
      </c>
    </row>
    <row r="28" spans="1:12">
      <c r="A28" s="99"/>
      <c r="B28" s="100"/>
      <c r="C28" s="99"/>
      <c r="D28" s="99"/>
      <c r="E28" s="101"/>
      <c r="F28" s="99"/>
    </row>
    <row r="29" spans="1:12">
      <c r="A29" s="74"/>
      <c r="B29" s="73"/>
      <c r="C29" s="74"/>
      <c r="D29" s="74"/>
      <c r="E29" s="74"/>
      <c r="F29" s="74"/>
      <c r="G29" s="39"/>
      <c r="J29" s="41"/>
      <c r="K29" s="41"/>
      <c r="L29" s="41"/>
    </row>
    <row r="30" spans="1:12">
      <c r="A30" s="74"/>
      <c r="B30" s="73"/>
      <c r="C30" s="74"/>
      <c r="D30" s="74"/>
      <c r="E30" s="74"/>
      <c r="F30" s="74"/>
      <c r="G30" s="39"/>
      <c r="H30" s="39"/>
      <c r="K30" s="41"/>
    </row>
    <row r="31" spans="1:12">
      <c r="A31" s="74"/>
      <c r="B31" s="73"/>
      <c r="C31" s="74"/>
      <c r="D31" s="74"/>
      <c r="E31" s="74"/>
      <c r="F31" s="74"/>
      <c r="H31" s="41"/>
      <c r="J31" s="41"/>
      <c r="L31" s="41"/>
    </row>
    <row r="32" spans="1:12">
      <c r="A32" s="74"/>
      <c r="B32" s="73"/>
      <c r="C32" s="74"/>
      <c r="D32" s="74"/>
      <c r="E32" s="74"/>
      <c r="F32" s="74"/>
      <c r="J32" s="41"/>
      <c r="K32" s="41"/>
      <c r="L32" s="41"/>
    </row>
    <row r="33" spans="1:6">
      <c r="A33" s="74"/>
      <c r="B33" s="73"/>
      <c r="C33" s="74"/>
      <c r="D33" s="74"/>
      <c r="E33" s="74"/>
      <c r="F33" s="74"/>
    </row>
    <row r="34" spans="1:6">
      <c r="A34" s="74"/>
      <c r="B34" s="73"/>
      <c r="C34" s="74"/>
      <c r="D34" s="74"/>
      <c r="E34" s="74"/>
      <c r="F34" s="74"/>
    </row>
    <row r="35" spans="1:6">
      <c r="A35" s="74"/>
      <c r="B35" s="73"/>
      <c r="C35" s="74"/>
      <c r="D35" s="74"/>
      <c r="E35" s="74"/>
      <c r="F35" s="74"/>
    </row>
    <row r="36" spans="1:6">
      <c r="A36" s="74"/>
      <c r="B36" s="73"/>
      <c r="C36" s="74"/>
      <c r="D36" s="74"/>
      <c r="E36" s="74"/>
      <c r="F36" s="74"/>
    </row>
    <row r="37" spans="1:6">
      <c r="A37" s="74"/>
      <c r="B37" s="73"/>
      <c r="C37" s="74"/>
      <c r="D37" s="74"/>
      <c r="E37" s="74"/>
      <c r="F37" s="74"/>
    </row>
    <row r="38" spans="1:6">
      <c r="A38" s="74"/>
      <c r="B38" s="73"/>
      <c r="C38" s="74"/>
      <c r="D38" s="74"/>
      <c r="E38" s="74"/>
      <c r="F38" s="74"/>
    </row>
    <row r="39" spans="1:6">
      <c r="A39" s="74"/>
      <c r="B39" s="73"/>
      <c r="C39" s="74"/>
      <c r="D39" s="74"/>
      <c r="E39" s="74"/>
      <c r="F39" s="74"/>
    </row>
    <row r="40" spans="1:6">
      <c r="A40" s="74"/>
      <c r="B40" s="73"/>
      <c r="C40" s="74"/>
      <c r="D40" s="74"/>
      <c r="E40" s="74"/>
      <c r="F40" s="74"/>
    </row>
    <row r="41" spans="1:6">
      <c r="A41" s="74"/>
      <c r="B41" s="73"/>
      <c r="C41" s="74"/>
      <c r="D41" s="74"/>
      <c r="E41" s="74"/>
      <c r="F41" s="74"/>
    </row>
    <row r="42" spans="1:6">
      <c r="A42" s="74"/>
      <c r="B42" s="73"/>
      <c r="C42" s="74"/>
      <c r="D42" s="74"/>
      <c r="E42" s="74"/>
      <c r="F42" s="74"/>
    </row>
    <row r="43" spans="1:6">
      <c r="A43" s="74"/>
      <c r="B43" s="73"/>
      <c r="C43" s="74"/>
      <c r="D43" s="74"/>
      <c r="E43" s="74"/>
      <c r="F43" s="74"/>
    </row>
    <row r="44" spans="1:6">
      <c r="A44" s="74"/>
      <c r="B44" s="73"/>
      <c r="C44" s="74"/>
      <c r="D44" s="74"/>
      <c r="E44" s="74"/>
      <c r="F44" s="74"/>
    </row>
    <row r="45" spans="1:6">
      <c r="A45" s="74"/>
      <c r="B45" s="73"/>
      <c r="C45" s="74"/>
      <c r="D45" s="74"/>
      <c r="E45" s="74"/>
      <c r="F45" s="74"/>
    </row>
    <row r="46" spans="1:6">
      <c r="A46" s="74"/>
      <c r="B46" s="73"/>
      <c r="C46" s="74"/>
      <c r="D46" s="74"/>
      <c r="E46" s="74"/>
      <c r="F46" s="74"/>
    </row>
    <row r="47" spans="1:6">
      <c r="A47" s="74"/>
      <c r="B47" s="73"/>
      <c r="C47" s="74"/>
      <c r="D47" s="74"/>
      <c r="E47" s="74"/>
      <c r="F47" s="74"/>
    </row>
    <row r="48" spans="1:6">
      <c r="A48" s="74"/>
      <c r="B48" s="73"/>
      <c r="C48" s="74"/>
      <c r="D48" s="74"/>
      <c r="E48" s="74"/>
      <c r="F48" s="74"/>
    </row>
    <row r="49" spans="1:6">
      <c r="A49" s="74"/>
      <c r="B49" s="73"/>
      <c r="C49" s="74"/>
      <c r="D49" s="74"/>
      <c r="E49" s="74"/>
      <c r="F49" s="74"/>
    </row>
    <row r="50" spans="1:6">
      <c r="A50" s="74"/>
      <c r="B50" s="73"/>
      <c r="C50" s="74"/>
      <c r="D50" s="74"/>
      <c r="E50" s="74"/>
      <c r="F50" s="74"/>
    </row>
    <row r="51" spans="1:6">
      <c r="A51" s="74"/>
      <c r="B51" s="73"/>
      <c r="C51" s="74"/>
      <c r="D51" s="74"/>
      <c r="E51" s="74"/>
      <c r="F51" s="74"/>
    </row>
    <row r="52" spans="1:6">
      <c r="A52" s="74"/>
      <c r="B52" s="73"/>
      <c r="C52" s="74"/>
      <c r="D52" s="74"/>
      <c r="E52" s="74"/>
      <c r="F52" s="74"/>
    </row>
    <row r="53" spans="1:6">
      <c r="A53" s="74"/>
      <c r="B53" s="73"/>
      <c r="C53" s="74"/>
      <c r="D53" s="74"/>
      <c r="E53" s="74"/>
      <c r="F53" s="74"/>
    </row>
  </sheetData>
  <mergeCells count="29">
    <mergeCell ref="E28:E53"/>
    <mergeCell ref="F28:F53"/>
    <mergeCell ref="B20:D20"/>
    <mergeCell ref="C21:D21"/>
    <mergeCell ref="C26:D26"/>
    <mergeCell ref="B27:D27"/>
    <mergeCell ref="A28:A53"/>
    <mergeCell ref="B28:B53"/>
    <mergeCell ref="C28:C53"/>
    <mergeCell ref="D28:D53"/>
    <mergeCell ref="A1:A2"/>
    <mergeCell ref="B1:D2"/>
    <mergeCell ref="B3:D3"/>
    <mergeCell ref="C4:D4"/>
    <mergeCell ref="C7:D7"/>
    <mergeCell ref="C12:D12"/>
    <mergeCell ref="G1:G2"/>
    <mergeCell ref="H1:J2"/>
    <mergeCell ref="H3:J3"/>
    <mergeCell ref="I4:J4"/>
    <mergeCell ref="I7:J7"/>
    <mergeCell ref="I25:J25"/>
    <mergeCell ref="I26:J26"/>
    <mergeCell ref="H27:J27"/>
    <mergeCell ref="H18:J18"/>
    <mergeCell ref="I19:J19"/>
    <mergeCell ref="I21:J21"/>
    <mergeCell ref="H23:J23"/>
    <mergeCell ref="I24:J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tabSelected="1" topLeftCell="A16" workbookViewId="0">
      <selection activeCell="M49" sqref="M49"/>
    </sheetView>
  </sheetViews>
  <sheetFormatPr defaultRowHeight="15"/>
  <cols>
    <col min="2" max="2" width="2" customWidth="1"/>
    <col min="3" max="3" width="7.42578125" customWidth="1"/>
    <col min="4" max="4" width="6.7109375" customWidth="1"/>
    <col min="6" max="6" width="7" customWidth="1"/>
    <col min="7" max="7" width="19.28515625" customWidth="1"/>
    <col min="8" max="8" width="12.140625" customWidth="1"/>
    <col min="9" max="9" width="14.140625" customWidth="1"/>
    <col min="10" max="10" width="5.140625" hidden="1" customWidth="1"/>
    <col min="11" max="11" width="3.7109375" hidden="1" customWidth="1"/>
    <col min="13" max="13" width="10.5703125" bestFit="1" customWidth="1"/>
    <col min="15" max="15" width="11.5703125" bestFit="1" customWidth="1"/>
  </cols>
  <sheetData>
    <row r="1" spans="1:13" ht="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18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3" ht="18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3" ht="18">
      <c r="A4" s="140" t="s">
        <v>111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3" ht="15.75">
      <c r="A5" s="141" t="s">
        <v>68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3" ht="15.75" thickBot="1">
      <c r="A6" s="142"/>
      <c r="B6" s="142"/>
      <c r="C6" s="142"/>
      <c r="D6" s="142"/>
      <c r="E6" s="142"/>
      <c r="F6" s="28"/>
      <c r="G6" s="28"/>
      <c r="H6" s="28"/>
      <c r="I6" s="142"/>
      <c r="J6" s="142"/>
      <c r="K6" s="142"/>
    </row>
    <row r="7" spans="1:13" ht="15.75" thickBot="1">
      <c r="A7" s="126" t="s">
        <v>16</v>
      </c>
      <c r="B7" s="127"/>
      <c r="C7" s="126" t="s">
        <v>69</v>
      </c>
      <c r="D7" s="130"/>
      <c r="E7" s="130"/>
      <c r="F7" s="130"/>
      <c r="G7" s="131"/>
      <c r="H7" s="38" t="s">
        <v>18</v>
      </c>
      <c r="I7" s="108" t="s">
        <v>18</v>
      </c>
      <c r="J7" s="124"/>
      <c r="K7" s="109"/>
    </row>
    <row r="8" spans="1:13" ht="15.75" thickBot="1">
      <c r="A8" s="128"/>
      <c r="B8" s="129"/>
      <c r="C8" s="128"/>
      <c r="D8" s="132"/>
      <c r="E8" s="132"/>
      <c r="F8" s="132"/>
      <c r="G8" s="133"/>
      <c r="H8" s="48" t="s">
        <v>19</v>
      </c>
      <c r="I8" s="126" t="s">
        <v>20</v>
      </c>
      <c r="J8" s="130"/>
      <c r="K8" s="127"/>
    </row>
    <row r="9" spans="1:13" ht="15.75" thickBot="1">
      <c r="A9" s="134" t="s">
        <v>21</v>
      </c>
      <c r="B9" s="135"/>
      <c r="C9" s="136" t="s">
        <v>70</v>
      </c>
      <c r="D9" s="137"/>
      <c r="E9" s="137"/>
      <c r="F9" s="137"/>
      <c r="G9" s="138"/>
      <c r="H9" s="56">
        <f>+H10+H11+H12</f>
        <v>4526208.6100000003</v>
      </c>
      <c r="I9" s="113">
        <f>+I10+I11+I12</f>
        <v>4171561</v>
      </c>
      <c r="J9" s="113"/>
      <c r="K9" s="113"/>
    </row>
    <row r="10" spans="1:13" ht="15.75" thickBot="1">
      <c r="A10" s="108"/>
      <c r="B10" s="109"/>
      <c r="C10" s="59" t="s">
        <v>101</v>
      </c>
      <c r="D10" s="60"/>
      <c r="E10" s="60"/>
      <c r="F10" s="61"/>
      <c r="G10" s="62"/>
      <c r="H10" s="49">
        <v>4513880</v>
      </c>
      <c r="I10" s="107">
        <v>4171448</v>
      </c>
      <c r="J10" s="107"/>
      <c r="K10" s="107"/>
    </row>
    <row r="11" spans="1:13" ht="15.75" thickBot="1">
      <c r="A11" s="108"/>
      <c r="B11" s="109"/>
      <c r="C11" s="114" t="s">
        <v>99</v>
      </c>
      <c r="D11" s="115"/>
      <c r="E11" s="115"/>
      <c r="F11" s="124"/>
      <c r="G11" s="125"/>
      <c r="H11" s="49"/>
      <c r="I11" s="107"/>
      <c r="J11" s="107"/>
      <c r="K11" s="107"/>
      <c r="M11" s="39"/>
    </row>
    <row r="12" spans="1:13" ht="15.75" thickBot="1">
      <c r="A12" s="108"/>
      <c r="B12" s="109"/>
      <c r="C12" s="114" t="s">
        <v>97</v>
      </c>
      <c r="D12" s="115"/>
      <c r="E12" s="115"/>
      <c r="F12" s="124"/>
      <c r="G12" s="125"/>
      <c r="H12" s="49">
        <f>61.61+12267</f>
        <v>12328.61</v>
      </c>
      <c r="I12" s="107">
        <v>113</v>
      </c>
      <c r="J12" s="107"/>
      <c r="K12" s="107"/>
    </row>
    <row r="13" spans="1:13" ht="15.75" thickBot="1">
      <c r="A13" s="108" t="s">
        <v>36</v>
      </c>
      <c r="B13" s="109"/>
      <c r="C13" s="110" t="s">
        <v>72</v>
      </c>
      <c r="D13" s="111"/>
      <c r="E13" s="111"/>
      <c r="F13" s="111"/>
      <c r="G13" s="112"/>
      <c r="H13" s="52">
        <f>+H14+H18+H21+H22+H32</f>
        <v>4331049</v>
      </c>
      <c r="I13" s="113">
        <f>+I14+I21+I22+I32+I18</f>
        <v>2192778</v>
      </c>
      <c r="J13" s="113"/>
      <c r="K13" s="113"/>
      <c r="M13" s="42"/>
    </row>
    <row r="14" spans="1:13" ht="15.75" thickBot="1">
      <c r="A14" s="102">
        <v>1</v>
      </c>
      <c r="B14" s="103"/>
      <c r="C14" s="104" t="s">
        <v>73</v>
      </c>
      <c r="D14" s="105"/>
      <c r="E14" s="105"/>
      <c r="F14" s="105"/>
      <c r="G14" s="106"/>
      <c r="H14" s="51">
        <v>0</v>
      </c>
      <c r="I14" s="122">
        <f>+I15+I16-I17</f>
        <v>0</v>
      </c>
      <c r="J14" s="122"/>
      <c r="K14" s="122"/>
    </row>
    <row r="15" spans="1:13" ht="15.75" thickBot="1">
      <c r="A15" s="102"/>
      <c r="B15" s="103"/>
      <c r="C15" s="114" t="s">
        <v>71</v>
      </c>
      <c r="D15" s="115"/>
      <c r="E15" s="115"/>
      <c r="F15" s="120" t="s">
        <v>74</v>
      </c>
      <c r="G15" s="121"/>
      <c r="H15" s="50"/>
      <c r="I15" s="123"/>
      <c r="J15" s="123"/>
      <c r="K15" s="123"/>
    </row>
    <row r="16" spans="1:13" ht="15.75" thickBot="1">
      <c r="A16" s="102"/>
      <c r="B16" s="103"/>
      <c r="C16" s="114" t="s">
        <v>71</v>
      </c>
      <c r="D16" s="115"/>
      <c r="E16" s="115"/>
      <c r="F16" s="120" t="s">
        <v>75</v>
      </c>
      <c r="G16" s="121"/>
      <c r="H16" s="50"/>
      <c r="I16" s="123">
        <v>0</v>
      </c>
      <c r="J16" s="123"/>
      <c r="K16" s="123"/>
      <c r="M16" s="39"/>
    </row>
    <row r="17" spans="1:17" ht="15.75" thickBot="1">
      <c r="A17" s="102"/>
      <c r="B17" s="103"/>
      <c r="C17" s="114" t="s">
        <v>71</v>
      </c>
      <c r="D17" s="115"/>
      <c r="E17" s="115"/>
      <c r="F17" s="120" t="s">
        <v>76</v>
      </c>
      <c r="G17" s="121"/>
      <c r="H17" s="50"/>
      <c r="I17" s="123"/>
      <c r="J17" s="123"/>
      <c r="K17" s="123"/>
      <c r="M17" s="39"/>
    </row>
    <row r="18" spans="1:17" ht="15.75" thickBot="1">
      <c r="A18" s="102">
        <v>2</v>
      </c>
      <c r="B18" s="103"/>
      <c r="C18" s="104" t="s">
        <v>77</v>
      </c>
      <c r="D18" s="105"/>
      <c r="E18" s="105"/>
      <c r="F18" s="105"/>
      <c r="G18" s="106"/>
      <c r="H18" s="51">
        <f>+H19+H20</f>
        <v>633681</v>
      </c>
      <c r="I18" s="122">
        <f>+I19+I20</f>
        <v>892755</v>
      </c>
      <c r="J18" s="122"/>
      <c r="K18" s="122"/>
    </row>
    <row r="19" spans="1:17" ht="15.75" thickBot="1">
      <c r="A19" s="108"/>
      <c r="B19" s="109"/>
      <c r="C19" s="114" t="s">
        <v>71</v>
      </c>
      <c r="D19" s="115"/>
      <c r="E19" s="115"/>
      <c r="F19" s="120" t="s">
        <v>78</v>
      </c>
      <c r="G19" s="121"/>
      <c r="H19" s="49">
        <v>543000</v>
      </c>
      <c r="I19" s="107">
        <v>765000</v>
      </c>
      <c r="J19" s="107"/>
      <c r="K19" s="107"/>
    </row>
    <row r="20" spans="1:17" ht="15.75" thickBot="1">
      <c r="A20" s="108"/>
      <c r="B20" s="109"/>
      <c r="C20" s="114" t="s">
        <v>71</v>
      </c>
      <c r="D20" s="115"/>
      <c r="E20" s="115"/>
      <c r="F20" s="120" t="s">
        <v>79</v>
      </c>
      <c r="G20" s="121"/>
      <c r="H20" s="49">
        <v>90681</v>
      </c>
      <c r="I20" s="107">
        <v>127755</v>
      </c>
      <c r="J20" s="107"/>
      <c r="K20" s="107"/>
    </row>
    <row r="21" spans="1:17" ht="15.75" thickBot="1">
      <c r="A21" s="102">
        <v>3</v>
      </c>
      <c r="B21" s="103"/>
      <c r="C21" s="104" t="s">
        <v>80</v>
      </c>
      <c r="D21" s="105"/>
      <c r="E21" s="105"/>
      <c r="F21" s="105"/>
      <c r="G21" s="106"/>
      <c r="H21" s="66">
        <v>254927</v>
      </c>
      <c r="I21" s="113">
        <v>231785</v>
      </c>
      <c r="J21" s="113"/>
      <c r="K21" s="113"/>
    </row>
    <row r="22" spans="1:17" ht="15.75" thickBot="1">
      <c r="A22" s="102">
        <v>4</v>
      </c>
      <c r="B22" s="103"/>
      <c r="C22" s="104" t="s">
        <v>81</v>
      </c>
      <c r="D22" s="105"/>
      <c r="E22" s="105"/>
      <c r="F22" s="105"/>
      <c r="G22" s="106"/>
      <c r="H22" s="52">
        <f>+H23+H24+H25+H26+H27+H28+H29</f>
        <v>3427233</v>
      </c>
      <c r="I22" s="113">
        <f>+I23+I24+I25+I26+I27+I28+I29</f>
        <v>1053922</v>
      </c>
      <c r="J22" s="113"/>
      <c r="K22" s="113"/>
    </row>
    <row r="23" spans="1:17" ht="15.75" thickBot="1">
      <c r="A23" s="102"/>
      <c r="B23" s="103"/>
      <c r="C23" s="114" t="s">
        <v>71</v>
      </c>
      <c r="D23" s="115"/>
      <c r="E23" s="115"/>
      <c r="F23" s="105" t="s">
        <v>82</v>
      </c>
      <c r="G23" s="106"/>
      <c r="H23" s="49">
        <f>5309+75623</f>
        <v>80932</v>
      </c>
      <c r="I23" s="107">
        <v>44600</v>
      </c>
      <c r="J23" s="107"/>
      <c r="K23" s="107"/>
    </row>
    <row r="24" spans="1:17" ht="15.75" thickBot="1">
      <c r="A24" s="102"/>
      <c r="B24" s="103"/>
      <c r="C24" s="114" t="s">
        <v>71</v>
      </c>
      <c r="D24" s="115"/>
      <c r="E24" s="115"/>
      <c r="F24" s="105" t="s">
        <v>83</v>
      </c>
      <c r="G24" s="106"/>
      <c r="H24" s="49"/>
      <c r="I24" s="107">
        <v>0</v>
      </c>
      <c r="J24" s="107"/>
      <c r="K24" s="107"/>
    </row>
    <row r="25" spans="1:17" ht="15.75" thickBot="1">
      <c r="A25" s="102"/>
      <c r="B25" s="103"/>
      <c r="C25" s="114" t="s">
        <v>71</v>
      </c>
      <c r="D25" s="115"/>
      <c r="E25" s="115"/>
      <c r="F25" s="105" t="s">
        <v>84</v>
      </c>
      <c r="G25" s="106"/>
      <c r="H25" s="49">
        <v>167821</v>
      </c>
      <c r="I25" s="107">
        <v>234417</v>
      </c>
      <c r="J25" s="107"/>
      <c r="K25" s="107"/>
    </row>
    <row r="26" spans="1:17" ht="15.75" thickBot="1">
      <c r="A26" s="102"/>
      <c r="B26" s="103"/>
      <c r="C26" s="114" t="s">
        <v>71</v>
      </c>
      <c r="D26" s="115"/>
      <c r="E26" s="115"/>
      <c r="F26" s="105" t="s">
        <v>85</v>
      </c>
      <c r="G26" s="106"/>
      <c r="H26" s="49">
        <v>300000</v>
      </c>
      <c r="I26" s="107">
        <v>240000</v>
      </c>
      <c r="J26" s="107"/>
      <c r="K26" s="107"/>
    </row>
    <row r="27" spans="1:17" ht="15.75" thickBot="1">
      <c r="A27" s="102"/>
      <c r="B27" s="103"/>
      <c r="C27" s="114" t="s">
        <v>71</v>
      </c>
      <c r="D27" s="115"/>
      <c r="E27" s="115"/>
      <c r="F27" s="105" t="s">
        <v>86</v>
      </c>
      <c r="G27" s="106"/>
      <c r="H27" s="49">
        <v>2655196</v>
      </c>
      <c r="I27" s="107">
        <v>305235</v>
      </c>
      <c r="J27" s="107"/>
      <c r="K27" s="107"/>
      <c r="Q27" s="41"/>
    </row>
    <row r="28" spans="1:17" ht="15.75" thickBot="1">
      <c r="A28" s="102"/>
      <c r="B28" s="103"/>
      <c r="C28" s="114" t="s">
        <v>71</v>
      </c>
      <c r="D28" s="115"/>
      <c r="E28" s="115"/>
      <c r="F28" s="105" t="s">
        <v>87</v>
      </c>
      <c r="G28" s="106"/>
      <c r="H28" s="49">
        <v>9820</v>
      </c>
      <c r="I28" s="107">
        <v>9420</v>
      </c>
      <c r="J28" s="107"/>
      <c r="K28" s="107"/>
      <c r="Q28" s="41"/>
    </row>
    <row r="29" spans="1:17" ht="15.75" thickBot="1">
      <c r="A29" s="102"/>
      <c r="B29" s="103"/>
      <c r="C29" s="114" t="s">
        <v>71</v>
      </c>
      <c r="D29" s="115"/>
      <c r="E29" s="115"/>
      <c r="F29" s="105" t="s">
        <v>88</v>
      </c>
      <c r="G29" s="106"/>
      <c r="H29" s="49">
        <v>213464</v>
      </c>
      <c r="I29" s="107">
        <v>220250</v>
      </c>
      <c r="J29" s="107"/>
      <c r="K29" s="107"/>
    </row>
    <row r="30" spans="1:17" ht="15.75" thickBot="1">
      <c r="A30" s="102"/>
      <c r="B30" s="103"/>
      <c r="C30" s="114" t="s">
        <v>71</v>
      </c>
      <c r="D30" s="115"/>
      <c r="E30" s="115"/>
      <c r="F30" s="116"/>
      <c r="G30" s="117"/>
      <c r="H30" s="49"/>
      <c r="I30" s="107"/>
      <c r="J30" s="107"/>
      <c r="K30" s="107"/>
    </row>
    <row r="31" spans="1:17" ht="15.75" thickBot="1">
      <c r="A31" s="102"/>
      <c r="B31" s="103"/>
      <c r="C31" s="114" t="s">
        <v>71</v>
      </c>
      <c r="D31" s="115"/>
      <c r="E31" s="115"/>
      <c r="F31" s="116"/>
      <c r="G31" s="117"/>
      <c r="H31" s="49"/>
      <c r="I31" s="107"/>
      <c r="J31" s="107"/>
      <c r="K31" s="107"/>
    </row>
    <row r="32" spans="1:17" ht="15.75" thickBot="1">
      <c r="A32" s="102">
        <v>5</v>
      </c>
      <c r="B32" s="103"/>
      <c r="C32" s="104" t="s">
        <v>89</v>
      </c>
      <c r="D32" s="105"/>
      <c r="E32" s="105"/>
      <c r="F32" s="105"/>
      <c r="G32" s="106"/>
      <c r="H32" s="52">
        <f>+H33</f>
        <v>15208</v>
      </c>
      <c r="I32" s="113">
        <f>+I33</f>
        <v>14316</v>
      </c>
      <c r="J32" s="113"/>
      <c r="K32" s="113"/>
    </row>
    <row r="33" spans="1:15" ht="15.75" thickBot="1">
      <c r="A33" s="108"/>
      <c r="B33" s="109"/>
      <c r="C33" s="114" t="s">
        <v>71</v>
      </c>
      <c r="D33" s="118"/>
      <c r="E33" s="118"/>
      <c r="F33" s="105" t="s">
        <v>90</v>
      </c>
      <c r="G33" s="119"/>
      <c r="H33" s="49">
        <v>15208</v>
      </c>
      <c r="I33" s="107">
        <v>14316</v>
      </c>
      <c r="J33" s="107"/>
      <c r="K33" s="107"/>
    </row>
    <row r="34" spans="1:15" ht="15.75" thickBot="1">
      <c r="A34" s="108"/>
      <c r="B34" s="109"/>
      <c r="C34" s="114" t="s">
        <v>71</v>
      </c>
      <c r="D34" s="115"/>
      <c r="E34" s="115"/>
      <c r="F34" s="116"/>
      <c r="G34" s="117"/>
      <c r="H34" s="49"/>
      <c r="I34" s="107"/>
      <c r="J34" s="107"/>
      <c r="K34" s="107"/>
      <c r="M34" s="39"/>
    </row>
    <row r="35" spans="1:15" ht="15.75" thickBot="1">
      <c r="A35" s="108"/>
      <c r="B35" s="109"/>
      <c r="C35" s="114" t="s">
        <v>71</v>
      </c>
      <c r="D35" s="115"/>
      <c r="E35" s="115"/>
      <c r="F35" s="116"/>
      <c r="G35" s="117"/>
      <c r="H35" s="49"/>
      <c r="I35" s="107"/>
      <c r="J35" s="107"/>
      <c r="K35" s="107"/>
    </row>
    <row r="36" spans="1:15" ht="15.75" thickBot="1">
      <c r="A36" s="108" t="s">
        <v>91</v>
      </c>
      <c r="B36" s="109"/>
      <c r="C36" s="110" t="s">
        <v>92</v>
      </c>
      <c r="D36" s="111"/>
      <c r="E36" s="111"/>
      <c r="F36" s="111"/>
      <c r="G36" s="112"/>
      <c r="H36" s="52">
        <f>+H9-H13</f>
        <v>195159.61000000034</v>
      </c>
      <c r="I36" s="113">
        <f>+I9-I13</f>
        <v>1978783</v>
      </c>
      <c r="J36" s="113"/>
      <c r="K36" s="113"/>
      <c r="M36" s="39"/>
    </row>
    <row r="37" spans="1:15" ht="15.75" thickBot="1">
      <c r="A37" s="102"/>
      <c r="B37" s="103"/>
      <c r="C37" s="114" t="s">
        <v>98</v>
      </c>
      <c r="D37" s="115"/>
      <c r="E37" s="115"/>
      <c r="F37" s="116"/>
      <c r="G37" s="117"/>
      <c r="H37" s="49"/>
      <c r="I37" s="107"/>
      <c r="J37" s="107"/>
      <c r="K37" s="107"/>
      <c r="N37" s="39"/>
    </row>
    <row r="38" spans="1:15" ht="15.75" thickBot="1">
      <c r="A38" s="102">
        <v>6</v>
      </c>
      <c r="B38" s="103"/>
      <c r="C38" s="104" t="s">
        <v>93</v>
      </c>
      <c r="D38" s="105"/>
      <c r="E38" s="105"/>
      <c r="F38" s="105"/>
      <c r="G38" s="106"/>
      <c r="H38" s="49">
        <f>+H36*0.1</f>
        <v>19515.961000000036</v>
      </c>
      <c r="I38" s="107">
        <f>+I36*0.1</f>
        <v>197878.30000000002</v>
      </c>
      <c r="J38" s="107"/>
      <c r="K38" s="107"/>
      <c r="M38" s="39"/>
      <c r="N38" s="39"/>
    </row>
    <row r="39" spans="1:15" ht="15.75" thickBot="1">
      <c r="A39" s="108" t="s">
        <v>94</v>
      </c>
      <c r="B39" s="109"/>
      <c r="C39" s="110" t="s">
        <v>95</v>
      </c>
      <c r="D39" s="111"/>
      <c r="E39" s="111"/>
      <c r="F39" s="111"/>
      <c r="G39" s="112"/>
      <c r="H39" s="52">
        <f>+H36-H38</f>
        <v>175643.6490000003</v>
      </c>
      <c r="I39" s="107">
        <f>+I36-I38</f>
        <v>1780904.7</v>
      </c>
      <c r="J39" s="107"/>
      <c r="K39" s="107"/>
      <c r="M39" s="39"/>
      <c r="N39" s="39"/>
    </row>
    <row r="40" spans="1:15">
      <c r="A40" s="28"/>
      <c r="B40" s="99"/>
      <c r="C40" s="99"/>
      <c r="D40" s="28"/>
      <c r="E40" s="99"/>
      <c r="F40" s="99"/>
      <c r="G40" s="99"/>
      <c r="H40" s="101"/>
      <c r="I40" s="101"/>
      <c r="J40" s="28"/>
      <c r="O40" s="57"/>
    </row>
    <row r="42" spans="1:15">
      <c r="G42" s="63" t="s">
        <v>102</v>
      </c>
      <c r="H42" s="39"/>
    </row>
    <row r="43" spans="1:15">
      <c r="G43" s="63" t="s">
        <v>103</v>
      </c>
      <c r="H43" s="39"/>
    </row>
    <row r="44" spans="1:15">
      <c r="H44" s="39"/>
    </row>
  </sheetData>
  <mergeCells count="126">
    <mergeCell ref="A1:K1"/>
    <mergeCell ref="A2:K2"/>
    <mergeCell ref="A3:K3"/>
    <mergeCell ref="A4:K4"/>
    <mergeCell ref="A5:K5"/>
    <mergeCell ref="A6:B6"/>
    <mergeCell ref="C6:E6"/>
    <mergeCell ref="I6:K6"/>
    <mergeCell ref="A10:B10"/>
    <mergeCell ref="I10:K10"/>
    <mergeCell ref="A11:B11"/>
    <mergeCell ref="C11:E11"/>
    <mergeCell ref="F11:G11"/>
    <mergeCell ref="I11:K11"/>
    <mergeCell ref="A7:B8"/>
    <mergeCell ref="C7:G8"/>
    <mergeCell ref="I7:K7"/>
    <mergeCell ref="I8:K8"/>
    <mergeCell ref="A9:B9"/>
    <mergeCell ref="C9:G9"/>
    <mergeCell ref="I9:K9"/>
    <mergeCell ref="A14:B14"/>
    <mergeCell ref="C14:G14"/>
    <mergeCell ref="I14:K14"/>
    <mergeCell ref="A15:B15"/>
    <mergeCell ref="C15:E15"/>
    <mergeCell ref="F15:G15"/>
    <mergeCell ref="I15:K15"/>
    <mergeCell ref="A12:B12"/>
    <mergeCell ref="C12:E12"/>
    <mergeCell ref="F12:G12"/>
    <mergeCell ref="I12:K12"/>
    <mergeCell ref="A13:B13"/>
    <mergeCell ref="C13:G13"/>
    <mergeCell ref="I13:K13"/>
    <mergeCell ref="A18:B18"/>
    <mergeCell ref="C18:G18"/>
    <mergeCell ref="I18:K18"/>
    <mergeCell ref="A19:B19"/>
    <mergeCell ref="C19:E19"/>
    <mergeCell ref="F19:G19"/>
    <mergeCell ref="I19:K19"/>
    <mergeCell ref="A16:B16"/>
    <mergeCell ref="C16:E16"/>
    <mergeCell ref="F16:G16"/>
    <mergeCell ref="I16:K16"/>
    <mergeCell ref="A17:B17"/>
    <mergeCell ref="C17:E17"/>
    <mergeCell ref="F17:G17"/>
    <mergeCell ref="I17:K17"/>
    <mergeCell ref="A22:B22"/>
    <mergeCell ref="C22:G22"/>
    <mergeCell ref="I22:K22"/>
    <mergeCell ref="A23:B23"/>
    <mergeCell ref="C23:E23"/>
    <mergeCell ref="F23:G23"/>
    <mergeCell ref="I23:K23"/>
    <mergeCell ref="A20:B20"/>
    <mergeCell ref="C20:E20"/>
    <mergeCell ref="F20:G20"/>
    <mergeCell ref="I20:K20"/>
    <mergeCell ref="A21:B21"/>
    <mergeCell ref="C21:G21"/>
    <mergeCell ref="I21:K21"/>
    <mergeCell ref="A26:B26"/>
    <mergeCell ref="C26:E26"/>
    <mergeCell ref="F26:G26"/>
    <mergeCell ref="I26:K26"/>
    <mergeCell ref="A27:B27"/>
    <mergeCell ref="C27:E27"/>
    <mergeCell ref="F27:G27"/>
    <mergeCell ref="I27:K27"/>
    <mergeCell ref="A24:B24"/>
    <mergeCell ref="C24:E24"/>
    <mergeCell ref="F24:G24"/>
    <mergeCell ref="I24:K24"/>
    <mergeCell ref="A25:B25"/>
    <mergeCell ref="C25:E25"/>
    <mergeCell ref="F25:G25"/>
    <mergeCell ref="I25:K25"/>
    <mergeCell ref="A30:B30"/>
    <mergeCell ref="C30:E30"/>
    <mergeCell ref="F30:G30"/>
    <mergeCell ref="I30:K30"/>
    <mergeCell ref="A31:B31"/>
    <mergeCell ref="C31:E31"/>
    <mergeCell ref="F31:G31"/>
    <mergeCell ref="I31:K31"/>
    <mergeCell ref="A28:B28"/>
    <mergeCell ref="C28:E28"/>
    <mergeCell ref="F28:G28"/>
    <mergeCell ref="I28:K28"/>
    <mergeCell ref="A29:B29"/>
    <mergeCell ref="C29:E29"/>
    <mergeCell ref="F29:G29"/>
    <mergeCell ref="I29:K29"/>
    <mergeCell ref="A34:B34"/>
    <mergeCell ref="C34:E34"/>
    <mergeCell ref="F34:G34"/>
    <mergeCell ref="I34:K34"/>
    <mergeCell ref="A35:B35"/>
    <mergeCell ref="C35:E35"/>
    <mergeCell ref="F35:G35"/>
    <mergeCell ref="I35:K35"/>
    <mergeCell ref="A32:B32"/>
    <mergeCell ref="C32:G32"/>
    <mergeCell ref="I32:K32"/>
    <mergeCell ref="A33:B33"/>
    <mergeCell ref="C33:E33"/>
    <mergeCell ref="F33:G33"/>
    <mergeCell ref="I33:K33"/>
    <mergeCell ref="B40:C40"/>
    <mergeCell ref="E40:I40"/>
    <mergeCell ref="A38:B38"/>
    <mergeCell ref="C38:G38"/>
    <mergeCell ref="I38:K38"/>
    <mergeCell ref="A39:B39"/>
    <mergeCell ref="C39:G39"/>
    <mergeCell ref="I39:K39"/>
    <mergeCell ref="A36:B36"/>
    <mergeCell ref="C36:G36"/>
    <mergeCell ref="I36:K36"/>
    <mergeCell ref="A37:B37"/>
    <mergeCell ref="C37:E37"/>
    <mergeCell ref="F37:G37"/>
    <mergeCell ref="I37:K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Bukurie</cp:lastModifiedBy>
  <cp:lastPrinted>2014-02-02T11:51:43Z</cp:lastPrinted>
  <dcterms:created xsi:type="dcterms:W3CDTF">2011-02-26T06:16:46Z</dcterms:created>
  <dcterms:modified xsi:type="dcterms:W3CDTF">2014-06-18T07:57:42Z</dcterms:modified>
</cp:coreProperties>
</file>