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6" activeTab="8"/>
  </bookViews>
  <sheets>
    <sheet name="KAPAKU I BIL 2010" sheetId="1" r:id="rId1"/>
    <sheet name="AKTIVI 2010" sheetId="2" r:id="rId2"/>
    <sheet name="PASIVI 2010" sheetId="3" r:id="rId3"/>
    <sheet name="TE ARDHURAT 2010" sheetId="4" r:id="rId4"/>
    <sheet name="FLUKSI MED 2" sheetId="6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Raport" sheetId="15" r:id="rId11"/>
  </sheets>
  <calcPr calcId="124519"/>
</workbook>
</file>

<file path=xl/calcChain.xml><?xml version="1.0" encoding="utf-8"?>
<calcChain xmlns="http://schemas.openxmlformats.org/spreadsheetml/2006/main">
  <c r="L38" i="15"/>
  <c r="F145"/>
  <c r="H123"/>
  <c r="H114"/>
  <c r="D42" i="6"/>
  <c r="H18" i="2"/>
  <c r="H10"/>
  <c r="H67" i="15"/>
  <c r="G67"/>
  <c r="I66"/>
  <c r="I65"/>
  <c r="I67" s="1"/>
  <c r="I137"/>
  <c r="I123"/>
  <c r="I120"/>
  <c r="I121" s="1"/>
  <c r="I101"/>
  <c r="I74"/>
  <c r="I55"/>
  <c r="I53" s="1"/>
  <c r="I41"/>
  <c r="I32"/>
  <c r="I26" s="1"/>
  <c r="G35" i="4"/>
  <c r="F35"/>
  <c r="D35" i="6"/>
  <c r="D28"/>
  <c r="D18"/>
  <c r="D21" s="1"/>
  <c r="D37" s="1"/>
  <c r="D39" s="1"/>
  <c r="F17" i="8"/>
  <c r="H21" i="14"/>
  <c r="I21"/>
  <c r="G21"/>
  <c r="M20" i="7"/>
  <c r="M9"/>
  <c r="M10"/>
  <c r="M11"/>
  <c r="M12"/>
  <c r="M13"/>
  <c r="M14"/>
  <c r="M15"/>
  <c r="M17"/>
  <c r="M18"/>
  <c r="M19"/>
  <c r="M21"/>
  <c r="M22"/>
  <c r="M23"/>
  <c r="L19"/>
  <c r="L20"/>
  <c r="L21"/>
  <c r="L22"/>
  <c r="L23"/>
  <c r="M24"/>
  <c r="G19"/>
  <c r="I19" s="1"/>
  <c r="J19" s="1"/>
  <c r="G20"/>
  <c r="I20" s="1"/>
  <c r="J20" s="1"/>
  <c r="G21"/>
  <c r="I21" s="1"/>
  <c r="J21" s="1"/>
  <c r="G22"/>
  <c r="I22" s="1"/>
  <c r="J22" s="1"/>
  <c r="G23"/>
  <c r="I23" s="1"/>
  <c r="J23" s="1"/>
  <c r="D26"/>
  <c r="G30" i="4"/>
  <c r="G31" s="1"/>
  <c r="G20"/>
  <c r="G15"/>
  <c r="G7"/>
  <c r="G21" s="1"/>
  <c r="D43" i="6" l="1"/>
  <c r="G32" i="4"/>
  <c r="G33" l="1"/>
  <c r="G34" s="1"/>
  <c r="H32" i="3" l="1"/>
  <c r="H25"/>
  <c r="H24" s="1"/>
  <c r="H11"/>
  <c r="H8"/>
  <c r="H6" s="1"/>
  <c r="H31" s="1"/>
  <c r="H43" s="1"/>
  <c r="G33" i="2"/>
  <c r="G43" s="1"/>
  <c r="G28"/>
  <c r="G18"/>
  <c r="G10"/>
  <c r="G6"/>
  <c r="H101" i="15"/>
  <c r="H74"/>
  <c r="H137"/>
  <c r="H121"/>
  <c r="E67"/>
  <c r="D67"/>
  <c r="F66"/>
  <c r="F65"/>
  <c r="F67" s="1"/>
  <c r="H53" s="1"/>
  <c r="H41"/>
  <c r="H32"/>
  <c r="H26" s="1"/>
  <c r="J11"/>
  <c r="J10"/>
  <c r="J13" s="1"/>
  <c r="C21" i="14" l="1"/>
  <c r="D21"/>
  <c r="E21"/>
  <c r="F21"/>
  <c r="J21"/>
  <c r="B21"/>
  <c r="H44" i="3"/>
  <c r="I8" i="2"/>
  <c r="F26" i="7"/>
  <c r="E26"/>
  <c r="G25" i="8"/>
  <c r="F24"/>
  <c r="E24"/>
  <c r="D24"/>
  <c r="C24"/>
  <c r="G24" s="1"/>
  <c r="G23"/>
  <c r="F22"/>
  <c r="E22"/>
  <c r="D22"/>
  <c r="C22"/>
  <c r="G22" s="1"/>
  <c r="G21"/>
  <c r="G20"/>
  <c r="G19"/>
  <c r="G18"/>
  <c r="E17"/>
  <c r="D17"/>
  <c r="C17"/>
  <c r="G15"/>
  <c r="G14"/>
  <c r="G13"/>
  <c r="F12"/>
  <c r="F26" s="1"/>
  <c r="E12"/>
  <c r="E26" s="1"/>
  <c r="D12"/>
  <c r="D26" s="1"/>
  <c r="C12"/>
  <c r="C26" s="1"/>
  <c r="G11"/>
  <c r="G10"/>
  <c r="G9"/>
  <c r="B32" i="14"/>
  <c r="H28"/>
  <c r="G32"/>
  <c r="H16"/>
  <c r="H8"/>
  <c r="C35" i="6"/>
  <c r="C28"/>
  <c r="C18"/>
  <c r="C21" s="1"/>
  <c r="G17" i="7"/>
  <c r="I17" s="1"/>
  <c r="J17" s="1"/>
  <c r="G16"/>
  <c r="I16" s="1"/>
  <c r="J16" s="1"/>
  <c r="G15"/>
  <c r="I15" s="1"/>
  <c r="J15" s="1"/>
  <c r="G14"/>
  <c r="I14" s="1"/>
  <c r="J14" s="1"/>
  <c r="H26"/>
  <c r="G12"/>
  <c r="I12" s="1"/>
  <c r="J12" s="1"/>
  <c r="G11"/>
  <c r="I11" s="1"/>
  <c r="J11" s="1"/>
  <c r="G10"/>
  <c r="I10" s="1"/>
  <c r="J10" s="1"/>
  <c r="G9"/>
  <c r="I9" s="1"/>
  <c r="J9" s="1"/>
  <c r="G8"/>
  <c r="I8" s="1"/>
  <c r="J8" s="1"/>
  <c r="F7" i="4"/>
  <c r="F30"/>
  <c r="F15"/>
  <c r="F20" s="1"/>
  <c r="G32" i="3"/>
  <c r="G25"/>
  <c r="G24"/>
  <c r="G11"/>
  <c r="G8"/>
  <c r="F33" i="2"/>
  <c r="F28"/>
  <c r="F18"/>
  <c r="F10"/>
  <c r="F6"/>
  <c r="G6" i="3" l="1"/>
  <c r="G31" s="1"/>
  <c r="G43" s="1"/>
  <c r="I11"/>
  <c r="C37" i="6"/>
  <c r="C42" s="1"/>
  <c r="G26" i="8"/>
  <c r="G17"/>
  <c r="F31" i="4"/>
  <c r="F32" s="1"/>
  <c r="F33" s="1"/>
  <c r="F34" s="1"/>
  <c r="F21"/>
  <c r="F43" i="2"/>
  <c r="G12" i="8"/>
  <c r="H32" i="14"/>
  <c r="I32" s="1"/>
  <c r="J32" s="1"/>
  <c r="L9" i="7"/>
  <c r="L10"/>
  <c r="L11"/>
  <c r="L12"/>
  <c r="G13"/>
  <c r="I13" s="1"/>
  <c r="J13" s="1"/>
  <c r="L15"/>
  <c r="L16"/>
  <c r="M16" s="1"/>
  <c r="L17"/>
  <c r="G18"/>
  <c r="I18" s="1"/>
  <c r="J18" s="1"/>
  <c r="G26" l="1"/>
  <c r="G44" i="3"/>
  <c r="J26" i="7"/>
  <c r="I26"/>
  <c r="L18"/>
  <c r="L14"/>
  <c r="L8"/>
  <c r="M8" s="1"/>
  <c r="K26" l="1"/>
  <c r="L13"/>
  <c r="L26" l="1"/>
  <c r="M26"/>
</calcChain>
</file>

<file path=xl/sharedStrings.xml><?xml version="1.0" encoding="utf-8"?>
<sst xmlns="http://schemas.openxmlformats.org/spreadsheetml/2006/main" count="642" uniqueCount="418">
  <si>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</si>
  <si>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</si>
  <si>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</si>
  <si>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</si>
  <si>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</si>
  <si>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</si>
  <si>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</si>
  <si>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</si>
  <si>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</si>
  <si>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</si>
  <si>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</si>
  <si>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</si>
  <si>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</si>
  <si>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</si>
  <si>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</si>
  <si>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</si>
  <si>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</si>
  <si>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</si>
  <si>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</si>
  <si>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>31.12.2010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</si>
  <si>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</si>
  <si>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</si>
  <si>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</si>
  <si>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</si>
  <si>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</si>
  <si>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</si>
  <si>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</si>
  <si>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</si>
  <si>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</si>
  <si>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</si>
  <si>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</si>
  <si>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</si>
  <si>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</si>
  <si>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</si>
  <si>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</si>
  <si>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</si>
  <si>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</si>
  <si>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</si>
  <si>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</si>
  <si>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</si>
  <si>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</si>
  <si>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</si>
  <si>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</si>
  <si>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</si>
  <si>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</si>
  <si>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</si>
  <si>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</si>
  <si>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</si>
  <si>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</si>
  <si>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</si>
  <si>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</si>
  <si>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</si>
  <si>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</si>
  <si>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</si>
  <si>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</si>
  <si>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</si>
  <si>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</si>
  <si>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</si>
  <si>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</si>
  <si>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</si>
  <si>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</si>
  <si>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</si>
  <si>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</si>
  <si>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</si>
  <si>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</si>
  <si>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</si>
  <si>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</si>
  <si>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</si>
  <si>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</si>
  <si>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</si>
  <si>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</si>
  <si>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</si>
  <si>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</si>
  <si>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</si>
  <si>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</si>
  <si>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</si>
  <si>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</si>
  <si>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</si>
  <si>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</si>
  <si>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</si>
  <si>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</si>
  <si>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</si>
  <si>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</si>
  <si>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</si>
  <si>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</si>
  <si>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</si>
  <si>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</si>
  <si>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</si>
  <si>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</si>
  <si>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</si>
  <si>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</si>
  <si>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</si>
  <si>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</si>
  <si>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</si>
  <si>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</si>
  <si>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</si>
  <si>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</si>
  <si>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</si>
  <si>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</si>
  <si>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</si>
  <si>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</si>
  <si>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</si>
  <si>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</si>
  <si>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</si>
  <si>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</si>
  <si>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</si>
  <si>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</si>
  <si>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</si>
  <si>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</si>
  <si>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</si>
  <si>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</si>
  <si>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</si>
  <si>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</si>
  <si>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</si>
  <si>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</si>
  <si>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</si>
  <si>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</si>
  <si>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</si>
  <si>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</si>
  <si>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</si>
  <si>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</si>
  <si>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</si>
  <si>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</si>
  <si>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</si>
  <si>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</si>
  <si>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</si>
  <si>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</si>
  <si>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</si>
  <si>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</si>
  <si>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</si>
  <si>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</si>
  <si>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</si>
  <si>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</si>
  <si>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</si>
  <si>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Fitimi para tatimit</t>
  </si>
  <si>
    <t>Fluksi monetar nga veprimtarite investuese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</si>
  <si>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</si>
  <si>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</si>
  <si>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</si>
  <si>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</si>
  <si>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</si>
  <si>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</si>
  <si>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</si>
  <si>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</si>
  <si>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</si>
  <si>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</si>
  <si>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</si>
  <si>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</si>
  <si>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</si>
  <si>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</si>
  <si>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</si>
  <si>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</si>
  <si>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</si>
  <si>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</si>
  <si>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</si>
  <si>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</si>
  <si>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</si>
  <si>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</si>
  <si>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</si>
  <si>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</si>
  <si>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</si>
  <si>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</si>
  <si>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</si>
  <si>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</si>
  <si>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</si>
  <si>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</si>
  <si>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</si>
  <si>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</si>
  <si>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</si>
  <si>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</si>
  <si>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</si>
  <si>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</si>
  <si>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</si>
  <si>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</si>
  <si>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</si>
  <si>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</si>
  <si>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</si>
  <si>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</si>
  <si>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</si>
  <si>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</si>
  <si>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</si>
  <si>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</si>
  <si>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</si>
  <si>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</si>
  <si>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</si>
  <si>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</si>
  <si>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</si>
  <si>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</si>
  <si>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</si>
  <si>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</si>
  <si>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</si>
  <si>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</si>
  <si>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</si>
  <si>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</si>
  <si>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</si>
  <si>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</si>
  <si>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</si>
  <si>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</si>
  <si>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</si>
  <si>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</si>
  <si>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</si>
  <si>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</si>
  <si>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</si>
  <si>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</si>
  <si>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</si>
  <si>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</si>
  <si>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</si>
  <si>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</si>
  <si>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</si>
  <si>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</si>
  <si>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</si>
  <si>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</si>
  <si>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</si>
  <si>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</si>
  <si>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</si>
  <si>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</si>
  <si>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</si>
  <si>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</si>
  <si>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</si>
  <si>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</si>
  <si>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</si>
  <si>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</si>
  <si>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</si>
  <si>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</si>
  <si>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</si>
  <si>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</si>
  <si>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</si>
  <si>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</si>
  <si>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</si>
  <si>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</si>
  <si>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</si>
  <si>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</si>
  <si>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</si>
  <si>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</si>
  <si>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</si>
  <si>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Analiza e posteve te amortizushme</t>
  </si>
  <si>
    <t>Viti raportues</t>
  </si>
  <si>
    <t>Vlera</t>
  </si>
  <si>
    <t xml:space="preserve">AAM te tjera </t>
  </si>
  <si>
    <t>PASIVET  AFATSHKURTRA</t>
  </si>
  <si>
    <t>Debitore dhe Kreditore te tjere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</si>
  <si>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</si>
  <si>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</si>
  <si>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</si>
  <si>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</si>
  <si>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</si>
  <si>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</si>
  <si>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 xml:space="preserve">LLOGARIA  E  REZULTATIT </t>
  </si>
  <si>
    <t xml:space="preserve">Te ardhurat </t>
  </si>
  <si>
    <t xml:space="preserve">Shpenzimet 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</si>
  <si>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</si>
  <si>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</si>
  <si>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</si>
  <si>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</si>
  <si>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</si>
  <si>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</si>
  <si>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</si>
  <si>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</si>
  <si>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</si>
  <si>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</si>
  <si>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</si>
  <si>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</si>
  <si>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</si>
  <si>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 xml:space="preserve">PER  NJESINE EKONOMIKE </t>
  </si>
  <si>
    <t xml:space="preserve">DREJTUESI </t>
  </si>
  <si>
    <t>Pasqyrat e fluksit monetar-Metoda direkte</t>
  </si>
  <si>
    <t>Pershkrimi I Elementeve</t>
  </si>
  <si>
    <t>raportuese</t>
  </si>
  <si>
    <t>paraardhese</t>
  </si>
  <si>
    <t>Fluksi monetar nga veprimtarit e shfrytezimit</t>
  </si>
  <si>
    <t>Fitmi para  tatimit</t>
  </si>
  <si>
    <t xml:space="preserve"> Per amortizime</t>
  </si>
  <si>
    <t xml:space="preserve">Humbje nga kembime valutore </t>
  </si>
  <si>
    <t>Te ardhura nga investimet(Rez. shitjeve AAM )</t>
  </si>
  <si>
    <t>Shpenzimet  per interes</t>
  </si>
  <si>
    <t>Rritje/renie  ne tepricen e kerkesave  t</t>
  </si>
  <si>
    <t>Rritje/renie  ne tepricen e inventarit</t>
  </si>
  <si>
    <t>Rritje/renie ne tepricen e detyriemve per tu paguar</t>
  </si>
  <si>
    <t>Mjete  monetare te perfituara nga aktiviteti</t>
  </si>
  <si>
    <t>Interesi I paguar</t>
  </si>
  <si>
    <t>Tatimi mbi fitimin e  Paguar</t>
  </si>
  <si>
    <t>Mjete  monetare neto nga aktiviteti ne shfrytezim</t>
  </si>
  <si>
    <t>Blerja e njesise se kontrolluar X  minus parat e arketuara</t>
  </si>
  <si>
    <t>Blerja e aktiveve  afatgjata materiale</t>
  </si>
  <si>
    <t>Te ardhurat nga shitja e paisjeve</t>
  </si>
  <si>
    <t>Interesi I arketuar</t>
  </si>
  <si>
    <t>MM neto te perdorura ne veprimtarite investuese</t>
  </si>
  <si>
    <t>Te ardhura nga emetimi I kapitalit aksionar</t>
  </si>
  <si>
    <t>Pagesat e detyrimeve te qerase financiare</t>
  </si>
  <si>
    <t>MM neto e perdorur ne veprimtarite financiare</t>
  </si>
  <si>
    <t>Rritja / renia neto e mjeteve monetare</t>
  </si>
  <si>
    <t>Mjetet monetare ne fund  te periudhes kontabel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</si>
  <si>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</si>
  <si>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</si>
  <si>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</si>
  <si>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</si>
  <si>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</si>
  <si>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</si>
  <si>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</si>
  <si>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</si>
  <si>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</si>
  <si>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</si>
  <si>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</si>
  <si>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</si>
  <si>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</si>
  <si>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</si>
  <si>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</si>
  <si>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</si>
  <si>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</si>
  <si>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</si>
  <si>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</si>
  <si>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</si>
  <si>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</si>
  <si>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</si>
  <si>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</si>
  <si>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</si>
  <si>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</si>
  <si>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</si>
  <si>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</si>
  <si>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</si>
  <si>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</si>
  <si>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</si>
  <si>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</si>
  <si>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</si>
  <si>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</si>
  <si>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</si>
  <si>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</si>
  <si>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</si>
  <si>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</si>
  <si>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</si>
  <si>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</si>
  <si>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</si>
  <si>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</si>
  <si>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</si>
  <si>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</si>
  <si>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</si>
  <si>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</si>
  <si>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</si>
  <si>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</si>
  <si>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RAFTE ZYRE</t>
  </si>
  <si>
    <t>TAVOLINA ZYRE</t>
  </si>
  <si>
    <t>KOMPJUTER</t>
  </si>
  <si>
    <t>DEKANATOR KIMIK</t>
  </si>
  <si>
    <t>DYER TAMBURATO</t>
  </si>
  <si>
    <t>ELEKTROGURE</t>
  </si>
  <si>
    <t>VINC</t>
  </si>
  <si>
    <t>BETONIERE</t>
  </si>
  <si>
    <t xml:space="preserve">FIRMA PRIVATE </t>
  </si>
  <si>
    <t>" ANDI EUROPLAST "</t>
  </si>
  <si>
    <t>HYSNI BUCI</t>
  </si>
  <si>
    <t>"ANDI EUROPLAST"    sh.p.k</t>
  </si>
  <si>
    <t>K92305028U</t>
  </si>
  <si>
    <t xml:space="preserve">FRUTIKULTURE  KAMZE TIRANE </t>
  </si>
  <si>
    <t>6.11.2009</t>
  </si>
  <si>
    <t>SN-0681910-09</t>
  </si>
  <si>
    <t>PRODHIME  LUBRIFIKANTE BETONI</t>
  </si>
  <si>
    <t xml:space="preserve">HUA  TE TJERA </t>
  </si>
  <si>
    <t>"ANDI EUROPLAST"</t>
  </si>
  <si>
    <t>" ANDI EUROPLAST"</t>
  </si>
  <si>
    <t>"ANDI EUROPLAST "</t>
  </si>
  <si>
    <t>Pozicioni me 31 dhjetor 2009</t>
  </si>
  <si>
    <t>Pozicioni me 31 dhjetor 2010</t>
  </si>
  <si>
    <t>HYSNI  BUCI</t>
  </si>
  <si>
    <t>LEK</t>
  </si>
  <si>
    <t>EURO</t>
  </si>
  <si>
    <t>MJET TRASP</t>
  </si>
  <si>
    <t>SHUMA</t>
  </si>
  <si>
    <t>MATERIALE TE KONSUMUARA</t>
  </si>
  <si>
    <t>KOSTO E PUNES</t>
  </si>
  <si>
    <t>AMORTIZIMET</t>
  </si>
  <si>
    <t>SHPENZIME TE TJERA  (FURNITURA)</t>
  </si>
  <si>
    <t>TE TJERA FINANCIARE</t>
  </si>
  <si>
    <t xml:space="preserve">SHUMA </t>
  </si>
  <si>
    <t>PER SHOQERINE  " ANDI EUROPLAST " SHPK</t>
  </si>
  <si>
    <t xml:space="preserve">me kapital fillestar  100.000 lek  le  me 100 kuota nominale me vlere 1000 kek kuota </t>
  </si>
  <si>
    <t>Shoqeria  "ANDIEUROPALST"  krijuar me 6.11.2009 me ortak te  vetem zotin  HYSNI Buci me aksione 100%</t>
  </si>
  <si>
    <t xml:space="preserve">HYSNI  BUCI </t>
  </si>
  <si>
    <t xml:space="preserve">BKT </t>
  </si>
  <si>
    <t>PAGUAR</t>
  </si>
  <si>
    <t>TVSH</t>
  </si>
  <si>
    <t>Te drejta e detyrime n</t>
  </si>
  <si>
    <t>SHERBIME  NGA PERPUNIMI I LENDEVE PER BETON</t>
  </si>
  <si>
    <t>Viti   2011</t>
  </si>
  <si>
    <t>01.01.2011</t>
  </si>
  <si>
    <t>31.12.2011</t>
  </si>
  <si>
    <t>15.01.2012</t>
  </si>
  <si>
    <t xml:space="preserve">  Pasqyrat    Financiare    te    Vitit   2011</t>
  </si>
  <si>
    <t>Pasqyrat    Financiare    te    Vitit   2011</t>
  </si>
  <si>
    <t>Pasqyra   e   te   Ardhurave   dhe   Shpenzimeve     2011</t>
  </si>
  <si>
    <t>Te ardhura te tjera nga veprimtaria ADEKTIVE</t>
  </si>
  <si>
    <t xml:space="preserve">SHITJE TE TJERA </t>
  </si>
  <si>
    <t>Inventari i Aktiveve Afatgjata Materiale  2011</t>
  </si>
  <si>
    <t>1.01.2011</t>
  </si>
  <si>
    <t>VITIT2011</t>
  </si>
  <si>
    <t xml:space="preserve">PJESE PER MAKINA </t>
  </si>
  <si>
    <t xml:space="preserve">DEPOZIT UJI </t>
  </si>
  <si>
    <t>ELEKTROMOTORR</t>
  </si>
  <si>
    <t>POMPE</t>
  </si>
  <si>
    <t>INIT DENTARE</t>
  </si>
  <si>
    <t>" ANDI EUROPLAST   VITI2011</t>
  </si>
  <si>
    <t>Pozicioni me 31 dhjetor 2011</t>
  </si>
  <si>
    <t>Kosto e AAM-ve me 01.01.2011</t>
  </si>
  <si>
    <t>Kosto e AAM-ve 31.12.2011</t>
  </si>
  <si>
    <t>Amortizimi AAM-ve 01.01.2011</t>
  </si>
  <si>
    <t>Amortizimi i AAM-ve 31.121.2011</t>
  </si>
  <si>
    <t>Zhvleresimi AAM-ve 01.01.2011</t>
  </si>
  <si>
    <t>Zhvleresimi AAM-ve 31.12.2011</t>
  </si>
  <si>
    <t>Vlera neto e AAM-ve 01.01.2011</t>
  </si>
  <si>
    <t>Vlera neto e AAM-ve 31.12.2011</t>
  </si>
  <si>
    <t>VITI 2011</t>
  </si>
  <si>
    <t>VITI 2008-2010</t>
  </si>
  <si>
    <t>Rentabiliteti per  vitin 2011  eshte</t>
  </si>
  <si>
    <t>%</t>
  </si>
  <si>
    <t>HARTUSI I PAS FINACIARE</t>
  </si>
  <si>
    <t>SHEFQET  LUSHA</t>
  </si>
  <si>
    <t xml:space="preserve">    </t>
  </si>
  <si>
    <t>Viti paraardhes PROGRESIVE</t>
  </si>
  <si>
    <t>SHITJE  TE TJERA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</si>
</sst>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b/>
      <u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0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9" fillId="0" borderId="4" xfId="0" applyFont="1" applyBorder="1"/>
    <xf numFmtId="0" fontId="9" fillId="0" borderId="0" xfId="0" applyFont="1" applyBorder="1"/>
    <xf numFmtId="0" fontId="3" fillId="0" borderId="8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3" fontId="2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0" fillId="0" borderId="0" xfId="0" applyNumberFormat="1"/>
    <xf numFmtId="0" fontId="15" fillId="0" borderId="0" xfId="0" applyFont="1"/>
    <xf numFmtId="0" fontId="20" fillId="0" borderId="0" xfId="0" applyFont="1"/>
    <xf numFmtId="0" fontId="6" fillId="0" borderId="0" xfId="0" applyFont="1"/>
    <xf numFmtId="0" fontId="1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3" fontId="22" fillId="0" borderId="13" xfId="0" applyNumberFormat="1" applyFont="1" applyBorder="1"/>
    <xf numFmtId="21" fontId="12" fillId="0" borderId="14" xfId="0" applyNumberFormat="1" applyFont="1" applyBorder="1" applyAlignment="1">
      <alignment horizontal="center"/>
    </xf>
    <xf numFmtId="22" fontId="12" fillId="0" borderId="14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46" fontId="22" fillId="0" borderId="14" xfId="0" applyNumberFormat="1" applyFont="1" applyBorder="1" applyAlignment="1">
      <alignment horizontal="center"/>
    </xf>
    <xf numFmtId="3" fontId="22" fillId="0" borderId="14" xfId="0" applyNumberFormat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3" fontId="6" fillId="0" borderId="8" xfId="2" applyNumberFormat="1" applyFont="1" applyBorder="1"/>
    <xf numFmtId="0" fontId="1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4" fillId="0" borderId="0" xfId="0" applyFont="1"/>
    <xf numFmtId="0" fontId="24" fillId="0" borderId="4" xfId="0" applyFont="1" applyBorder="1"/>
    <xf numFmtId="0" fontId="25" fillId="0" borderId="16" xfId="0" applyFont="1" applyBorder="1" applyAlignment="1">
      <alignment horizontal="center"/>
    </xf>
    <xf numFmtId="0" fontId="24" fillId="0" borderId="17" xfId="0" applyFont="1" applyBorder="1"/>
    <xf numFmtId="0" fontId="24" fillId="0" borderId="6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19" xfId="0" applyFont="1" applyBorder="1" applyAlignment="1"/>
    <xf numFmtId="0" fontId="24" fillId="0" borderId="18" xfId="0" applyFont="1" applyFill="1" applyBorder="1"/>
    <xf numFmtId="0" fontId="24" fillId="0" borderId="20" xfId="0" applyFont="1" applyBorder="1"/>
    <xf numFmtId="0" fontId="24" fillId="0" borderId="21" xfId="0" applyFont="1" applyBorder="1"/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12" fillId="0" borderId="4" xfId="0" applyFont="1" applyBorder="1"/>
    <xf numFmtId="0" fontId="12" fillId="0" borderId="0" xfId="0" applyFont="1" applyBorder="1"/>
    <xf numFmtId="0" fontId="12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21" fillId="0" borderId="19" xfId="0" applyFont="1" applyBorder="1"/>
    <xf numFmtId="0" fontId="0" fillId="0" borderId="0" xfId="0" applyBorder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/>
    <xf numFmtId="0" fontId="0" fillId="0" borderId="8" xfId="0" applyBorder="1" applyAlignment="1">
      <alignment vertical="center"/>
    </xf>
    <xf numFmtId="0" fontId="24" fillId="0" borderId="0" xfId="0" applyFont="1" applyBorder="1"/>
    <xf numFmtId="0" fontId="0" fillId="0" borderId="0" xfId="0" applyFill="1" applyBorder="1"/>
    <xf numFmtId="0" fontId="0" fillId="0" borderId="7" xfId="0" applyBorder="1"/>
    <xf numFmtId="0" fontId="18" fillId="0" borderId="0" xfId="0" applyFont="1" applyBorder="1"/>
    <xf numFmtId="0" fontId="24" fillId="0" borderId="0" xfId="0" applyFont="1" applyBorder="1" applyAlignment="1"/>
    <xf numFmtId="0" fontId="24" fillId="0" borderId="8" xfId="0" applyFont="1" applyBorder="1"/>
    <xf numFmtId="0" fontId="27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30" fillId="0" borderId="0" xfId="0" applyFont="1" applyBorder="1"/>
    <xf numFmtId="0" fontId="6" fillId="0" borderId="8" xfId="0" applyFont="1" applyBorder="1"/>
    <xf numFmtId="0" fontId="0" fillId="0" borderId="7" xfId="0" applyFill="1" applyBorder="1" applyAlignment="1"/>
    <xf numFmtId="0" fontId="0" fillId="0" borderId="7" xfId="0" applyBorder="1" applyAlignment="1"/>
    <xf numFmtId="0" fontId="0" fillId="0" borderId="10" xfId="0" applyBorder="1"/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/>
    <xf numFmtId="0" fontId="6" fillId="0" borderId="9" xfId="0" applyFont="1" applyBorder="1"/>
    <xf numFmtId="0" fontId="6" fillId="0" borderId="9" xfId="0" applyFont="1" applyFill="1" applyBorder="1"/>
    <xf numFmtId="0" fontId="19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11" fillId="0" borderId="9" xfId="0" applyFont="1" applyBorder="1" applyAlignment="1">
      <alignment vertical="center"/>
    </xf>
    <xf numFmtId="0" fontId="27" fillId="0" borderId="9" xfId="0" applyFont="1" applyBorder="1" applyAlignment="1">
      <alignment horizontal="right"/>
    </xf>
    <xf numFmtId="0" fontId="0" fillId="0" borderId="7" xfId="0" applyFill="1" applyBorder="1"/>
    <xf numFmtId="0" fontId="30" fillId="0" borderId="9" xfId="0" applyFont="1" applyFill="1" applyBorder="1"/>
    <xf numFmtId="0" fontId="30" fillId="0" borderId="7" xfId="0" applyFont="1" applyBorder="1"/>
    <xf numFmtId="0" fontId="31" fillId="0" borderId="9" xfId="0" applyFont="1" applyBorder="1" applyAlignment="1">
      <alignment horizontal="left"/>
    </xf>
    <xf numFmtId="0" fontId="24" fillId="0" borderId="22" xfId="0" applyFont="1" applyBorder="1"/>
    <xf numFmtId="0" fontId="24" fillId="0" borderId="22" xfId="0" applyFont="1" applyBorder="1" applyAlignment="1"/>
    <xf numFmtId="0" fontId="24" fillId="0" borderId="0" xfId="0" applyFont="1" applyFill="1" applyBorder="1"/>
    <xf numFmtId="0" fontId="24" fillId="0" borderId="23" xfId="0" applyFont="1" applyBorder="1"/>
    <xf numFmtId="0" fontId="24" fillId="0" borderId="0" xfId="0" applyFont="1" applyBorder="1" applyAlignment="1">
      <alignment horizontal="center"/>
    </xf>
    <xf numFmtId="0" fontId="28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0" xfId="0" applyFont="1"/>
    <xf numFmtId="0" fontId="9" fillId="0" borderId="6" xfId="0" applyFont="1" applyBorder="1"/>
    <xf numFmtId="0" fontId="9" fillId="0" borderId="0" xfId="0" applyFont="1"/>
    <xf numFmtId="0" fontId="2" fillId="0" borderId="9" xfId="0" applyFont="1" applyBorder="1"/>
    <xf numFmtId="0" fontId="8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30" fillId="0" borderId="8" xfId="0" applyFont="1" applyBorder="1"/>
    <xf numFmtId="0" fontId="32" fillId="0" borderId="8" xfId="0" applyFont="1" applyBorder="1"/>
    <xf numFmtId="3" fontId="32" fillId="0" borderId="8" xfId="0" applyNumberFormat="1" applyFont="1" applyBorder="1"/>
    <xf numFmtId="3" fontId="6" fillId="2" borderId="8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4" fontId="24" fillId="0" borderId="8" xfId="1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/>
    <xf numFmtId="0" fontId="22" fillId="0" borderId="0" xfId="0" applyFont="1" applyFill="1" applyBorder="1" applyAlignment="1">
      <alignment horizontal="left"/>
    </xf>
    <xf numFmtId="0" fontId="22" fillId="0" borderId="24" xfId="0" applyFont="1" applyBorder="1"/>
    <xf numFmtId="0" fontId="22" fillId="0" borderId="8" xfId="0" applyFont="1" applyBorder="1"/>
    <xf numFmtId="0" fontId="2" fillId="0" borderId="26" xfId="0" applyFont="1" applyFill="1" applyBorder="1"/>
    <xf numFmtId="0" fontId="2" fillId="0" borderId="10" xfId="0" applyFont="1" applyFill="1" applyBorder="1"/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" fontId="6" fillId="0" borderId="8" xfId="3" applyNumberFormat="1" applyFont="1" applyBorder="1"/>
    <xf numFmtId="0" fontId="37" fillId="0" borderId="0" xfId="0" applyFont="1"/>
    <xf numFmtId="0" fontId="19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38" fillId="0" borderId="6" xfId="0" applyFont="1" applyBorder="1"/>
    <xf numFmtId="0" fontId="39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/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1" fontId="0" fillId="0" borderId="8" xfId="0" applyNumberFormat="1" applyBorder="1"/>
    <xf numFmtId="1" fontId="19" fillId="6" borderId="8" xfId="0" applyNumberFormat="1" applyFont="1" applyFill="1" applyBorder="1" applyAlignment="1">
      <alignment vertical="center"/>
    </xf>
    <xf numFmtId="0" fontId="44" fillId="0" borderId="0" xfId="0" applyFont="1" applyBorder="1"/>
    <xf numFmtId="0" fontId="42" fillId="0" borderId="0" xfId="0" applyFont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8" xfId="0" applyFont="1" applyFill="1" applyBorder="1"/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19" fillId="0" borderId="8" xfId="0" applyFont="1" applyBorder="1"/>
    <xf numFmtId="0" fontId="42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0" fontId="9" fillId="0" borderId="7" xfId="0" applyFont="1" applyBorder="1"/>
    <xf numFmtId="0" fontId="9" fillId="0" borderId="10" xfId="0" applyFont="1" applyBorder="1"/>
    <xf numFmtId="0" fontId="42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40" fillId="0" borderId="0" xfId="0" applyFont="1" applyBorder="1" applyAlignment="1">
      <alignment horizontal="right" vertical="center"/>
    </xf>
    <xf numFmtId="0" fontId="40" fillId="0" borderId="7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40" fillId="0" borderId="9" xfId="0" applyFont="1" applyBorder="1" applyAlignment="1">
      <alignment horizontal="left" vertical="center"/>
    </xf>
    <xf numFmtId="0" fontId="42" fillId="0" borderId="8" xfId="0" applyFont="1" applyBorder="1"/>
    <xf numFmtId="0" fontId="45" fillId="0" borderId="7" xfId="0" applyFont="1" applyFill="1" applyBorder="1" applyAlignment="1"/>
    <xf numFmtId="0" fontId="42" fillId="0" borderId="8" xfId="0" applyFont="1" applyBorder="1" applyAlignment="1">
      <alignment vertical="center"/>
    </xf>
    <xf numFmtId="0" fontId="44" fillId="0" borderId="7" xfId="0" applyFont="1" applyBorder="1"/>
    <xf numFmtId="0" fontId="44" fillId="0" borderId="8" xfId="0" applyFont="1" applyBorder="1"/>
    <xf numFmtId="0" fontId="40" fillId="0" borderId="8" xfId="0" applyFont="1" applyBorder="1" applyAlignment="1">
      <alignment horizontal="center" vertical="center"/>
    </xf>
    <xf numFmtId="0" fontId="19" fillId="6" borderId="8" xfId="0" applyFont="1" applyFill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38" fillId="0" borderId="8" xfId="0" applyFont="1" applyBorder="1"/>
    <xf numFmtId="0" fontId="19" fillId="6" borderId="8" xfId="0" applyFont="1" applyFill="1" applyBorder="1"/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vertical="center"/>
    </xf>
    <xf numFmtId="0" fontId="42" fillId="0" borderId="7" xfId="0" applyFont="1" applyBorder="1" applyAlignment="1"/>
    <xf numFmtId="0" fontId="42" fillId="0" borderId="10" xfId="0" applyFont="1" applyBorder="1" applyAlignment="1"/>
    <xf numFmtId="0" fontId="40" fillId="0" borderId="9" xfId="0" applyFont="1" applyBorder="1" applyAlignment="1">
      <alignment horizontal="center" vertical="center"/>
    </xf>
    <xf numFmtId="0" fontId="42" fillId="0" borderId="7" xfId="0" applyFont="1" applyBorder="1" applyAlignment="1">
      <alignment vertical="center"/>
    </xf>
    <xf numFmtId="0" fontId="40" fillId="0" borderId="7" xfId="0" applyFont="1" applyBorder="1"/>
    <xf numFmtId="0" fontId="40" fillId="0" borderId="10" xfId="0" applyFont="1" applyBorder="1"/>
    <xf numFmtId="0" fontId="42" fillId="0" borderId="7" xfId="0" applyFont="1" applyBorder="1"/>
    <xf numFmtId="0" fontId="42" fillId="0" borderId="10" xfId="0" applyFont="1" applyBorder="1"/>
    <xf numFmtId="0" fontId="42" fillId="0" borderId="9" xfId="0" applyFont="1" applyBorder="1" applyAlignment="1">
      <alignment horizontal="center" vertical="center"/>
    </xf>
    <xf numFmtId="0" fontId="40" fillId="0" borderId="9" xfId="0" applyFont="1" applyBorder="1"/>
    <xf numFmtId="0" fontId="40" fillId="0" borderId="0" xfId="0" applyFont="1" applyBorder="1" applyAlignment="1">
      <alignment horizontal="left" vertical="center"/>
    </xf>
    <xf numFmtId="3" fontId="19" fillId="6" borderId="8" xfId="0" applyNumberFormat="1" applyFont="1" applyFill="1" applyBorder="1"/>
    <xf numFmtId="0" fontId="46" fillId="0" borderId="0" xfId="0" applyFont="1" applyBorder="1"/>
    <xf numFmtId="0" fontId="42" fillId="0" borderId="0" xfId="0" applyFont="1" applyFill="1" applyBorder="1"/>
    <xf numFmtId="0" fontId="19" fillId="0" borderId="0" xfId="0" applyFont="1" applyBorder="1" applyAlignment="1"/>
    <xf numFmtId="0" fontId="19" fillId="0" borderId="8" xfId="0" applyFont="1" applyBorder="1" applyAlignment="1">
      <alignment horizontal="center"/>
    </xf>
    <xf numFmtId="0" fontId="22" fillId="0" borderId="9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47" fillId="0" borderId="7" xfId="0" applyFont="1" applyBorder="1"/>
    <xf numFmtId="0" fontId="47" fillId="0" borderId="10" xfId="0" applyFont="1" applyBorder="1"/>
    <xf numFmtId="3" fontId="19" fillId="6" borderId="0" xfId="0" applyNumberFormat="1" applyFont="1" applyFill="1" applyBorder="1"/>
    <xf numFmtId="0" fontId="2" fillId="0" borderId="10" xfId="0" applyFont="1" applyBorder="1" applyAlignment="1">
      <alignment horizontal="left" vertical="center"/>
    </xf>
    <xf numFmtId="21" fontId="2" fillId="0" borderId="14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3" fontId="2" fillId="0" borderId="8" xfId="2" applyNumberFormat="1" applyFont="1" applyBorder="1"/>
    <xf numFmtId="1" fontId="2" fillId="0" borderId="8" xfId="0" applyNumberFormat="1" applyFont="1" applyBorder="1"/>
    <xf numFmtId="3" fontId="2" fillId="0" borderId="8" xfId="0" applyNumberFormat="1" applyFont="1" applyBorder="1"/>
    <xf numFmtId="3" fontId="48" fillId="0" borderId="8" xfId="0" applyNumberFormat="1" applyFont="1" applyBorder="1"/>
    <xf numFmtId="0" fontId="49" fillId="0" borderId="0" xfId="0" applyFont="1"/>
    <xf numFmtId="3" fontId="49" fillId="0" borderId="0" xfId="0" applyNumberFormat="1" applyFont="1"/>
    <xf numFmtId="0" fontId="23" fillId="0" borderId="0" xfId="0" applyFont="1" applyAlignment="1">
      <alignment horizontal="left"/>
    </xf>
    <xf numFmtId="164" fontId="2" fillId="0" borderId="8" xfId="1" applyNumberFormat="1" applyFont="1" applyBorder="1"/>
    <xf numFmtId="164" fontId="2" fillId="3" borderId="13" xfId="1" applyNumberFormat="1" applyFont="1" applyFill="1" applyBorder="1"/>
    <xf numFmtId="0" fontId="2" fillId="3" borderId="13" xfId="0" applyFont="1" applyFill="1" applyBorder="1"/>
    <xf numFmtId="164" fontId="2" fillId="3" borderId="14" xfId="1" applyNumberFormat="1" applyFont="1" applyFill="1" applyBorder="1"/>
    <xf numFmtId="0" fontId="2" fillId="3" borderId="14" xfId="0" applyFont="1" applyFill="1" applyBorder="1"/>
    <xf numFmtId="164" fontId="2" fillId="3" borderId="15" xfId="1" applyNumberFormat="1" applyFont="1" applyFill="1" applyBorder="1"/>
    <xf numFmtId="0" fontId="2" fillId="3" borderId="15" xfId="0" applyFont="1" applyFill="1" applyBorder="1"/>
    <xf numFmtId="164" fontId="6" fillId="0" borderId="8" xfId="1" applyNumberFormat="1" applyFont="1" applyBorder="1"/>
    <xf numFmtId="4" fontId="12" fillId="0" borderId="8" xfId="0" applyNumberFormat="1" applyFont="1" applyBorder="1" applyAlignment="1">
      <alignment horizontal="right" vertical="center"/>
    </xf>
    <xf numFmtId="0" fontId="50" fillId="0" borderId="0" xfId="0" applyFont="1" applyBorder="1"/>
    <xf numFmtId="0" fontId="50" fillId="0" borderId="0" xfId="0" applyFont="1" applyBorder="1" applyAlignment="1"/>
    <xf numFmtId="0" fontId="50" fillId="0" borderId="0" xfId="0" applyFont="1"/>
    <xf numFmtId="2" fontId="0" fillId="0" borderId="0" xfId="0" applyNumberFormat="1" applyBorder="1"/>
    <xf numFmtId="0" fontId="2" fillId="0" borderId="9" xfId="0" applyFont="1" applyBorder="1" applyAlignment="1">
      <alignment horizontal="left" vertical="center"/>
    </xf>
    <xf numFmtId="0" fontId="12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5" fillId="0" borderId="8" xfId="0" applyFont="1" applyFill="1" applyBorder="1"/>
    <xf numFmtId="0" fontId="35" fillId="0" borderId="8" xfId="0" applyFont="1" applyBorder="1"/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/>
    <xf numFmtId="164" fontId="36" fillId="0" borderId="8" xfId="1" applyNumberFormat="1" applyFont="1" applyFill="1" applyBorder="1" applyAlignment="1">
      <alignment horizontal="right"/>
    </xf>
    <xf numFmtId="164" fontId="36" fillId="0" borderId="8" xfId="1" applyNumberFormat="1" applyFont="1" applyFill="1" applyBorder="1"/>
    <xf numFmtId="37" fontId="36" fillId="0" borderId="8" xfId="0" applyNumberFormat="1" applyFont="1" applyFill="1" applyBorder="1"/>
    <xf numFmtId="0" fontId="36" fillId="5" borderId="8" xfId="0" applyFont="1" applyFill="1" applyBorder="1" applyAlignment="1">
      <alignment horizontal="center"/>
    </xf>
    <xf numFmtId="0" fontId="35" fillId="5" borderId="8" xfId="0" applyFont="1" applyFill="1" applyBorder="1"/>
    <xf numFmtId="164" fontId="36" fillId="5" borderId="8" xfId="1" applyNumberFormat="1" applyFont="1" applyFill="1" applyBorder="1"/>
    <xf numFmtId="164" fontId="36" fillId="2" borderId="8" xfId="1" applyNumberFormat="1" applyFont="1" applyFill="1" applyBorder="1"/>
    <xf numFmtId="37" fontId="36" fillId="2" borderId="8" xfId="0" applyNumberFormat="1" applyFont="1" applyFill="1" applyBorder="1"/>
    <xf numFmtId="164" fontId="35" fillId="0" borderId="8" xfId="1" applyNumberFormat="1" applyFont="1" applyFill="1" applyBorder="1"/>
    <xf numFmtId="0" fontId="36" fillId="5" borderId="8" xfId="0" applyFont="1" applyFill="1" applyBorder="1"/>
    <xf numFmtId="37" fontId="36" fillId="5" borderId="8" xfId="0" applyNumberFormat="1" applyFont="1" applyFill="1" applyBorder="1"/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6" fontId="5" fillId="0" borderId="9" xfId="0" applyNumberFormat="1" applyFont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5" fillId="0" borderId="7" xfId="0" applyFont="1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45" fillId="0" borderId="7" xfId="0" applyFont="1" applyFill="1" applyBorder="1" applyAlignment="1">
      <alignment horizontal="left" vertical="center"/>
    </xf>
    <xf numFmtId="0" fontId="45" fillId="0" borderId="7" xfId="0" applyFont="1" applyBorder="1" applyAlignment="1">
      <alignment horizontal="left"/>
    </xf>
    <xf numFmtId="0" fontId="4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0" borderId="0" xfId="0" applyFont="1" applyBorder="1" applyAlignment="1">
      <alignment horizontal="left"/>
    </xf>
  </cellXfs>
  <cellStyles count="4">
    <cellStyle name="Comma_21.Aktivet Afatgjata Materiale  09" xfId="2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24" workbookViewId="0">
      <selection sqref="A1:K44"/>
    </sheetView>
  </sheetViews>
  <sheetFormatPr defaultRowHeight="15"/>
  <cols>
    <col min="1" max="1" width="4" customWidth="1"/>
    <col min="3" max="3" width="7.85546875" customWidth="1"/>
    <col min="7" max="7" width="6.42578125" customWidth="1"/>
    <col min="8" max="8" width="7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11"/>
      <c r="M1" s="1"/>
    </row>
    <row r="2" spans="1:13" ht="15.75">
      <c r="A2" s="5"/>
      <c r="B2" s="184" t="s">
        <v>0</v>
      </c>
      <c r="C2" s="8"/>
      <c r="D2" s="182"/>
      <c r="E2" s="342" t="s">
        <v>350</v>
      </c>
      <c r="F2" s="343"/>
      <c r="G2" s="343"/>
      <c r="H2" s="343"/>
      <c r="I2" s="182"/>
      <c r="J2" s="7"/>
      <c r="K2" s="176"/>
      <c r="L2" s="6"/>
      <c r="M2" s="177"/>
    </row>
    <row r="3" spans="1:13" ht="15.75">
      <c r="A3" s="5"/>
      <c r="B3" s="184" t="s">
        <v>1</v>
      </c>
      <c r="C3" s="8"/>
      <c r="D3" s="182"/>
      <c r="E3" s="344" t="s">
        <v>351</v>
      </c>
      <c r="F3" s="345"/>
      <c r="G3" s="183"/>
      <c r="H3" s="7"/>
      <c r="I3" s="7"/>
      <c r="J3" s="7"/>
      <c r="K3" s="176"/>
      <c r="L3" s="6"/>
      <c r="M3" s="177"/>
    </row>
    <row r="4" spans="1:13">
      <c r="A4" s="5"/>
      <c r="B4" s="184" t="s">
        <v>2</v>
      </c>
      <c r="C4" s="8"/>
      <c r="D4" s="182"/>
      <c r="E4" s="346" t="s">
        <v>352</v>
      </c>
      <c r="F4" s="347"/>
      <c r="G4" s="347"/>
      <c r="H4" s="347"/>
      <c r="I4" s="348"/>
      <c r="J4" s="7"/>
      <c r="K4" s="176"/>
      <c r="L4" s="6"/>
      <c r="M4" s="177"/>
    </row>
    <row r="5" spans="1:13">
      <c r="A5" s="5"/>
      <c r="B5" s="7"/>
      <c r="C5" s="7"/>
      <c r="D5" s="7"/>
      <c r="E5" s="7"/>
      <c r="F5" s="7"/>
      <c r="G5" s="9"/>
      <c r="H5" s="9"/>
      <c r="I5" s="7"/>
      <c r="J5" s="7"/>
      <c r="K5" s="176"/>
      <c r="L5" s="6"/>
      <c r="M5" s="177"/>
    </row>
    <row r="6" spans="1:13">
      <c r="A6" s="5"/>
      <c r="B6" s="184" t="s">
        <v>3</v>
      </c>
      <c r="C6" s="8"/>
      <c r="D6" s="182"/>
      <c r="E6" s="184" t="s">
        <v>353</v>
      </c>
      <c r="F6" s="185"/>
      <c r="G6" s="182"/>
      <c r="H6" s="7"/>
      <c r="I6" s="7"/>
      <c r="J6" s="7"/>
      <c r="K6" s="176"/>
      <c r="L6" s="6"/>
      <c r="M6" s="177"/>
    </row>
    <row r="7" spans="1:13">
      <c r="A7" s="5"/>
      <c r="B7" s="184" t="s">
        <v>4</v>
      </c>
      <c r="C7" s="8"/>
      <c r="D7" s="182"/>
      <c r="E7" s="184" t="s">
        <v>354</v>
      </c>
      <c r="F7" s="221"/>
      <c r="G7" s="7"/>
      <c r="H7" s="7"/>
      <c r="I7" s="7"/>
      <c r="J7" s="7"/>
      <c r="K7" s="176"/>
      <c r="L7" s="6"/>
      <c r="M7" s="177"/>
    </row>
    <row r="8" spans="1:13">
      <c r="A8" s="5"/>
      <c r="B8" s="7"/>
      <c r="C8" s="7"/>
      <c r="D8" s="7"/>
      <c r="E8" s="7"/>
      <c r="F8" s="7"/>
      <c r="G8" s="7"/>
      <c r="H8" s="7"/>
      <c r="I8" s="7"/>
      <c r="J8" s="7"/>
      <c r="K8" s="176"/>
      <c r="L8" s="6"/>
      <c r="M8" s="177"/>
    </row>
    <row r="9" spans="1:13" ht="15.75">
      <c r="A9" s="5"/>
      <c r="B9" s="184" t="s">
        <v>5</v>
      </c>
      <c r="C9" s="8"/>
      <c r="D9" s="182"/>
      <c r="E9" s="342" t="s">
        <v>355</v>
      </c>
      <c r="F9" s="343"/>
      <c r="G9" s="343"/>
      <c r="H9" s="343"/>
      <c r="I9" s="343"/>
      <c r="J9" s="182"/>
      <c r="K9" s="176"/>
      <c r="L9" s="6"/>
      <c r="M9" s="177"/>
    </row>
    <row r="10" spans="1:13">
      <c r="A10" s="5"/>
      <c r="B10" s="6"/>
      <c r="C10" s="6"/>
      <c r="D10" s="6"/>
      <c r="E10" s="7"/>
      <c r="F10" s="7"/>
      <c r="G10" s="7"/>
      <c r="H10" s="7"/>
      <c r="I10" s="7"/>
      <c r="J10" s="7"/>
      <c r="K10" s="176"/>
      <c r="L10" s="6"/>
      <c r="M10" s="177"/>
    </row>
    <row r="11" spans="1:13">
      <c r="A11" s="5"/>
      <c r="B11" s="6"/>
      <c r="C11" s="6"/>
      <c r="D11" s="6"/>
      <c r="E11" s="7"/>
      <c r="F11" s="7"/>
      <c r="G11" s="7"/>
      <c r="H11" s="7"/>
      <c r="I11" s="7"/>
      <c r="J11" s="7"/>
      <c r="K11" s="176"/>
      <c r="L11" s="6"/>
      <c r="M11" s="177"/>
    </row>
    <row r="12" spans="1:13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3"/>
      <c r="L12" s="11"/>
      <c r="M12" s="1"/>
    </row>
    <row r="13" spans="1:1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1"/>
      <c r="M13" s="1"/>
    </row>
    <row r="14" spans="1:1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3"/>
      <c r="L14" s="11"/>
      <c r="M14" s="1"/>
    </row>
    <row r="15" spans="1:1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3"/>
      <c r="L15" s="11"/>
      <c r="M15" s="1"/>
    </row>
    <row r="16" spans="1:1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3"/>
      <c r="L16" s="11"/>
      <c r="M16" s="1"/>
    </row>
    <row r="17" spans="1:1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3"/>
      <c r="L17" s="11"/>
      <c r="M17" s="1"/>
    </row>
    <row r="18" spans="1:13" ht="33.75">
      <c r="A18" s="349" t="s">
        <v>6</v>
      </c>
      <c r="B18" s="350"/>
      <c r="C18" s="350"/>
      <c r="D18" s="350"/>
      <c r="E18" s="350"/>
      <c r="F18" s="350"/>
      <c r="G18" s="350"/>
      <c r="H18" s="350"/>
      <c r="I18" s="350"/>
      <c r="J18" s="351"/>
      <c r="K18" s="13"/>
      <c r="L18" s="11"/>
      <c r="M18" s="1"/>
    </row>
    <row r="19" spans="1:13">
      <c r="A19" s="10"/>
      <c r="B19" s="341" t="s">
        <v>7</v>
      </c>
      <c r="C19" s="341"/>
      <c r="D19" s="341"/>
      <c r="E19" s="341"/>
      <c r="F19" s="341"/>
      <c r="G19" s="341"/>
      <c r="H19" s="341"/>
      <c r="I19" s="341"/>
      <c r="J19" s="11"/>
      <c r="K19" s="13"/>
      <c r="L19" s="11"/>
      <c r="M19" s="1"/>
    </row>
    <row r="20" spans="1:13">
      <c r="A20" s="10"/>
      <c r="B20" s="341" t="s">
        <v>8</v>
      </c>
      <c r="C20" s="341"/>
      <c r="D20" s="341"/>
      <c r="E20" s="341"/>
      <c r="F20" s="341"/>
      <c r="G20" s="341"/>
      <c r="H20" s="341"/>
      <c r="I20" s="341"/>
      <c r="J20" s="11"/>
      <c r="K20" s="13"/>
      <c r="L20" s="11"/>
      <c r="M20" s="1"/>
    </row>
    <row r="21" spans="1:1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"/>
    </row>
    <row r="22" spans="1:1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3"/>
      <c r="L22" s="11"/>
      <c r="M22" s="1"/>
    </row>
    <row r="23" spans="1:13" ht="33.75">
      <c r="A23" s="10"/>
      <c r="B23" s="11"/>
      <c r="C23" s="11"/>
      <c r="D23" s="180"/>
      <c r="E23" s="181" t="s">
        <v>382</v>
      </c>
      <c r="F23" s="87"/>
      <c r="G23" s="11"/>
      <c r="H23" s="11"/>
      <c r="I23" s="11"/>
      <c r="J23" s="11"/>
      <c r="K23" s="13"/>
      <c r="L23" s="11"/>
      <c r="M23" s="1"/>
    </row>
    <row r="24" spans="1:1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"/>
    </row>
    <row r="25" spans="1:1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3"/>
      <c r="L25" s="11"/>
      <c r="M25" s="1"/>
    </row>
    <row r="26" spans="1:1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3"/>
      <c r="L26" s="11"/>
      <c r="M26" s="1"/>
    </row>
    <row r="27" spans="1:13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3"/>
      <c r="L27" s="11"/>
      <c r="M27" s="1"/>
    </row>
    <row r="28" spans="1:1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3"/>
      <c r="L28" s="11"/>
      <c r="M28" s="1"/>
    </row>
    <row r="29" spans="1:13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"/>
    </row>
    <row r="30" spans="1:13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"/>
    </row>
    <row r="31" spans="1:13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1"/>
      <c r="M31" s="1"/>
    </row>
    <row r="32" spans="1:13">
      <c r="A32" s="5"/>
      <c r="B32" s="184" t="s">
        <v>9</v>
      </c>
      <c r="C32" s="8"/>
      <c r="D32" s="8"/>
      <c r="E32" s="8"/>
      <c r="F32" s="182"/>
      <c r="G32" s="346" t="s">
        <v>10</v>
      </c>
      <c r="H32" s="348"/>
      <c r="I32" s="6"/>
      <c r="J32" s="6"/>
      <c r="K32" s="176"/>
      <c r="L32" s="6"/>
      <c r="M32" s="177"/>
    </row>
    <row r="33" spans="1:13">
      <c r="A33" s="5"/>
      <c r="B33" s="184" t="s">
        <v>11</v>
      </c>
      <c r="C33" s="8"/>
      <c r="D33" s="8"/>
      <c r="E33" s="8"/>
      <c r="F33" s="182"/>
      <c r="G33" s="346" t="s">
        <v>12</v>
      </c>
      <c r="H33" s="348"/>
      <c r="I33" s="6"/>
      <c r="J33" s="6"/>
      <c r="K33" s="176"/>
      <c r="L33" s="6"/>
      <c r="M33" s="177"/>
    </row>
    <row r="34" spans="1:13">
      <c r="A34" s="5"/>
      <c r="B34" s="184" t="s">
        <v>13</v>
      </c>
      <c r="C34" s="8"/>
      <c r="D34" s="8"/>
      <c r="E34" s="8"/>
      <c r="F34" s="182"/>
      <c r="G34" s="346" t="s">
        <v>14</v>
      </c>
      <c r="H34" s="348"/>
      <c r="I34" s="6"/>
      <c r="J34" s="6"/>
      <c r="K34" s="176"/>
      <c r="L34" s="6"/>
      <c r="M34" s="177"/>
    </row>
    <row r="35" spans="1:13">
      <c r="A35" s="5"/>
      <c r="B35" s="184" t="s">
        <v>15</v>
      </c>
      <c r="C35" s="8"/>
      <c r="D35" s="8"/>
      <c r="E35" s="8"/>
      <c r="F35" s="182"/>
      <c r="G35" s="346" t="s">
        <v>12</v>
      </c>
      <c r="H35" s="348"/>
      <c r="I35" s="6"/>
      <c r="J35" s="6"/>
      <c r="K35" s="176"/>
      <c r="L35" s="6"/>
      <c r="M35" s="177"/>
    </row>
    <row r="36" spans="1:13">
      <c r="A36" s="10"/>
      <c r="B36" s="12"/>
      <c r="C36" s="12"/>
      <c r="D36" s="12"/>
      <c r="E36" s="12"/>
      <c r="F36" s="12"/>
      <c r="G36" s="12"/>
      <c r="H36" s="12"/>
      <c r="I36" s="11"/>
      <c r="J36" s="11"/>
      <c r="K36" s="13"/>
      <c r="L36" s="11"/>
      <c r="M36" s="1"/>
    </row>
    <row r="37" spans="1:13" ht="15.75">
      <c r="A37" s="15"/>
      <c r="B37" s="184" t="s">
        <v>16</v>
      </c>
      <c r="C37" s="8"/>
      <c r="D37" s="8"/>
      <c r="E37" s="8"/>
      <c r="F37" s="221" t="s">
        <v>17</v>
      </c>
      <c r="G37" s="353" t="s">
        <v>383</v>
      </c>
      <c r="H37" s="348"/>
      <c r="I37" s="16"/>
      <c r="J37" s="16"/>
      <c r="K37" s="178"/>
      <c r="L37" s="16"/>
      <c r="M37" s="179"/>
    </row>
    <row r="38" spans="1:13" ht="15.75">
      <c r="A38" s="15"/>
      <c r="B38" s="184"/>
      <c r="C38" s="8"/>
      <c r="D38" s="8"/>
      <c r="E38" s="8"/>
      <c r="F38" s="221" t="s">
        <v>18</v>
      </c>
      <c r="G38" s="352" t="s">
        <v>384</v>
      </c>
      <c r="H38" s="348"/>
      <c r="I38" s="16"/>
      <c r="J38" s="16"/>
      <c r="K38" s="178"/>
      <c r="L38" s="16"/>
      <c r="M38" s="179"/>
    </row>
    <row r="39" spans="1:13" ht="15.75">
      <c r="A39" s="15"/>
      <c r="B39" s="7"/>
      <c r="C39" s="7"/>
      <c r="D39" s="7"/>
      <c r="E39" s="7"/>
      <c r="F39" s="9"/>
      <c r="G39" s="9"/>
      <c r="H39" s="9"/>
      <c r="I39" s="16"/>
      <c r="J39" s="16"/>
      <c r="K39" s="178"/>
      <c r="L39" s="16"/>
      <c r="M39" s="179"/>
    </row>
    <row r="40" spans="1:13" ht="15.75">
      <c r="A40" s="15"/>
      <c r="B40" s="184" t="s">
        <v>20</v>
      </c>
      <c r="C40" s="8"/>
      <c r="D40" s="8"/>
      <c r="E40" s="220"/>
      <c r="F40" s="182"/>
      <c r="G40" s="184" t="s">
        <v>385</v>
      </c>
      <c r="H40" s="182"/>
      <c r="I40" s="16"/>
      <c r="J40" s="16"/>
      <c r="K40" s="178"/>
      <c r="L40" s="16"/>
      <c r="M40" s="179"/>
    </row>
    <row r="41" spans="1:13">
      <c r="A41" s="10"/>
      <c r="B41" s="12"/>
      <c r="C41" s="12"/>
      <c r="D41" s="12"/>
      <c r="E41" s="12"/>
      <c r="F41" s="12"/>
      <c r="G41" s="12"/>
      <c r="H41" s="12"/>
      <c r="I41" s="11"/>
      <c r="J41" s="11"/>
      <c r="K41" s="13"/>
      <c r="L41" s="11"/>
      <c r="M41" s="1"/>
    </row>
    <row r="42" spans="1:13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3"/>
      <c r="L42" s="1"/>
      <c r="M42" s="1"/>
    </row>
    <row r="43" spans="1:13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30"/>
    </row>
  </sheetData>
  <mergeCells count="13">
    <mergeCell ref="G38:H38"/>
    <mergeCell ref="B20:I20"/>
    <mergeCell ref="G32:H32"/>
    <mergeCell ref="G33:H33"/>
    <mergeCell ref="G34:H34"/>
    <mergeCell ref="G35:H35"/>
    <mergeCell ref="G37:H37"/>
    <mergeCell ref="B19:I19"/>
    <mergeCell ref="E2:H2"/>
    <mergeCell ref="E3:F3"/>
    <mergeCell ref="E4:I4"/>
    <mergeCell ref="E9:I9"/>
    <mergeCell ref="A18:J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10" workbookViewId="0">
      <selection activeCell="E55" sqref="E55"/>
    </sheetView>
  </sheetViews>
  <sheetFormatPr defaultRowHeight="1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>
      <c r="A1" s="111"/>
      <c r="B1" s="396" t="s">
        <v>155</v>
      </c>
      <c r="C1" s="397"/>
      <c r="D1" s="397"/>
      <c r="E1" s="398"/>
    </row>
    <row r="2" spans="1:5">
      <c r="A2" s="112"/>
      <c r="B2" s="113"/>
      <c r="C2" s="114" t="s">
        <v>156</v>
      </c>
      <c r="D2" s="115"/>
      <c r="E2" s="116"/>
    </row>
    <row r="3" spans="1:5" ht="14.25" customHeight="1">
      <c r="A3" s="112"/>
      <c r="B3" s="113"/>
      <c r="C3" s="117"/>
      <c r="D3" s="118" t="s">
        <v>157</v>
      </c>
      <c r="E3" s="116"/>
    </row>
    <row r="4" spans="1:5" ht="12.75" customHeight="1">
      <c r="A4" s="112"/>
      <c r="B4" s="113"/>
      <c r="C4" s="117"/>
      <c r="D4" s="118" t="s">
        <v>158</v>
      </c>
      <c r="E4" s="116"/>
    </row>
    <row r="5" spans="1:5" ht="12.75" customHeight="1">
      <c r="A5" s="112"/>
      <c r="B5" s="113"/>
      <c r="C5" s="117" t="s">
        <v>159</v>
      </c>
      <c r="D5" s="119"/>
      <c r="E5" s="116"/>
    </row>
    <row r="6" spans="1:5" ht="12.75" customHeight="1">
      <c r="A6" s="112"/>
      <c r="B6" s="113"/>
      <c r="C6" s="117"/>
      <c r="D6" s="118" t="s">
        <v>160</v>
      </c>
      <c r="E6" s="116"/>
    </row>
    <row r="7" spans="1:5" ht="12" customHeight="1">
      <c r="A7" s="112"/>
      <c r="B7" s="113"/>
      <c r="C7" s="120"/>
      <c r="D7" s="118" t="s">
        <v>161</v>
      </c>
      <c r="E7" s="116"/>
    </row>
    <row r="8" spans="1:5" ht="14.25" customHeight="1">
      <c r="A8" s="112"/>
      <c r="B8" s="113"/>
      <c r="C8" s="121"/>
      <c r="D8" s="122" t="s">
        <v>162</v>
      </c>
      <c r="E8" s="116"/>
    </row>
    <row r="9" spans="1:5" ht="15.75">
      <c r="B9" s="19"/>
      <c r="C9" s="123" t="s">
        <v>163</v>
      </c>
      <c r="D9" s="124" t="s">
        <v>164</v>
      </c>
      <c r="E9" s="20"/>
    </row>
    <row r="10" spans="1:5">
      <c r="B10" s="19"/>
      <c r="C10" s="226">
        <v>1</v>
      </c>
      <c r="D10" s="227" t="s">
        <v>165</v>
      </c>
      <c r="E10" s="228"/>
    </row>
    <row r="11" spans="1:5">
      <c r="B11" s="19"/>
      <c r="C11" s="226">
        <v>2</v>
      </c>
      <c r="D11" s="177" t="s">
        <v>166</v>
      </c>
      <c r="E11" s="228"/>
    </row>
    <row r="12" spans="1:5">
      <c r="B12" s="19"/>
      <c r="C12" s="6">
        <v>3</v>
      </c>
      <c r="D12" s="177" t="s">
        <v>167</v>
      </c>
      <c r="E12" s="228"/>
    </row>
    <row r="13" spans="1:5">
      <c r="A13" s="1"/>
      <c r="B13" s="10"/>
      <c r="C13" s="6">
        <v>4</v>
      </c>
      <c r="D13" s="6" t="s">
        <v>168</v>
      </c>
      <c r="E13" s="176"/>
    </row>
    <row r="14" spans="1:5">
      <c r="A14" s="1"/>
      <c r="B14" s="10"/>
      <c r="C14" s="6"/>
      <c r="D14" s="227" t="s">
        <v>169</v>
      </c>
      <c r="E14" s="176"/>
    </row>
    <row r="15" spans="1:5">
      <c r="A15" s="1"/>
      <c r="B15" s="10"/>
      <c r="C15" s="6" t="s">
        <v>170</v>
      </c>
      <c r="D15" s="6"/>
      <c r="E15" s="176"/>
    </row>
    <row r="16" spans="1:5">
      <c r="A16" s="1"/>
      <c r="B16" s="10"/>
      <c r="C16" s="6"/>
      <c r="D16" s="227" t="s">
        <v>171</v>
      </c>
      <c r="E16" s="176"/>
    </row>
    <row r="17" spans="1:5">
      <c r="A17" s="1"/>
      <c r="B17" s="10"/>
      <c r="C17" s="6" t="s">
        <v>172</v>
      </c>
      <c r="D17" s="6"/>
      <c r="E17" s="176"/>
    </row>
    <row r="18" spans="1:5">
      <c r="A18" s="1"/>
      <c r="B18" s="10"/>
      <c r="C18" s="6"/>
      <c r="D18" s="227" t="s">
        <v>173</v>
      </c>
      <c r="E18" s="176"/>
    </row>
    <row r="19" spans="1:5">
      <c r="A19" s="1"/>
      <c r="B19" s="10"/>
      <c r="C19" s="6" t="s">
        <v>174</v>
      </c>
      <c r="D19" s="6"/>
      <c r="E19" s="176"/>
    </row>
    <row r="20" spans="1:5">
      <c r="A20" s="1"/>
      <c r="B20" s="10"/>
      <c r="C20" s="6"/>
      <c r="D20" s="6" t="s">
        <v>175</v>
      </c>
      <c r="E20" s="176"/>
    </row>
    <row r="21" spans="1:5">
      <c r="A21" s="1"/>
      <c r="B21" s="10"/>
      <c r="C21" s="6" t="s">
        <v>176</v>
      </c>
      <c r="D21" s="6"/>
      <c r="E21" s="176"/>
    </row>
    <row r="22" spans="1:5">
      <c r="A22" s="1"/>
      <c r="B22" s="10"/>
      <c r="C22" s="227" t="s">
        <v>177</v>
      </c>
      <c r="D22" s="6"/>
      <c r="E22" s="176"/>
    </row>
    <row r="23" spans="1:5">
      <c r="A23" s="1"/>
      <c r="B23" s="10"/>
      <c r="C23" s="6"/>
      <c r="D23" s="6" t="s">
        <v>178</v>
      </c>
      <c r="E23" s="176"/>
    </row>
    <row r="24" spans="1:5">
      <c r="A24" s="1"/>
      <c r="B24" s="10"/>
      <c r="C24" s="227" t="s">
        <v>179</v>
      </c>
      <c r="D24" s="6"/>
      <c r="E24" s="176"/>
    </row>
    <row r="25" spans="1:5">
      <c r="A25" s="1"/>
      <c r="B25" s="10"/>
      <c r="C25" s="6"/>
      <c r="D25" s="6" t="s">
        <v>180</v>
      </c>
      <c r="E25" s="176"/>
    </row>
    <row r="26" spans="1:5">
      <c r="A26" s="1"/>
      <c r="B26" s="10"/>
      <c r="C26" s="227" t="s">
        <v>181</v>
      </c>
      <c r="D26" s="6"/>
      <c r="E26" s="176"/>
    </row>
    <row r="27" spans="1:5">
      <c r="A27" s="1"/>
      <c r="B27" s="10"/>
      <c r="C27" s="6" t="s">
        <v>182</v>
      </c>
      <c r="D27" s="6" t="s">
        <v>183</v>
      </c>
      <c r="E27" s="176"/>
    </row>
    <row r="28" spans="1:5">
      <c r="A28" s="1"/>
      <c r="B28" s="10"/>
      <c r="C28" s="6"/>
      <c r="D28" s="227" t="s">
        <v>184</v>
      </c>
      <c r="E28" s="176"/>
    </row>
    <row r="29" spans="1:5">
      <c r="A29" s="1"/>
      <c r="B29" s="10"/>
      <c r="C29" s="6"/>
      <c r="D29" s="227" t="s">
        <v>185</v>
      </c>
      <c r="E29" s="176"/>
    </row>
    <row r="30" spans="1:5">
      <c r="A30" s="1"/>
      <c r="B30" s="10"/>
      <c r="C30" s="6"/>
      <c r="D30" s="227" t="s">
        <v>186</v>
      </c>
      <c r="E30" s="176"/>
    </row>
    <row r="31" spans="1:5">
      <c r="A31" s="1"/>
      <c r="B31" s="10"/>
      <c r="C31" s="6"/>
      <c r="D31" s="227" t="s">
        <v>187</v>
      </c>
      <c r="E31" s="176"/>
    </row>
    <row r="32" spans="1:5">
      <c r="A32" s="1"/>
      <c r="B32" s="10"/>
      <c r="C32" s="6"/>
      <c r="D32" s="227" t="s">
        <v>188</v>
      </c>
      <c r="E32" s="176"/>
    </row>
    <row r="33" spans="1:5">
      <c r="A33" s="1"/>
      <c r="B33" s="10"/>
      <c r="C33" s="6"/>
      <c r="D33" s="227" t="s">
        <v>189</v>
      </c>
      <c r="E33" s="176"/>
    </row>
    <row r="34" spans="1:5">
      <c r="A34" s="1"/>
      <c r="B34" s="10"/>
      <c r="C34" s="229" t="s">
        <v>190</v>
      </c>
      <c r="D34" s="230" t="s">
        <v>191</v>
      </c>
      <c r="E34" s="176"/>
    </row>
    <row r="35" spans="1:5">
      <c r="A35" s="1"/>
      <c r="B35" s="10"/>
      <c r="C35" s="6"/>
      <c r="D35" s="6"/>
      <c r="E35" s="176"/>
    </row>
    <row r="36" spans="1:5">
      <c r="A36" s="1"/>
      <c r="B36" s="10"/>
      <c r="C36" s="6"/>
      <c r="D36" s="227" t="s">
        <v>192</v>
      </c>
      <c r="E36" s="176"/>
    </row>
    <row r="37" spans="1:5">
      <c r="A37" s="1"/>
      <c r="B37" s="10"/>
      <c r="C37" s="6" t="s">
        <v>193</v>
      </c>
      <c r="D37" s="6"/>
      <c r="E37" s="176"/>
    </row>
    <row r="38" spans="1:5">
      <c r="A38" s="1"/>
      <c r="B38" s="10"/>
      <c r="C38" s="6"/>
      <c r="D38" s="6" t="s">
        <v>194</v>
      </c>
      <c r="E38" s="176"/>
    </row>
    <row r="39" spans="1:5">
      <c r="A39" s="1"/>
      <c r="B39" s="10"/>
      <c r="C39" s="6" t="s">
        <v>195</v>
      </c>
      <c r="D39" s="6"/>
      <c r="E39" s="176"/>
    </row>
    <row r="40" spans="1:5">
      <c r="A40" s="1"/>
      <c r="B40" s="10"/>
      <c r="C40" s="6"/>
      <c r="D40" s="6" t="s">
        <v>196</v>
      </c>
      <c r="E40" s="176"/>
    </row>
    <row r="41" spans="1:5">
      <c r="A41" s="1"/>
      <c r="B41" s="10"/>
      <c r="C41" s="6" t="s">
        <v>197</v>
      </c>
      <c r="D41" s="6"/>
      <c r="E41" s="176"/>
    </row>
    <row r="42" spans="1:5">
      <c r="A42" s="1"/>
      <c r="B42" s="10"/>
      <c r="C42" s="6"/>
      <c r="D42" s="6" t="s">
        <v>198</v>
      </c>
      <c r="E42" s="176"/>
    </row>
    <row r="43" spans="1:5">
      <c r="A43" s="1"/>
      <c r="B43" s="10"/>
      <c r="C43" s="6" t="s">
        <v>199</v>
      </c>
      <c r="D43" s="6"/>
      <c r="E43" s="176"/>
    </row>
    <row r="44" spans="1:5">
      <c r="A44" s="1"/>
      <c r="B44" s="10"/>
      <c r="C44" s="177"/>
      <c r="D44" s="177" t="s">
        <v>200</v>
      </c>
      <c r="E44" s="176"/>
    </row>
    <row r="45" spans="1:5">
      <c r="A45" s="1"/>
      <c r="B45" s="10"/>
      <c r="C45" s="177" t="s">
        <v>201</v>
      </c>
      <c r="D45" s="177"/>
      <c r="E45" s="176"/>
    </row>
    <row r="46" spans="1:5">
      <c r="A46" s="1"/>
      <c r="B46" s="10"/>
      <c r="C46" s="177" t="s">
        <v>202</v>
      </c>
      <c r="D46" s="177"/>
      <c r="E46" s="176"/>
    </row>
    <row r="47" spans="1:5">
      <c r="A47" s="1"/>
      <c r="B47" s="10"/>
      <c r="C47" s="177" t="s">
        <v>203</v>
      </c>
      <c r="D47" s="6"/>
      <c r="E47" s="176"/>
    </row>
    <row r="48" spans="1:5">
      <c r="A48" s="1"/>
      <c r="B48" s="10"/>
      <c r="C48" s="6"/>
      <c r="D48" s="177" t="s">
        <v>204</v>
      </c>
      <c r="E48" s="176"/>
    </row>
    <row r="49" spans="1:5">
      <c r="A49" s="1"/>
      <c r="B49" s="10"/>
      <c r="C49" s="6"/>
      <c r="D49" s="6" t="s">
        <v>205</v>
      </c>
      <c r="E49" s="176"/>
    </row>
    <row r="50" spans="1:5">
      <c r="A50" s="45"/>
      <c r="B50" s="125"/>
      <c r="C50" s="6"/>
      <c r="D50" s="6" t="s">
        <v>206</v>
      </c>
      <c r="E50" s="176"/>
    </row>
    <row r="51" spans="1:5">
      <c r="B51" s="19"/>
      <c r="C51" s="177"/>
      <c r="D51" s="177" t="s">
        <v>207</v>
      </c>
      <c r="E51" s="228"/>
    </row>
    <row r="52" spans="1:5">
      <c r="B52" s="19"/>
      <c r="C52" s="177" t="s">
        <v>208</v>
      </c>
      <c r="D52" s="177"/>
      <c r="E52" s="228"/>
    </row>
    <row r="53" spans="1:5">
      <c r="B53" s="19"/>
      <c r="C53" s="1"/>
      <c r="D53" s="1"/>
      <c r="E53" s="20"/>
    </row>
    <row r="54" spans="1:5">
      <c r="B54" s="18"/>
      <c r="C54" s="11"/>
      <c r="D54" s="11"/>
      <c r="E54" s="18"/>
    </row>
    <row r="55" spans="1:5">
      <c r="B55" s="18"/>
      <c r="C55" s="11"/>
      <c r="D55" s="11"/>
      <c r="E55" s="131"/>
    </row>
    <row r="56" spans="1:5">
      <c r="B56" s="18"/>
      <c r="C56" s="18"/>
      <c r="D56" s="18"/>
      <c r="E56" s="18"/>
    </row>
    <row r="57" spans="1:5">
      <c r="B57" s="18"/>
      <c r="C57" s="18"/>
      <c r="D57" s="18"/>
      <c r="E57" s="18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50"/>
  <sheetViews>
    <sheetView workbookViewId="0">
      <selection sqref="A1:K150"/>
    </sheetView>
  </sheetViews>
  <sheetFormatPr defaultRowHeight="15"/>
  <cols>
    <col min="1" max="1" width="4" customWidth="1"/>
    <col min="2" max="2" width="3.140625" customWidth="1"/>
    <col min="3" max="3" width="12.42578125" customWidth="1"/>
    <col min="8" max="8" width="11" customWidth="1"/>
    <col min="9" max="9" width="10.7109375" customWidth="1"/>
  </cols>
  <sheetData>
    <row r="1" spans="1:12" ht="15.75">
      <c r="A1" s="438" t="s">
        <v>130</v>
      </c>
      <c r="B1" s="438"/>
      <c r="C1" s="133" t="s">
        <v>209</v>
      </c>
      <c r="D1" s="18"/>
      <c r="E1" s="18"/>
      <c r="F1" s="18"/>
      <c r="G1" s="18"/>
      <c r="H1" s="134"/>
      <c r="I1" s="134"/>
      <c r="J1" s="18"/>
    </row>
    <row r="2" spans="1:12">
      <c r="A2" s="18"/>
      <c r="B2" s="18"/>
      <c r="C2" s="160" t="s">
        <v>373</v>
      </c>
      <c r="D2" s="160"/>
      <c r="E2" s="160"/>
      <c r="F2" s="160"/>
      <c r="G2" s="160"/>
      <c r="H2" s="289" t="s">
        <v>409</v>
      </c>
      <c r="I2" s="289"/>
      <c r="J2" s="160"/>
      <c r="K2" s="225"/>
      <c r="L2" s="225"/>
    </row>
    <row r="3" spans="1:12">
      <c r="A3" s="18"/>
      <c r="B3" s="18"/>
      <c r="C3" s="317" t="s">
        <v>375</v>
      </c>
      <c r="D3" s="317"/>
      <c r="E3" s="317"/>
      <c r="F3" s="317"/>
      <c r="G3" s="317"/>
      <c r="H3" s="318"/>
      <c r="I3" s="318"/>
      <c r="J3" s="317"/>
      <c r="K3" s="319"/>
      <c r="L3" s="319"/>
    </row>
    <row r="4" spans="1:12">
      <c r="A4" s="18"/>
      <c r="C4" t="s">
        <v>374</v>
      </c>
      <c r="F4" s="18"/>
      <c r="G4" s="18"/>
      <c r="H4" s="18"/>
      <c r="I4" s="18"/>
      <c r="J4" s="18"/>
    </row>
    <row r="5" spans="1:12">
      <c r="A5" s="18"/>
      <c r="B5" s="236" t="s">
        <v>27</v>
      </c>
      <c r="C5" s="237" t="s">
        <v>210</v>
      </c>
      <c r="D5" s="237"/>
      <c r="E5" s="238"/>
      <c r="F5" s="18"/>
      <c r="G5" s="18"/>
      <c r="H5" s="18"/>
      <c r="I5" s="18"/>
      <c r="J5" s="18"/>
    </row>
    <row r="6" spans="1:12">
      <c r="A6" s="239"/>
      <c r="B6" s="240">
        <v>1</v>
      </c>
      <c r="C6" s="241" t="s">
        <v>29</v>
      </c>
      <c r="D6" s="242"/>
      <c r="E6" s="18"/>
      <c r="F6" s="18"/>
      <c r="G6" s="18"/>
      <c r="H6" s="18"/>
      <c r="I6" s="18"/>
      <c r="J6" s="18"/>
    </row>
    <row r="7" spans="1:12">
      <c r="A7" s="18"/>
      <c r="B7" s="18"/>
      <c r="C7" s="131" t="s">
        <v>31</v>
      </c>
      <c r="D7" s="134"/>
      <c r="E7" s="134"/>
      <c r="F7" s="134"/>
      <c r="G7" s="134"/>
      <c r="H7" s="134"/>
      <c r="I7" s="134"/>
      <c r="J7" s="18"/>
    </row>
    <row r="8" spans="1:12">
      <c r="A8" s="18"/>
      <c r="B8" s="428" t="s">
        <v>21</v>
      </c>
      <c r="C8" s="428" t="s">
        <v>211</v>
      </c>
      <c r="D8" s="428"/>
      <c r="E8" s="428" t="s">
        <v>212</v>
      </c>
      <c r="F8" s="428" t="s">
        <v>213</v>
      </c>
      <c r="G8" s="428"/>
      <c r="H8" s="137" t="s">
        <v>214</v>
      </c>
      <c r="I8" s="137" t="s">
        <v>215</v>
      </c>
      <c r="J8" s="137" t="s">
        <v>214</v>
      </c>
    </row>
    <row r="9" spans="1:12">
      <c r="A9" s="18"/>
      <c r="B9" s="428"/>
      <c r="C9" s="428"/>
      <c r="D9" s="428"/>
      <c r="E9" s="428"/>
      <c r="F9" s="428"/>
      <c r="G9" s="428"/>
      <c r="H9" s="138" t="s">
        <v>216</v>
      </c>
      <c r="I9" s="138" t="s">
        <v>217</v>
      </c>
      <c r="J9" s="138" t="s">
        <v>218</v>
      </c>
    </row>
    <row r="10" spans="1:12">
      <c r="A10" s="18"/>
      <c r="B10" s="139">
        <v>1</v>
      </c>
      <c r="C10" s="435" t="s">
        <v>377</v>
      </c>
      <c r="D10" s="436"/>
      <c r="E10" s="140" t="s">
        <v>363</v>
      </c>
      <c r="F10" s="424"/>
      <c r="G10" s="437"/>
      <c r="H10" s="140">
        <v>85298</v>
      </c>
      <c r="I10" s="140">
        <v>1</v>
      </c>
      <c r="J10" s="102">
        <f>H10</f>
        <v>85298</v>
      </c>
    </row>
    <row r="11" spans="1:12">
      <c r="A11" s="18"/>
      <c r="B11" s="102">
        <v>2</v>
      </c>
      <c r="C11" s="435"/>
      <c r="D11" s="436"/>
      <c r="E11" s="140" t="s">
        <v>364</v>
      </c>
      <c r="F11" s="424"/>
      <c r="G11" s="437"/>
      <c r="H11" s="102">
        <v>0</v>
      </c>
      <c r="I11" s="102">
        <v>138.77000000000001</v>
      </c>
      <c r="J11" s="243">
        <f>H11*I11</f>
        <v>0</v>
      </c>
    </row>
    <row r="12" spans="1:12">
      <c r="A12" s="18"/>
      <c r="B12" s="102"/>
      <c r="C12" s="435"/>
      <c r="D12" s="436"/>
      <c r="E12" s="140"/>
      <c r="F12" s="424"/>
      <c r="G12" s="437"/>
      <c r="H12" s="102"/>
      <c r="I12" s="102"/>
      <c r="J12" s="102"/>
    </row>
    <row r="13" spans="1:12">
      <c r="A13" s="132"/>
      <c r="B13" s="141"/>
      <c r="C13" s="418" t="s">
        <v>219</v>
      </c>
      <c r="D13" s="419"/>
      <c r="E13" s="419"/>
      <c r="F13" s="419"/>
      <c r="G13" s="419"/>
      <c r="H13" s="419"/>
      <c r="I13" s="420"/>
      <c r="J13" s="244">
        <f>SUM(J10:J12)</f>
        <v>85298</v>
      </c>
    </row>
    <row r="14" spans="1:12">
      <c r="A14" s="18"/>
      <c r="B14" s="245"/>
      <c r="C14" s="246" t="s">
        <v>32</v>
      </c>
      <c r="D14" s="245"/>
      <c r="E14" s="245"/>
      <c r="F14" s="245"/>
      <c r="G14" s="245"/>
      <c r="H14" s="245"/>
      <c r="I14" s="245"/>
      <c r="J14" s="18"/>
    </row>
    <row r="15" spans="1:12">
      <c r="A15" s="18"/>
      <c r="B15" s="428" t="s">
        <v>21</v>
      </c>
      <c r="C15" s="429" t="s">
        <v>220</v>
      </c>
      <c r="D15" s="430"/>
      <c r="E15" s="430"/>
      <c r="F15" s="430"/>
      <c r="G15" s="431"/>
      <c r="H15" s="137" t="s">
        <v>214</v>
      </c>
      <c r="I15" s="137" t="s">
        <v>215</v>
      </c>
      <c r="J15" s="137" t="s">
        <v>214</v>
      </c>
    </row>
    <row r="16" spans="1:12">
      <c r="A16" s="18"/>
      <c r="B16" s="428"/>
      <c r="C16" s="432"/>
      <c r="D16" s="433"/>
      <c r="E16" s="433"/>
      <c r="F16" s="433"/>
      <c r="G16" s="434"/>
      <c r="H16" s="138" t="s">
        <v>216</v>
      </c>
      <c r="I16" s="138" t="s">
        <v>217</v>
      </c>
      <c r="J16" s="138" t="s">
        <v>218</v>
      </c>
    </row>
    <row r="17" spans="1:10">
      <c r="A17" s="18"/>
      <c r="B17" s="139"/>
      <c r="C17" s="421" t="s">
        <v>221</v>
      </c>
      <c r="D17" s="422"/>
      <c r="E17" s="422"/>
      <c r="F17" s="422"/>
      <c r="G17" s="423"/>
      <c r="H17" s="140">
        <v>0</v>
      </c>
      <c r="I17" s="140">
        <v>0</v>
      </c>
      <c r="J17" s="140">
        <v>0</v>
      </c>
    </row>
    <row r="18" spans="1:10">
      <c r="A18" s="18"/>
      <c r="B18" s="102"/>
      <c r="C18" s="421" t="s">
        <v>222</v>
      </c>
      <c r="D18" s="422"/>
      <c r="E18" s="422"/>
      <c r="F18" s="422"/>
      <c r="G18" s="423"/>
      <c r="H18" s="102"/>
      <c r="I18" s="102"/>
      <c r="J18" s="140">
        <v>0</v>
      </c>
    </row>
    <row r="19" spans="1:10">
      <c r="A19" s="18"/>
      <c r="B19" s="102"/>
      <c r="C19" s="421" t="s">
        <v>223</v>
      </c>
      <c r="D19" s="422"/>
      <c r="E19" s="422"/>
      <c r="F19" s="422"/>
      <c r="G19" s="423"/>
      <c r="H19" s="102"/>
      <c r="I19" s="102"/>
      <c r="J19" s="140">
        <v>0</v>
      </c>
    </row>
    <row r="20" spans="1:10">
      <c r="A20" s="18"/>
      <c r="B20" s="102"/>
      <c r="C20" s="421"/>
      <c r="D20" s="422"/>
      <c r="E20" s="422"/>
      <c r="F20" s="422"/>
      <c r="G20" s="423"/>
      <c r="H20" s="102"/>
      <c r="I20" s="102"/>
      <c r="J20" s="140">
        <v>0</v>
      </c>
    </row>
    <row r="21" spans="1:10">
      <c r="A21" s="18"/>
      <c r="B21" s="141"/>
      <c r="C21" s="418" t="s">
        <v>219</v>
      </c>
      <c r="D21" s="419"/>
      <c r="E21" s="419"/>
      <c r="F21" s="419"/>
      <c r="G21" s="419"/>
      <c r="H21" s="419"/>
      <c r="I21" s="420"/>
      <c r="J21" s="141"/>
    </row>
    <row r="22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>
      <c r="A24" s="18"/>
      <c r="B24" s="135">
        <v>2</v>
      </c>
      <c r="C24" s="136" t="s">
        <v>33</v>
      </c>
      <c r="D24" s="85"/>
      <c r="E24" s="18"/>
      <c r="F24" s="18"/>
      <c r="G24" s="18"/>
      <c r="H24" s="247">
        <v>2011</v>
      </c>
      <c r="I24" s="248">
        <v>2010</v>
      </c>
      <c r="J24" s="18"/>
    </row>
    <row r="25" spans="1:10">
      <c r="A25" s="18"/>
      <c r="B25" s="18"/>
      <c r="C25" s="18"/>
      <c r="D25" s="18" t="s">
        <v>224</v>
      </c>
      <c r="E25" s="18"/>
      <c r="F25" s="18"/>
      <c r="G25" s="18"/>
      <c r="H25" s="18"/>
      <c r="I25" s="18"/>
      <c r="J25" s="18"/>
    </row>
    <row r="26" spans="1:10">
      <c r="A26" s="18"/>
      <c r="B26" s="249">
        <v>3</v>
      </c>
      <c r="C26" s="250" t="s">
        <v>34</v>
      </c>
      <c r="D26" s="161"/>
      <c r="E26" s="144"/>
      <c r="F26" s="144"/>
      <c r="G26" s="154"/>
      <c r="H26" s="251">
        <f>H27+H28+H29+H32+H39</f>
        <v>16537176</v>
      </c>
      <c r="I26" s="251">
        <f>I27+I28+I29+I32+I39</f>
        <v>11060339</v>
      </c>
      <c r="J26" s="18"/>
    </row>
    <row r="27" spans="1:10">
      <c r="A27" s="18"/>
      <c r="B27" s="252" t="s">
        <v>30</v>
      </c>
      <c r="C27" s="253" t="s">
        <v>35</v>
      </c>
      <c r="D27" s="144"/>
      <c r="E27" s="144"/>
      <c r="F27" s="144"/>
      <c r="G27" s="154"/>
      <c r="H27" s="102">
        <v>16024977</v>
      </c>
      <c r="I27" s="102">
        <v>11472594</v>
      </c>
      <c r="J27" s="18"/>
    </row>
    <row r="28" spans="1:10">
      <c r="A28" s="18"/>
      <c r="B28" s="252" t="s">
        <v>30</v>
      </c>
      <c r="C28" s="253" t="s">
        <v>36</v>
      </c>
      <c r="D28" s="144"/>
      <c r="E28" s="144"/>
      <c r="F28" s="144"/>
      <c r="G28" s="154"/>
      <c r="H28" s="102"/>
      <c r="I28" s="102"/>
      <c r="J28" s="18"/>
    </row>
    <row r="29" spans="1:10">
      <c r="A29" s="18"/>
      <c r="B29" s="252" t="s">
        <v>30</v>
      </c>
      <c r="C29" s="253" t="s">
        <v>37</v>
      </c>
      <c r="D29" s="144"/>
      <c r="E29" s="424"/>
      <c r="F29" s="424"/>
      <c r="G29" s="154"/>
      <c r="H29" s="102"/>
      <c r="I29" s="102"/>
      <c r="J29" s="18"/>
    </row>
    <row r="30" spans="1:10">
      <c r="A30" s="18"/>
      <c r="B30" s="102"/>
      <c r="C30" s="157"/>
      <c r="D30" s="144" t="s">
        <v>225</v>
      </c>
      <c r="E30" s="144"/>
      <c r="F30" s="144"/>
      <c r="G30" s="154"/>
      <c r="H30" s="101">
        <v>565687</v>
      </c>
      <c r="I30" s="101">
        <v>136000</v>
      </c>
      <c r="J30" s="18"/>
    </row>
    <row r="31" spans="1:10">
      <c r="A31" s="18"/>
      <c r="B31" s="102"/>
      <c r="C31" s="157"/>
      <c r="D31" s="144" t="s">
        <v>226</v>
      </c>
      <c r="E31" s="144"/>
      <c r="F31" s="144"/>
      <c r="G31" s="154"/>
      <c r="H31" s="101">
        <v>179067</v>
      </c>
      <c r="I31" s="101">
        <v>567302</v>
      </c>
      <c r="J31" s="18"/>
    </row>
    <row r="32" spans="1:10">
      <c r="A32" s="11"/>
      <c r="B32" s="14"/>
      <c r="C32" s="180"/>
      <c r="D32" s="162" t="s">
        <v>227</v>
      </c>
      <c r="E32" s="162"/>
      <c r="F32" s="162"/>
      <c r="G32" s="87"/>
      <c r="H32" s="101">
        <f>H30-H31</f>
        <v>386620</v>
      </c>
      <c r="I32" s="101">
        <f>I30-I31</f>
        <v>-431302</v>
      </c>
      <c r="J32" s="11"/>
    </row>
    <row r="33" spans="1:12">
      <c r="A33" s="11"/>
      <c r="B33" s="14"/>
      <c r="C33" s="180"/>
      <c r="D33" s="162" t="s">
        <v>228</v>
      </c>
      <c r="E33" s="162"/>
      <c r="F33" s="162"/>
      <c r="G33" s="87"/>
      <c r="H33" s="101">
        <v>0</v>
      </c>
      <c r="I33" s="101">
        <v>0</v>
      </c>
      <c r="J33" s="11"/>
    </row>
    <row r="34" spans="1:12" ht="15.75">
      <c r="A34" s="11"/>
      <c r="B34" s="14"/>
      <c r="C34" s="180"/>
      <c r="D34" s="162" t="s">
        <v>229</v>
      </c>
      <c r="E34" s="254"/>
      <c r="F34" s="254"/>
      <c r="G34" s="255"/>
      <c r="H34" s="101" t="s">
        <v>415</v>
      </c>
      <c r="I34" s="101">
        <v>0</v>
      </c>
      <c r="J34" s="11"/>
    </row>
    <row r="35" spans="1:12" ht="15.75">
      <c r="A35" s="11"/>
      <c r="B35" s="256" t="s">
        <v>30</v>
      </c>
      <c r="C35" s="257" t="s">
        <v>38</v>
      </c>
      <c r="D35" s="16"/>
      <c r="E35" s="16"/>
      <c r="F35" s="16"/>
      <c r="G35" s="16"/>
      <c r="H35" s="16"/>
      <c r="I35" s="16"/>
      <c r="J35" s="11"/>
    </row>
    <row r="36" spans="1:12">
      <c r="A36" s="11"/>
      <c r="B36" s="11"/>
      <c r="C36" s="14"/>
      <c r="D36" s="180" t="s">
        <v>230</v>
      </c>
      <c r="E36" s="162"/>
      <c r="F36" s="162"/>
      <c r="G36" s="87"/>
      <c r="H36" s="101">
        <v>0</v>
      </c>
      <c r="I36" s="101">
        <v>0</v>
      </c>
      <c r="J36" s="11"/>
    </row>
    <row r="37" spans="1:12">
      <c r="A37" s="11"/>
      <c r="B37" s="11"/>
      <c r="C37" s="14"/>
      <c r="D37" s="180" t="s">
        <v>231</v>
      </c>
      <c r="E37" s="162"/>
      <c r="F37" s="162"/>
      <c r="G37" s="87"/>
      <c r="H37" s="101">
        <v>2875184</v>
      </c>
      <c r="I37" s="101">
        <v>2688815</v>
      </c>
      <c r="J37" s="11"/>
    </row>
    <row r="38" spans="1:12">
      <c r="A38" s="11"/>
      <c r="B38" s="11"/>
      <c r="C38" s="14"/>
      <c r="D38" s="258" t="s">
        <v>232</v>
      </c>
      <c r="E38" s="162"/>
      <c r="F38" s="162"/>
      <c r="G38" s="87"/>
      <c r="H38" s="101">
        <v>647265</v>
      </c>
      <c r="I38" s="101">
        <v>3232002</v>
      </c>
      <c r="J38" s="14" t="s">
        <v>378</v>
      </c>
      <c r="K38" s="102" t="s">
        <v>379</v>
      </c>
      <c r="L38" s="102">
        <f>H38</f>
        <v>647265</v>
      </c>
    </row>
    <row r="39" spans="1:12">
      <c r="A39" s="11"/>
      <c r="B39" s="11"/>
      <c r="C39" s="14"/>
      <c r="D39" s="180" t="s">
        <v>233</v>
      </c>
      <c r="E39" s="162"/>
      <c r="F39" s="162"/>
      <c r="G39" s="87"/>
      <c r="H39" s="101">
        <v>125579</v>
      </c>
      <c r="I39" s="101">
        <v>19047</v>
      </c>
      <c r="J39" s="11"/>
    </row>
    <row r="40" spans="1:12">
      <c r="A40" s="259"/>
      <c r="B40" s="256" t="s">
        <v>30</v>
      </c>
      <c r="C40" s="253" t="s">
        <v>39</v>
      </c>
      <c r="D40" s="260"/>
      <c r="E40" s="261"/>
      <c r="F40" s="144"/>
      <c r="G40" s="154"/>
      <c r="H40" s="101"/>
      <c r="I40" s="101"/>
      <c r="J40" s="11"/>
    </row>
    <row r="41" spans="1:12">
      <c r="A41" s="18"/>
      <c r="B41" s="236">
        <v>4</v>
      </c>
      <c r="C41" s="262" t="s">
        <v>40</v>
      </c>
      <c r="D41" s="152"/>
      <c r="E41" s="153"/>
      <c r="F41" s="153"/>
      <c r="G41" s="144"/>
      <c r="H41" s="290">
        <f>H42+H43+H44+H45+H46+H47</f>
        <v>8716532</v>
      </c>
      <c r="I41" s="290">
        <f>I42+I43+I44+I45+I46+I47</f>
        <v>4634296</v>
      </c>
      <c r="J41" s="11"/>
    </row>
    <row r="42" spans="1:12">
      <c r="A42" s="18"/>
      <c r="B42" s="263" t="s">
        <v>30</v>
      </c>
      <c r="C42" s="264" t="s">
        <v>41</v>
      </c>
      <c r="D42" s="152"/>
      <c r="E42" s="153"/>
      <c r="F42" s="153"/>
      <c r="G42" s="144"/>
      <c r="H42" s="101">
        <v>3872792</v>
      </c>
      <c r="I42" s="101">
        <v>4634296</v>
      </c>
      <c r="J42" s="11"/>
    </row>
    <row r="43" spans="1:12">
      <c r="A43" s="132"/>
      <c r="B43" s="263" t="s">
        <v>30</v>
      </c>
      <c r="C43" s="417" t="s">
        <v>42</v>
      </c>
      <c r="D43" s="417"/>
      <c r="E43" s="155"/>
      <c r="F43" s="155"/>
      <c r="G43" s="144"/>
      <c r="H43" s="101">
        <v>948454</v>
      </c>
      <c r="I43" s="101"/>
      <c r="J43" s="11"/>
    </row>
    <row r="44" spans="1:12">
      <c r="A44" s="18"/>
      <c r="B44" s="265" t="s">
        <v>30</v>
      </c>
      <c r="C44" s="425" t="s">
        <v>43</v>
      </c>
      <c r="D44" s="425"/>
      <c r="E44" s="266"/>
      <c r="F44" s="266"/>
      <c r="G44" s="144"/>
      <c r="H44" s="101"/>
      <c r="I44" s="101"/>
      <c r="J44" s="11"/>
    </row>
    <row r="45" spans="1:12">
      <c r="A45" s="18"/>
      <c r="B45" s="263" t="s">
        <v>30</v>
      </c>
      <c r="C45" s="426" t="s">
        <v>44</v>
      </c>
      <c r="D45" s="426"/>
      <c r="E45" s="156"/>
      <c r="F45" s="156"/>
      <c r="G45" s="144"/>
      <c r="H45" s="101"/>
      <c r="I45" s="101"/>
      <c r="J45" s="11"/>
    </row>
    <row r="46" spans="1:12">
      <c r="A46" s="18"/>
      <c r="B46" s="263" t="s">
        <v>30</v>
      </c>
      <c r="C46" s="426" t="s">
        <v>45</v>
      </c>
      <c r="D46" s="426"/>
      <c r="E46" s="152"/>
      <c r="F46" s="152"/>
      <c r="G46" s="144"/>
      <c r="H46" s="101">
        <v>3895286</v>
      </c>
      <c r="I46" s="101"/>
      <c r="J46" s="11"/>
    </row>
    <row r="47" spans="1:12">
      <c r="A47" s="18"/>
      <c r="B47" s="265" t="s">
        <v>30</v>
      </c>
      <c r="C47" s="427" t="s">
        <v>46</v>
      </c>
      <c r="D47" s="427"/>
      <c r="E47" s="152"/>
      <c r="F47" s="152"/>
      <c r="G47" s="144"/>
      <c r="H47" s="101"/>
      <c r="I47" s="101"/>
      <c r="J47" s="11"/>
    </row>
    <row r="48" spans="1:12">
      <c r="A48" s="18"/>
      <c r="B48" s="268">
        <v>5</v>
      </c>
      <c r="C48" s="411" t="s">
        <v>47</v>
      </c>
      <c r="D48" s="412"/>
      <c r="E48" s="412"/>
      <c r="F48" s="144"/>
      <c r="G48" s="144"/>
      <c r="H48" s="101"/>
      <c r="I48" s="101"/>
      <c r="J48" s="11"/>
    </row>
    <row r="49" spans="1:10">
      <c r="A49" s="18"/>
      <c r="B49" s="268">
        <v>6</v>
      </c>
      <c r="C49" s="411" t="s">
        <v>48</v>
      </c>
      <c r="D49" s="412"/>
      <c r="E49" s="412"/>
      <c r="F49" s="412"/>
      <c r="G49" s="144"/>
      <c r="H49" s="101"/>
      <c r="I49" s="101"/>
      <c r="J49" s="11"/>
    </row>
    <row r="50" spans="1:10">
      <c r="A50" s="18"/>
      <c r="B50" s="268">
        <v>7</v>
      </c>
      <c r="C50" s="413" t="s">
        <v>49</v>
      </c>
      <c r="D50" s="414"/>
      <c r="E50" s="414"/>
      <c r="F50" s="414"/>
      <c r="G50" s="129"/>
      <c r="H50" s="101"/>
      <c r="I50" s="101"/>
      <c r="J50" s="11"/>
    </row>
    <row r="51" spans="1:10">
      <c r="A51" s="18"/>
      <c r="B51" s="252" t="s">
        <v>30</v>
      </c>
      <c r="C51" s="415" t="s">
        <v>50</v>
      </c>
      <c r="D51" s="416"/>
      <c r="E51" s="416"/>
      <c r="F51" s="416"/>
      <c r="G51" s="144"/>
      <c r="H51" s="101"/>
      <c r="I51" s="101"/>
      <c r="J51" s="11"/>
    </row>
    <row r="52" spans="1:10">
      <c r="A52" s="18"/>
      <c r="B52" s="102"/>
      <c r="C52" s="157"/>
      <c r="D52" s="144"/>
      <c r="E52" s="144"/>
      <c r="F52" s="235"/>
      <c r="G52" s="144"/>
      <c r="H52" s="101"/>
      <c r="I52" s="101"/>
      <c r="J52" s="11"/>
    </row>
    <row r="53" spans="1:10">
      <c r="A53" s="18"/>
      <c r="B53" s="151" t="s">
        <v>51</v>
      </c>
      <c r="C53" s="158" t="s">
        <v>234</v>
      </c>
      <c r="D53" s="144"/>
      <c r="E53" s="144"/>
      <c r="F53" s="235"/>
      <c r="G53" s="144"/>
      <c r="H53" s="269">
        <f>H55</f>
        <v>1245762</v>
      </c>
      <c r="I53" s="269">
        <f>I55</f>
        <v>1471557</v>
      </c>
      <c r="J53" s="11"/>
    </row>
    <row r="54" spans="1:10">
      <c r="A54" s="18"/>
      <c r="B54" s="151">
        <v>1</v>
      </c>
      <c r="C54" s="159" t="s">
        <v>53</v>
      </c>
      <c r="D54" s="144"/>
      <c r="E54" s="144"/>
      <c r="F54" s="235"/>
      <c r="G54" s="144"/>
      <c r="H54" s="101"/>
      <c r="I54" s="101"/>
      <c r="J54" s="11"/>
    </row>
    <row r="55" spans="1:10">
      <c r="A55" s="18"/>
      <c r="B55" s="151">
        <v>2</v>
      </c>
      <c r="C55" s="158" t="s">
        <v>54</v>
      </c>
      <c r="D55" s="144"/>
      <c r="E55" s="144"/>
      <c r="F55" s="144"/>
      <c r="G55" s="144"/>
      <c r="H55" s="101">
        <v>1245762</v>
      </c>
      <c r="I55" s="101">
        <f>G67</f>
        <v>1471557</v>
      </c>
      <c r="J55" s="11"/>
    </row>
    <row r="56" spans="1:10">
      <c r="A56" s="18"/>
      <c r="B56" s="128"/>
      <c r="C56" s="129"/>
      <c r="D56" s="129"/>
      <c r="E56" s="129"/>
      <c r="F56" s="129"/>
      <c r="G56" s="129"/>
      <c r="H56" s="102"/>
      <c r="I56" s="102"/>
      <c r="J56" s="11"/>
    </row>
    <row r="57" spans="1:10">
      <c r="A57" s="18"/>
      <c r="B57" s="18"/>
      <c r="C57" s="18"/>
      <c r="D57" s="18"/>
      <c r="E57" s="18"/>
      <c r="F57" s="18"/>
      <c r="G57" s="18"/>
      <c r="H57" s="18"/>
      <c r="I57" s="18"/>
      <c r="J57" s="11"/>
    </row>
    <row r="58" spans="1:10">
      <c r="A58" s="18"/>
      <c r="B58" s="18"/>
      <c r="C58" s="18"/>
      <c r="D58" s="18"/>
      <c r="E58" s="18"/>
      <c r="F58" s="18"/>
      <c r="G58" s="18"/>
      <c r="H58" s="18"/>
      <c r="I58" s="18"/>
      <c r="J58" s="11"/>
    </row>
    <row r="59" spans="1:10">
      <c r="A59" s="18"/>
      <c r="B59" s="18"/>
      <c r="C59" s="18"/>
      <c r="D59" s="18"/>
      <c r="E59" s="18"/>
      <c r="F59" s="18"/>
      <c r="G59" s="18"/>
      <c r="H59" s="18"/>
      <c r="I59" s="18"/>
      <c r="J59" s="11"/>
    </row>
    <row r="60" spans="1:10">
      <c r="A60" s="18"/>
      <c r="B60" s="160"/>
      <c r="C60" s="160"/>
      <c r="D60" s="160" t="s">
        <v>235</v>
      </c>
      <c r="E60" s="160"/>
      <c r="F60" s="160"/>
      <c r="G60" s="160"/>
      <c r="H60" s="160"/>
      <c r="I60" s="160"/>
      <c r="J60" s="11"/>
    </row>
    <row r="61" spans="1:10">
      <c r="A61" s="18"/>
      <c r="B61" s="405" t="s">
        <v>21</v>
      </c>
      <c r="C61" s="405" t="s">
        <v>141</v>
      </c>
      <c r="D61" s="406" t="s">
        <v>236</v>
      </c>
      <c r="E61" s="407"/>
      <c r="F61" s="408"/>
      <c r="G61" s="406" t="s">
        <v>416</v>
      </c>
      <c r="H61" s="407"/>
      <c r="I61" s="408"/>
      <c r="J61" s="11"/>
    </row>
    <row r="62" spans="1:10">
      <c r="A62" s="18"/>
      <c r="B62" s="405"/>
      <c r="C62" s="405"/>
      <c r="D62" s="270" t="s">
        <v>237</v>
      </c>
      <c r="E62" s="270" t="s">
        <v>146</v>
      </c>
      <c r="F62" s="270" t="s">
        <v>147</v>
      </c>
      <c r="G62" s="270" t="s">
        <v>237</v>
      </c>
      <c r="H62" s="270" t="s">
        <v>146</v>
      </c>
      <c r="I62" s="270" t="s">
        <v>147</v>
      </c>
      <c r="J62" s="11"/>
    </row>
    <row r="63" spans="1:10">
      <c r="A63" s="18"/>
      <c r="B63" s="267"/>
      <c r="C63" s="18" t="s">
        <v>55</v>
      </c>
      <c r="D63" s="267"/>
      <c r="E63" s="267"/>
      <c r="F63" s="267"/>
      <c r="G63" s="267"/>
      <c r="H63" s="267"/>
      <c r="I63" s="267"/>
      <c r="J63" s="11"/>
    </row>
    <row r="64" spans="1:10">
      <c r="A64" s="18"/>
      <c r="B64" s="267"/>
      <c r="C64" s="263" t="s">
        <v>56</v>
      </c>
      <c r="D64" s="267"/>
      <c r="E64" s="267"/>
      <c r="F64" s="267"/>
      <c r="G64" s="267"/>
      <c r="H64" s="267"/>
      <c r="I64" s="267"/>
      <c r="J64" s="11"/>
    </row>
    <row r="65" spans="1:10">
      <c r="A65" s="18"/>
      <c r="B65" s="267"/>
      <c r="C65" s="14" t="s">
        <v>365</v>
      </c>
      <c r="D65" s="17">
        <v>0</v>
      </c>
      <c r="E65" s="17">
        <v>0</v>
      </c>
      <c r="F65" s="17">
        <f>D65-E65</f>
        <v>0</v>
      </c>
      <c r="G65" s="17">
        <v>0</v>
      </c>
      <c r="H65" s="17">
        <v>0</v>
      </c>
      <c r="I65" s="17">
        <f>G65-H65</f>
        <v>0</v>
      </c>
      <c r="J65" s="11"/>
    </row>
    <row r="66" spans="1:10">
      <c r="A66" s="18"/>
      <c r="B66" s="102"/>
      <c r="C66" s="263" t="s">
        <v>238</v>
      </c>
      <c r="D66" s="271">
        <v>1380851</v>
      </c>
      <c r="E66" s="271">
        <v>135089</v>
      </c>
      <c r="F66" s="17">
        <f>D66-E66</f>
        <v>1245762</v>
      </c>
      <c r="G66" s="271">
        <v>1471557</v>
      </c>
      <c r="H66" s="271">
        <v>225795</v>
      </c>
      <c r="I66" s="17">
        <f>G66-H66</f>
        <v>1245762</v>
      </c>
      <c r="J66" s="11"/>
    </row>
    <row r="67" spans="1:10">
      <c r="A67" s="18"/>
      <c r="B67" s="102"/>
      <c r="C67" s="102" t="s">
        <v>366</v>
      </c>
      <c r="D67" s="272">
        <f>SUM(D65:D66)</f>
        <v>1380851</v>
      </c>
      <c r="E67" s="272">
        <f t="shared" ref="E67:F67" si="0">SUM(E65:E66)</f>
        <v>135089</v>
      </c>
      <c r="F67" s="272">
        <f t="shared" si="0"/>
        <v>1245762</v>
      </c>
      <c r="G67" s="272">
        <f>SUM(G65:G66)</f>
        <v>1471557</v>
      </c>
      <c r="H67" s="272">
        <f t="shared" ref="H67:I67" si="1">SUM(H65:H66)</f>
        <v>225795</v>
      </c>
      <c r="I67" s="272">
        <f t="shared" si="1"/>
        <v>1245762</v>
      </c>
      <c r="J67" s="11"/>
    </row>
    <row r="68" spans="1:10">
      <c r="A68" s="11"/>
      <c r="B68" s="11"/>
      <c r="C68" s="12"/>
      <c r="D68" s="12"/>
      <c r="E68" s="12"/>
      <c r="F68" s="12"/>
      <c r="G68" s="12"/>
      <c r="H68" s="247">
        <v>2011</v>
      </c>
      <c r="I68" s="247">
        <v>2010</v>
      </c>
      <c r="J68" s="11"/>
    </row>
    <row r="69" spans="1:10">
      <c r="A69" s="18"/>
      <c r="B69" s="151">
        <v>3</v>
      </c>
      <c r="C69" s="151" t="s">
        <v>60</v>
      </c>
      <c r="D69" s="102"/>
      <c r="E69" s="144"/>
      <c r="F69" s="154"/>
      <c r="G69" s="18"/>
      <c r="H69" s="102"/>
      <c r="I69" s="102"/>
      <c r="J69" s="11"/>
    </row>
    <row r="70" spans="1:10">
      <c r="A70" s="11"/>
      <c r="B70" s="151">
        <v>4</v>
      </c>
      <c r="C70" s="151" t="s">
        <v>61</v>
      </c>
      <c r="D70" s="14"/>
      <c r="E70" s="162"/>
      <c r="F70" s="87"/>
      <c r="G70" s="18"/>
      <c r="H70" s="14"/>
      <c r="I70" s="14"/>
      <c r="J70" s="11"/>
    </row>
    <row r="71" spans="1:10" ht="15.75">
      <c r="A71" s="11"/>
      <c r="B71" s="158">
        <v>5</v>
      </c>
      <c r="C71" s="158" t="s">
        <v>62</v>
      </c>
      <c r="D71" s="162"/>
      <c r="E71" s="254"/>
      <c r="F71" s="255"/>
      <c r="G71" s="18"/>
      <c r="H71" s="14"/>
      <c r="I71" s="14"/>
      <c r="J71" s="11"/>
    </row>
    <row r="72" spans="1:10" ht="15.75">
      <c r="A72" s="11"/>
      <c r="B72" s="158">
        <v>6</v>
      </c>
      <c r="C72" s="158" t="s">
        <v>63</v>
      </c>
      <c r="D72" s="254"/>
      <c r="E72" s="254"/>
      <c r="F72" s="255"/>
      <c r="G72" s="18"/>
      <c r="H72" s="14"/>
      <c r="I72" s="14"/>
      <c r="J72" s="11"/>
    </row>
    <row r="73" spans="1:10" ht="15.75">
      <c r="A73" s="11"/>
      <c r="B73" s="158"/>
      <c r="C73" s="158"/>
      <c r="D73" s="254"/>
      <c r="E73" s="254"/>
      <c r="F73" s="255"/>
      <c r="G73" s="11"/>
      <c r="H73" s="86"/>
      <c r="I73" s="86"/>
      <c r="J73" s="11"/>
    </row>
    <row r="74" spans="1:10">
      <c r="A74" s="239"/>
      <c r="B74" s="273" t="s">
        <v>27</v>
      </c>
      <c r="C74" s="274" t="s">
        <v>239</v>
      </c>
      <c r="D74" s="260"/>
      <c r="E74" s="275"/>
      <c r="F74" s="276"/>
      <c r="G74" s="11"/>
      <c r="H74" s="247">
        <f>H75+H76+H77+H78+H79+H80+H81+H82+H83+H84+H85+H86+H87+H88+H89+H90+H91</f>
        <v>19313070</v>
      </c>
      <c r="I74" s="247">
        <f>I75+I76+I77+I78+I79+I80+I81+I82+I83+I84+I85+I86+I87+I88+I89+I90+I91</f>
        <v>12567264</v>
      </c>
      <c r="J74" s="11"/>
    </row>
    <row r="75" spans="1:10">
      <c r="A75" s="239"/>
      <c r="B75" s="277">
        <v>1</v>
      </c>
      <c r="C75" s="262" t="s">
        <v>68</v>
      </c>
      <c r="D75" s="278"/>
      <c r="E75" s="279"/>
      <c r="F75" s="280"/>
      <c r="G75" s="18"/>
      <c r="H75" s="14"/>
      <c r="I75" s="14"/>
      <c r="J75" s="11"/>
    </row>
    <row r="76" spans="1:10">
      <c r="A76" s="239"/>
      <c r="B76" s="277">
        <v>2</v>
      </c>
      <c r="C76" s="262" t="s">
        <v>69</v>
      </c>
      <c r="D76" s="278"/>
      <c r="E76" s="281"/>
      <c r="F76" s="282"/>
      <c r="G76" s="18"/>
      <c r="H76" s="14"/>
      <c r="I76" s="14"/>
      <c r="J76" s="18"/>
    </row>
    <row r="77" spans="1:10">
      <c r="A77" s="239"/>
      <c r="B77" s="283" t="s">
        <v>30</v>
      </c>
      <c r="C77" s="253" t="s">
        <v>70</v>
      </c>
      <c r="D77" s="281"/>
      <c r="E77" s="281"/>
      <c r="F77" s="282"/>
      <c r="G77" s="18"/>
      <c r="H77" s="14"/>
      <c r="I77" s="14"/>
      <c r="J77" s="18"/>
    </row>
    <row r="78" spans="1:10">
      <c r="A78" s="239"/>
      <c r="B78" s="283" t="s">
        <v>30</v>
      </c>
      <c r="C78" s="253" t="s">
        <v>71</v>
      </c>
      <c r="D78" s="281"/>
      <c r="E78" s="281"/>
      <c r="F78" s="282"/>
      <c r="G78" s="18"/>
      <c r="H78" s="14"/>
      <c r="I78" s="14"/>
      <c r="J78" s="18"/>
    </row>
    <row r="79" spans="1:10">
      <c r="A79" s="239"/>
      <c r="B79" s="277">
        <v>3</v>
      </c>
      <c r="C79" s="262" t="s">
        <v>72</v>
      </c>
      <c r="D79" s="278"/>
      <c r="E79" s="281"/>
      <c r="F79" s="282"/>
      <c r="G79" s="18"/>
      <c r="H79" s="14"/>
      <c r="I79" s="14"/>
      <c r="J79" s="18"/>
    </row>
    <row r="80" spans="1:10">
      <c r="A80" s="239"/>
      <c r="B80" s="283" t="s">
        <v>30</v>
      </c>
      <c r="C80" s="253" t="s">
        <v>73</v>
      </c>
      <c r="D80" s="281"/>
      <c r="E80" s="281"/>
      <c r="F80" s="282"/>
      <c r="G80" s="18"/>
      <c r="H80" s="14">
        <v>18159278</v>
      </c>
      <c r="I80" s="14">
        <v>11002941</v>
      </c>
      <c r="J80" s="18"/>
    </row>
    <row r="81" spans="1:10">
      <c r="A81" s="239"/>
      <c r="B81" s="283" t="s">
        <v>30</v>
      </c>
      <c r="C81" s="253" t="s">
        <v>74</v>
      </c>
      <c r="D81" s="281"/>
      <c r="E81" s="281"/>
      <c r="F81" s="282"/>
      <c r="G81" s="18"/>
      <c r="H81" s="14">
        <v>113700</v>
      </c>
      <c r="I81" s="14">
        <v>84100</v>
      </c>
      <c r="J81" s="18"/>
    </row>
    <row r="82" spans="1:10">
      <c r="A82" s="239"/>
      <c r="B82" s="283" t="s">
        <v>30</v>
      </c>
      <c r="C82" s="257" t="s">
        <v>75</v>
      </c>
      <c r="D82" s="239"/>
      <c r="E82" s="239"/>
      <c r="F82" s="239"/>
      <c r="G82" s="18"/>
      <c r="H82" s="14">
        <v>31722</v>
      </c>
      <c r="I82" s="14">
        <v>23464</v>
      </c>
      <c r="J82" s="18"/>
    </row>
    <row r="83" spans="1:10">
      <c r="A83" s="239"/>
      <c r="B83" s="283" t="s">
        <v>30</v>
      </c>
      <c r="C83" s="253" t="s">
        <v>76</v>
      </c>
      <c r="D83" s="281"/>
      <c r="E83" s="281"/>
      <c r="F83" s="282"/>
      <c r="G83" s="18"/>
      <c r="H83" s="14">
        <v>10370</v>
      </c>
      <c r="I83" s="14">
        <v>8410</v>
      </c>
      <c r="J83" s="18"/>
    </row>
    <row r="84" spans="1:10">
      <c r="A84" s="239"/>
      <c r="B84" s="283" t="s">
        <v>30</v>
      </c>
      <c r="C84" s="253" t="s">
        <v>77</v>
      </c>
      <c r="D84" s="281"/>
      <c r="E84" s="281"/>
      <c r="F84" s="282"/>
      <c r="G84" s="18"/>
      <c r="H84" s="14">
        <v>0</v>
      </c>
      <c r="I84" s="14">
        <v>431302</v>
      </c>
      <c r="J84" s="18"/>
    </row>
    <row r="85" spans="1:10">
      <c r="A85" s="239"/>
      <c r="B85" s="283" t="s">
        <v>30</v>
      </c>
      <c r="C85" s="253" t="s">
        <v>78</v>
      </c>
      <c r="D85" s="281"/>
      <c r="E85" s="281"/>
      <c r="F85" s="282"/>
      <c r="G85" s="18"/>
      <c r="H85" s="14">
        <v>0</v>
      </c>
      <c r="I85" s="14">
        <v>19047</v>
      </c>
      <c r="J85" s="18"/>
    </row>
    <row r="86" spans="1:10">
      <c r="A86" s="239"/>
      <c r="B86" s="283" t="s">
        <v>30</v>
      </c>
      <c r="C86" s="253" t="s">
        <v>79</v>
      </c>
      <c r="D86" s="281"/>
      <c r="E86" s="281"/>
      <c r="F86" s="282"/>
      <c r="G86" s="18"/>
      <c r="H86" s="14"/>
      <c r="I86" s="14"/>
      <c r="J86" s="18"/>
    </row>
    <row r="87" spans="1:10">
      <c r="A87" s="239"/>
      <c r="B87" s="283" t="s">
        <v>30</v>
      </c>
      <c r="C87" s="163" t="s">
        <v>380</v>
      </c>
      <c r="D87" s="281"/>
      <c r="E87" s="281"/>
      <c r="F87" s="282"/>
      <c r="G87" s="18"/>
      <c r="H87" s="14">
        <v>998000</v>
      </c>
      <c r="I87" s="14">
        <v>998000</v>
      </c>
      <c r="J87" s="18"/>
    </row>
    <row r="88" spans="1:10">
      <c r="A88" s="239"/>
      <c r="B88" s="283" t="s">
        <v>30</v>
      </c>
      <c r="C88" s="253" t="s">
        <v>80</v>
      </c>
      <c r="D88" s="281"/>
      <c r="E88" s="281"/>
      <c r="F88" s="282"/>
      <c r="G88" s="18"/>
      <c r="H88" s="14"/>
      <c r="I88" s="14"/>
      <c r="J88" s="18"/>
    </row>
    <row r="89" spans="1:10">
      <c r="A89" s="239"/>
      <c r="B89" s="283" t="s">
        <v>30</v>
      </c>
      <c r="C89" s="253" t="s">
        <v>240</v>
      </c>
      <c r="D89" s="281"/>
      <c r="E89" s="281"/>
      <c r="F89" s="282"/>
      <c r="G89" s="18"/>
      <c r="H89" s="14"/>
      <c r="I89" s="14"/>
      <c r="J89" s="18"/>
    </row>
    <row r="90" spans="1:10">
      <c r="A90" s="239"/>
      <c r="B90" s="277">
        <v>4</v>
      </c>
      <c r="C90" s="262" t="s">
        <v>81</v>
      </c>
      <c r="D90" s="278"/>
      <c r="E90" s="281"/>
      <c r="F90" s="282"/>
      <c r="G90" s="18"/>
      <c r="H90" s="14"/>
      <c r="I90" s="14"/>
      <c r="J90" s="102"/>
    </row>
    <row r="91" spans="1:10">
      <c r="A91" s="239"/>
      <c r="B91" s="277">
        <v>5</v>
      </c>
      <c r="C91" s="262" t="s">
        <v>82</v>
      </c>
      <c r="D91" s="278"/>
      <c r="E91" s="281"/>
      <c r="F91" s="282"/>
      <c r="G91" s="18"/>
      <c r="H91" s="14"/>
      <c r="I91" s="14"/>
      <c r="J91" s="18"/>
    </row>
    <row r="92" spans="1:10">
      <c r="A92" s="239"/>
      <c r="B92" s="284" t="s">
        <v>51</v>
      </c>
      <c r="C92" s="274" t="s">
        <v>241</v>
      </c>
      <c r="D92" s="260"/>
      <c r="E92" s="281"/>
      <c r="F92" s="282"/>
      <c r="G92" s="18"/>
      <c r="H92" s="14"/>
      <c r="I92" s="14"/>
      <c r="J92" s="18"/>
    </row>
    <row r="93" spans="1:10">
      <c r="A93" s="239"/>
      <c r="B93" s="277">
        <v>1</v>
      </c>
      <c r="C93" s="262" t="s">
        <v>84</v>
      </c>
      <c r="D93" s="260"/>
      <c r="E93" s="281"/>
      <c r="F93" s="282"/>
      <c r="G93" s="18"/>
      <c r="H93" s="14"/>
      <c r="I93" s="14"/>
      <c r="J93" s="18"/>
    </row>
    <row r="94" spans="1:10">
      <c r="A94" s="239"/>
      <c r="B94" s="283" t="s">
        <v>30</v>
      </c>
      <c r="C94" s="253" t="s">
        <v>85</v>
      </c>
      <c r="D94" s="281"/>
      <c r="E94" s="281"/>
      <c r="F94" s="282"/>
      <c r="G94" s="18"/>
      <c r="H94" s="14"/>
      <c r="I94" s="14"/>
      <c r="J94" s="18"/>
    </row>
    <row r="95" spans="1:10">
      <c r="A95" s="239"/>
      <c r="B95" s="283" t="s">
        <v>30</v>
      </c>
      <c r="C95" s="253" t="s">
        <v>86</v>
      </c>
      <c r="D95" s="281"/>
      <c r="E95" s="281"/>
      <c r="F95" s="282"/>
      <c r="G95" s="18"/>
      <c r="H95" s="14"/>
      <c r="I95" s="14"/>
      <c r="J95" s="18"/>
    </row>
    <row r="96" spans="1:10">
      <c r="A96" s="239"/>
      <c r="B96" s="277">
        <v>2</v>
      </c>
      <c r="C96" s="262" t="s">
        <v>87</v>
      </c>
      <c r="D96" s="278"/>
      <c r="E96" s="281"/>
      <c r="F96" s="282"/>
      <c r="G96" s="18"/>
      <c r="H96" s="14"/>
      <c r="I96" s="14"/>
      <c r="J96" s="18"/>
    </row>
    <row r="97" spans="1:10">
      <c r="A97" s="239"/>
      <c r="B97" s="277">
        <v>3</v>
      </c>
      <c r="C97" s="262" t="s">
        <v>81</v>
      </c>
      <c r="D97" s="278"/>
      <c r="E97" s="281"/>
      <c r="F97" s="282"/>
      <c r="G97" s="18"/>
      <c r="H97" s="14"/>
      <c r="I97" s="14"/>
      <c r="J97" s="18"/>
    </row>
    <row r="98" spans="1:10">
      <c r="A98" s="239"/>
      <c r="B98" s="277"/>
      <c r="C98" s="262"/>
      <c r="D98" s="278"/>
      <c r="E98" s="281"/>
      <c r="F98" s="282"/>
      <c r="G98" s="18"/>
      <c r="H98" s="14"/>
      <c r="I98" s="14"/>
      <c r="J98" s="18"/>
    </row>
    <row r="99" spans="1:10">
      <c r="A99" s="239"/>
      <c r="B99" s="277">
        <v>4</v>
      </c>
      <c r="C99" s="262" t="s">
        <v>88</v>
      </c>
      <c r="D99" s="278"/>
      <c r="E99" s="281"/>
      <c r="F99" s="282"/>
      <c r="G99" s="18"/>
      <c r="H99" s="14"/>
      <c r="I99" s="14"/>
      <c r="J99" s="18"/>
    </row>
    <row r="100" spans="1:10">
      <c r="A100" s="239"/>
      <c r="B100" s="277"/>
      <c r="C100" s="285"/>
      <c r="D100" s="242"/>
      <c r="E100" s="239"/>
      <c r="F100" s="239"/>
      <c r="G100" s="18"/>
      <c r="H100" s="11"/>
      <c r="I100" s="11"/>
      <c r="J100" s="18"/>
    </row>
    <row r="101" spans="1:10">
      <c r="A101" s="239"/>
      <c r="B101" s="284" t="s">
        <v>90</v>
      </c>
      <c r="C101" s="274" t="s">
        <v>242</v>
      </c>
      <c r="D101" s="260"/>
      <c r="E101" s="281"/>
      <c r="F101" s="282"/>
      <c r="G101" s="18"/>
      <c r="H101" s="286">
        <f>H105+H110+H111+H112+H113+H114+H115+H116+H117+H118</f>
        <v>7371698</v>
      </c>
      <c r="I101" s="286">
        <f>I105+I110+I111+I112+I113+I114+I115+I116+I117+I118</f>
        <v>5760094</v>
      </c>
    </row>
    <row r="102" spans="1:10">
      <c r="A102" s="239"/>
      <c r="B102" s="277">
        <v>1</v>
      </c>
      <c r="C102" s="262" t="s">
        <v>92</v>
      </c>
      <c r="D102" s="278"/>
      <c r="E102" s="281"/>
      <c r="F102" s="281"/>
      <c r="G102" s="154"/>
      <c r="H102" s="102"/>
      <c r="I102" s="102"/>
    </row>
    <row r="103" spans="1:10">
      <c r="A103" s="239"/>
      <c r="B103" s="277"/>
      <c r="C103" s="262"/>
      <c r="D103" s="278"/>
      <c r="E103" s="281"/>
      <c r="F103" s="281"/>
      <c r="G103" s="154"/>
      <c r="H103" s="102"/>
      <c r="I103" s="102"/>
    </row>
    <row r="104" spans="1:10">
      <c r="A104" s="239"/>
      <c r="B104" s="277">
        <v>2</v>
      </c>
      <c r="C104" s="262" t="s">
        <v>93</v>
      </c>
      <c r="D104" s="278"/>
      <c r="E104" s="281"/>
      <c r="F104" s="281"/>
      <c r="G104" s="154"/>
      <c r="H104" s="102"/>
      <c r="I104" s="102"/>
    </row>
    <row r="105" spans="1:10">
      <c r="A105" s="239"/>
      <c r="B105" s="277">
        <v>3</v>
      </c>
      <c r="C105" s="262" t="s">
        <v>94</v>
      </c>
      <c r="D105" s="278"/>
      <c r="E105" s="281"/>
      <c r="F105" s="281"/>
      <c r="G105" s="154"/>
      <c r="H105" s="102">
        <v>100000</v>
      </c>
      <c r="I105" s="102">
        <v>100000</v>
      </c>
    </row>
    <row r="106" spans="1:10">
      <c r="A106" s="239"/>
      <c r="B106" s="277"/>
      <c r="C106" s="262"/>
      <c r="D106" s="278"/>
      <c r="E106" s="281"/>
      <c r="F106" s="281"/>
      <c r="G106" s="154"/>
      <c r="H106" s="102"/>
      <c r="I106" s="102"/>
    </row>
    <row r="107" spans="1:10">
      <c r="A107" s="239"/>
      <c r="B107" s="277">
        <v>4</v>
      </c>
      <c r="C107" s="262" t="s">
        <v>95</v>
      </c>
      <c r="D107" s="278"/>
      <c r="E107" s="281"/>
      <c r="F107" s="281"/>
      <c r="G107" s="154"/>
      <c r="H107" s="102"/>
      <c r="I107" s="102"/>
    </row>
    <row r="108" spans="1:10">
      <c r="A108" s="239"/>
      <c r="B108" s="277"/>
      <c r="C108" s="262"/>
      <c r="D108" s="278"/>
      <c r="E108" s="281"/>
      <c r="F108" s="281"/>
      <c r="G108" s="154"/>
      <c r="H108" s="102"/>
      <c r="I108" s="102"/>
    </row>
    <row r="109" spans="1:10">
      <c r="A109" s="239"/>
      <c r="B109" s="277">
        <v>5</v>
      </c>
      <c r="C109" s="262" t="s">
        <v>96</v>
      </c>
      <c r="D109" s="278"/>
      <c r="E109" s="281"/>
      <c r="F109" s="281"/>
      <c r="G109" s="154"/>
      <c r="H109" s="102"/>
      <c r="I109" s="102"/>
    </row>
    <row r="110" spans="1:10">
      <c r="A110" s="239"/>
      <c r="B110" s="277">
        <v>6</v>
      </c>
      <c r="C110" s="262" t="s">
        <v>97</v>
      </c>
      <c r="D110" s="278"/>
      <c r="E110" s="281"/>
      <c r="F110" s="281"/>
      <c r="G110" s="154"/>
      <c r="H110" s="102"/>
      <c r="I110" s="102"/>
    </row>
    <row r="111" spans="1:10">
      <c r="A111" s="239"/>
      <c r="B111" s="277">
        <v>7</v>
      </c>
      <c r="C111" s="262" t="s">
        <v>98</v>
      </c>
      <c r="D111" s="278"/>
      <c r="E111" s="281"/>
      <c r="F111" s="281"/>
      <c r="G111" s="154"/>
      <c r="H111" s="102">
        <v>0</v>
      </c>
      <c r="I111" s="102">
        <v>0</v>
      </c>
    </row>
    <row r="112" spans="1:10">
      <c r="A112" s="239"/>
      <c r="B112" s="277"/>
      <c r="C112" s="262"/>
      <c r="D112" s="278"/>
      <c r="E112" s="281"/>
      <c r="F112" s="281"/>
      <c r="G112" s="154"/>
      <c r="H112" s="102">
        <v>0</v>
      </c>
      <c r="I112" s="102">
        <v>0</v>
      </c>
    </row>
    <row r="113" spans="1:9">
      <c r="A113" s="239"/>
      <c r="B113" s="277">
        <v>8</v>
      </c>
      <c r="C113" s="262" t="s">
        <v>99</v>
      </c>
      <c r="D113" s="278"/>
      <c r="E113" s="281"/>
      <c r="F113" s="281"/>
      <c r="G113" s="154"/>
      <c r="H113" s="102">
        <v>0</v>
      </c>
      <c r="I113" s="102">
        <v>0</v>
      </c>
    </row>
    <row r="114" spans="1:9">
      <c r="A114" s="239"/>
      <c r="B114" s="277">
        <v>9</v>
      </c>
      <c r="C114" s="262" t="s">
        <v>100</v>
      </c>
      <c r="D114" s="278"/>
      <c r="E114" s="281"/>
      <c r="F114" s="162" t="s">
        <v>410</v>
      </c>
      <c r="G114" s="154"/>
      <c r="H114" s="103">
        <f>I115+I118</f>
        <v>5660094</v>
      </c>
      <c r="I114" s="102">
        <v>0</v>
      </c>
    </row>
    <row r="115" spans="1:9">
      <c r="A115" s="239"/>
      <c r="B115" s="277"/>
      <c r="C115" s="262"/>
      <c r="D115" s="278"/>
      <c r="E115" s="281"/>
      <c r="F115" s="162" t="s">
        <v>409</v>
      </c>
      <c r="G115" s="154"/>
      <c r="H115" s="102">
        <v>0</v>
      </c>
      <c r="I115" s="102">
        <v>554376</v>
      </c>
    </row>
    <row r="116" spans="1:9">
      <c r="A116" s="239"/>
      <c r="B116" s="277">
        <v>10</v>
      </c>
      <c r="C116" s="262" t="s">
        <v>101</v>
      </c>
      <c r="D116" s="278"/>
      <c r="E116" s="281"/>
      <c r="F116" s="281"/>
      <c r="G116" s="154"/>
      <c r="H116" s="102"/>
      <c r="I116" s="102"/>
    </row>
    <row r="117" spans="1:9">
      <c r="A117" s="18"/>
      <c r="B117" s="157"/>
      <c r="C117" s="157"/>
      <c r="D117" s="144"/>
      <c r="E117" s="144"/>
      <c r="F117" s="144"/>
      <c r="G117" s="154"/>
      <c r="H117" s="102"/>
      <c r="I117" s="102"/>
    </row>
    <row r="118" spans="1:9">
      <c r="A118" s="18"/>
      <c r="B118" s="157"/>
      <c r="C118" s="164" t="s">
        <v>243</v>
      </c>
      <c r="D118" s="153" t="s">
        <v>244</v>
      </c>
      <c r="E118" s="144"/>
      <c r="F118" s="144"/>
      <c r="G118" s="154"/>
      <c r="H118" s="103">
        <v>1611604</v>
      </c>
      <c r="I118" s="103">
        <v>5105718</v>
      </c>
    </row>
    <row r="119" spans="1:9">
      <c r="A119" s="18"/>
      <c r="B119" s="157"/>
      <c r="C119" s="164" t="s">
        <v>243</v>
      </c>
      <c r="D119" s="144" t="s">
        <v>245</v>
      </c>
      <c r="E119" s="144"/>
      <c r="F119" s="144"/>
      <c r="G119" s="154"/>
      <c r="H119" s="102">
        <v>0</v>
      </c>
      <c r="I119" s="102">
        <v>0</v>
      </c>
    </row>
    <row r="120" spans="1:9">
      <c r="A120" s="18"/>
      <c r="B120" s="157"/>
      <c r="C120" s="164" t="s">
        <v>243</v>
      </c>
      <c r="D120" s="144" t="s">
        <v>134</v>
      </c>
      <c r="E120" s="144"/>
      <c r="F120" s="144"/>
      <c r="G120" s="154"/>
      <c r="H120" s="103">
        <v>1790671</v>
      </c>
      <c r="I120" s="103">
        <f>I123-I137</f>
        <v>5673020</v>
      </c>
    </row>
    <row r="121" spans="1:9">
      <c r="A121" s="18"/>
      <c r="B121" s="102"/>
      <c r="C121" s="164" t="s">
        <v>243</v>
      </c>
      <c r="D121" s="165" t="s">
        <v>246</v>
      </c>
      <c r="E121" s="144"/>
      <c r="F121" s="144"/>
      <c r="G121" s="154"/>
      <c r="H121" s="243">
        <f>H120*10%</f>
        <v>179067.1</v>
      </c>
      <c r="I121" s="243">
        <f>I120*10%</f>
        <v>567302</v>
      </c>
    </row>
    <row r="122" spans="1:9">
      <c r="A122" s="287"/>
      <c r="B122" s="287"/>
      <c r="C122" s="149"/>
      <c r="D122" s="166" t="s">
        <v>247</v>
      </c>
      <c r="E122" s="167"/>
      <c r="F122" s="167"/>
      <c r="G122" s="154"/>
      <c r="H122" s="18"/>
      <c r="I122" s="18"/>
    </row>
    <row r="123" spans="1:9" ht="15.75">
      <c r="A123" s="18"/>
      <c r="B123" s="102"/>
      <c r="C123" s="168" t="s">
        <v>248</v>
      </c>
      <c r="D123" s="165"/>
      <c r="E123" s="144"/>
      <c r="F123" s="144"/>
      <c r="G123" s="154"/>
      <c r="H123" s="272">
        <f>H126+H127+H128+H129</f>
        <v>16984350</v>
      </c>
      <c r="I123" s="272">
        <f>I126</f>
        <v>16160012</v>
      </c>
    </row>
    <row r="124" spans="1:9">
      <c r="A124" s="18"/>
      <c r="B124" s="29">
        <v>1</v>
      </c>
      <c r="C124" s="387" t="s">
        <v>106</v>
      </c>
      <c r="D124" s="388"/>
      <c r="E124" s="389"/>
      <c r="F124" s="144"/>
      <c r="G124" s="154"/>
      <c r="H124" s="102"/>
      <c r="I124" s="102"/>
    </row>
    <row r="125" spans="1:9">
      <c r="A125" s="18"/>
      <c r="B125" s="29" t="s">
        <v>129</v>
      </c>
      <c r="C125" s="377" t="s">
        <v>107</v>
      </c>
      <c r="D125" s="409"/>
      <c r="E125" s="410"/>
      <c r="F125" s="144"/>
      <c r="G125" s="154"/>
      <c r="H125" s="102"/>
      <c r="I125" s="102"/>
    </row>
    <row r="126" spans="1:9">
      <c r="A126" s="18"/>
      <c r="B126" s="231" t="s">
        <v>130</v>
      </c>
      <c r="C126" s="291" t="s">
        <v>381</v>
      </c>
      <c r="D126" s="292"/>
      <c r="E126" s="293"/>
      <c r="F126" s="294"/>
      <c r="G126" s="295"/>
      <c r="H126" s="102">
        <v>11419350</v>
      </c>
      <c r="I126" s="102">
        <v>16160012</v>
      </c>
    </row>
    <row r="127" spans="1:9">
      <c r="A127" s="18"/>
      <c r="B127" s="231" t="s">
        <v>131</v>
      </c>
      <c r="C127" s="321" t="s">
        <v>417</v>
      </c>
      <c r="D127" s="234"/>
      <c r="E127" s="84"/>
      <c r="F127" s="144"/>
      <c r="G127" s="154"/>
      <c r="H127" s="102">
        <v>5565000</v>
      </c>
      <c r="I127" s="102"/>
    </row>
    <row r="128" spans="1:9">
      <c r="A128" s="18"/>
      <c r="B128" s="231" t="s">
        <v>132</v>
      </c>
      <c r="C128" s="233"/>
      <c r="D128" s="234"/>
      <c r="E128" s="84"/>
      <c r="F128" s="144"/>
      <c r="G128" s="154"/>
      <c r="H128" s="102"/>
      <c r="I128" s="102"/>
    </row>
    <row r="129" spans="1:10" ht="15.75">
      <c r="A129" s="18"/>
      <c r="B129" s="102"/>
      <c r="C129" s="168"/>
      <c r="D129" s="165"/>
      <c r="E129" s="144"/>
      <c r="F129" s="144"/>
      <c r="G129" s="154"/>
      <c r="H129" s="102"/>
      <c r="I129" s="102"/>
    </row>
    <row r="130" spans="1:10" ht="15.75">
      <c r="A130" s="18"/>
      <c r="B130" s="102"/>
      <c r="C130" s="168" t="s">
        <v>249</v>
      </c>
      <c r="D130" s="165"/>
      <c r="E130" s="144"/>
      <c r="F130" s="144"/>
      <c r="G130" s="154"/>
      <c r="H130" s="102"/>
      <c r="I130" s="102"/>
    </row>
    <row r="131" spans="1:10">
      <c r="A131" s="18"/>
      <c r="B131" s="102">
        <v>1</v>
      </c>
      <c r="C131" s="164"/>
      <c r="D131" s="165" t="s">
        <v>367</v>
      </c>
      <c r="E131" s="144"/>
      <c r="F131" s="144"/>
      <c r="G131" s="154"/>
      <c r="H131" s="232">
        <v>8811241</v>
      </c>
      <c r="I131" s="232">
        <v>7773060</v>
      </c>
    </row>
    <row r="132" spans="1:10">
      <c r="A132" s="18"/>
      <c r="B132" s="102">
        <v>2</v>
      </c>
      <c r="C132" s="164"/>
      <c r="D132" s="165" t="s">
        <v>368</v>
      </c>
      <c r="E132" s="144"/>
      <c r="F132" s="144"/>
      <c r="G132" s="154"/>
      <c r="H132" s="72">
        <v>1536706</v>
      </c>
      <c r="I132" s="72">
        <v>1153229</v>
      </c>
    </row>
    <row r="133" spans="1:10">
      <c r="A133" s="18"/>
      <c r="B133" s="102">
        <v>3</v>
      </c>
      <c r="C133" s="164"/>
      <c r="D133" s="165" t="s">
        <v>369</v>
      </c>
      <c r="E133" s="144"/>
      <c r="F133" s="144"/>
      <c r="G133" s="154"/>
      <c r="H133" s="232">
        <v>135089</v>
      </c>
      <c r="I133" s="232">
        <v>90706</v>
      </c>
    </row>
    <row r="134" spans="1:10">
      <c r="A134" s="18"/>
      <c r="B134" s="102"/>
      <c r="C134" s="164"/>
      <c r="D134" s="165" t="s">
        <v>370</v>
      </c>
      <c r="E134" s="144"/>
      <c r="F134" s="144"/>
      <c r="G134" s="154"/>
      <c r="H134" s="232">
        <v>4693600</v>
      </c>
      <c r="I134" s="232">
        <v>1453084</v>
      </c>
    </row>
    <row r="135" spans="1:10">
      <c r="A135" s="18"/>
      <c r="B135" s="102"/>
      <c r="C135" s="164"/>
      <c r="D135" s="165" t="s">
        <v>371</v>
      </c>
      <c r="E135" s="144"/>
      <c r="F135" s="144"/>
      <c r="G135" s="154"/>
      <c r="H135" s="83">
        <v>17043</v>
      </c>
      <c r="I135" s="83">
        <v>16913</v>
      </c>
    </row>
    <row r="136" spans="1:10">
      <c r="A136" s="18"/>
      <c r="B136" s="102"/>
      <c r="C136" s="164"/>
      <c r="D136" s="165"/>
      <c r="E136" s="144"/>
      <c r="F136" s="144"/>
      <c r="G136" s="154"/>
      <c r="H136" s="83"/>
      <c r="I136" s="83"/>
    </row>
    <row r="137" spans="1:10">
      <c r="A137" s="18"/>
      <c r="B137" s="102"/>
      <c r="C137" s="164"/>
      <c r="D137" s="165" t="s">
        <v>372</v>
      </c>
      <c r="E137" s="144"/>
      <c r="F137" s="144"/>
      <c r="G137" s="154"/>
      <c r="H137" s="286">
        <f>SUM(H131:H136)</f>
        <v>15193679</v>
      </c>
      <c r="I137" s="286">
        <f>SUM(I131:I136)</f>
        <v>10486992</v>
      </c>
    </row>
    <row r="138" spans="1:10">
      <c r="A138" s="18"/>
      <c r="B138" s="18"/>
      <c r="C138" s="148"/>
      <c r="D138" s="143"/>
      <c r="E138" s="18"/>
      <c r="F138" s="18"/>
      <c r="G138" s="18"/>
      <c r="H138" s="296"/>
      <c r="I138" s="296"/>
    </row>
    <row r="139" spans="1:10" ht="15.75">
      <c r="A139" s="402" t="s">
        <v>132</v>
      </c>
      <c r="B139" s="402"/>
      <c r="C139" s="124" t="s">
        <v>250</v>
      </c>
      <c r="D139" s="18"/>
      <c r="E139" s="18"/>
      <c r="F139" s="18"/>
      <c r="G139" s="18"/>
      <c r="H139" s="18"/>
      <c r="I139" s="18"/>
      <c r="J139" s="18"/>
    </row>
    <row r="140" spans="1:10">
      <c r="A140" s="18"/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1:10">
      <c r="A141" s="18"/>
      <c r="B141" s="288"/>
      <c r="C141" s="239" t="s">
        <v>251</v>
      </c>
      <c r="D141" s="18"/>
      <c r="E141" s="18"/>
      <c r="F141" s="18"/>
      <c r="G141" s="18"/>
      <c r="H141" s="18"/>
      <c r="I141" s="18"/>
      <c r="J141" s="18"/>
    </row>
    <row r="142" spans="1:10">
      <c r="A142" s="18"/>
      <c r="B142" s="239" t="s">
        <v>252</v>
      </c>
      <c r="C142" s="239"/>
      <c r="D142" s="18"/>
      <c r="E142" s="18"/>
      <c r="F142" s="18"/>
      <c r="G142" s="18"/>
      <c r="H142" s="18"/>
      <c r="I142" s="18"/>
      <c r="J142" s="18"/>
    </row>
    <row r="143" spans="1:10">
      <c r="A143" s="18"/>
      <c r="B143" s="239"/>
      <c r="C143" s="239" t="s">
        <v>253</v>
      </c>
      <c r="D143" s="18"/>
      <c r="E143" s="18"/>
      <c r="F143" s="18"/>
      <c r="G143" s="18"/>
      <c r="H143" s="18"/>
      <c r="I143" s="18"/>
      <c r="J143" s="18"/>
    </row>
    <row r="144" spans="1:10">
      <c r="A144" s="18"/>
      <c r="B144" s="239" t="s">
        <v>254</v>
      </c>
      <c r="C144" s="239"/>
      <c r="D144" s="18"/>
      <c r="E144" s="18"/>
      <c r="F144" s="18"/>
      <c r="G144" s="18"/>
      <c r="H144" s="18"/>
      <c r="I144" s="18"/>
      <c r="J144" s="18"/>
    </row>
    <row r="145" spans="1:10">
      <c r="A145" s="18"/>
      <c r="B145" s="18"/>
      <c r="C145" s="18" t="s">
        <v>411</v>
      </c>
      <c r="D145" s="18"/>
      <c r="E145" s="18"/>
      <c r="F145" s="320">
        <f>H120/H123</f>
        <v>0.10543064644805365</v>
      </c>
      <c r="G145" s="18" t="s">
        <v>412</v>
      </c>
      <c r="H145" s="18"/>
      <c r="I145" s="18"/>
      <c r="J145" s="18"/>
    </row>
    <row r="146" spans="1:10" ht="15.75">
      <c r="A146" s="18"/>
      <c r="B146" s="18"/>
      <c r="C146" s="18"/>
      <c r="D146" s="403" t="s">
        <v>255</v>
      </c>
      <c r="E146" s="403"/>
      <c r="F146" s="403"/>
      <c r="G146" s="403"/>
      <c r="H146" s="403"/>
      <c r="I146" s="18"/>
      <c r="J146" s="18"/>
    </row>
    <row r="147" spans="1:10">
      <c r="A147" s="18"/>
      <c r="B147" s="18"/>
      <c r="C147" s="18"/>
      <c r="D147" s="18"/>
      <c r="E147" s="18" t="s">
        <v>376</v>
      </c>
    </row>
    <row r="148" spans="1:10" ht="15.75">
      <c r="A148" s="18"/>
      <c r="B148" s="18"/>
      <c r="C148" s="18"/>
      <c r="D148" s="18"/>
      <c r="E148" s="18"/>
      <c r="F148" s="404"/>
      <c r="G148" s="404"/>
      <c r="H148" s="404"/>
      <c r="I148" s="404"/>
      <c r="J148" s="404"/>
    </row>
    <row r="149" spans="1:10">
      <c r="A149" s="18"/>
      <c r="B149" s="18"/>
      <c r="C149" s="18"/>
      <c r="D149" s="18"/>
      <c r="E149" s="18"/>
      <c r="F149" s="18"/>
      <c r="G149" s="18"/>
      <c r="H149" s="18"/>
      <c r="I149" s="18"/>
      <c r="J149" s="18"/>
    </row>
    <row r="150" spans="1:10">
      <c r="A150" s="18"/>
      <c r="B150" s="18"/>
      <c r="C150" s="18"/>
      <c r="D150" s="18"/>
      <c r="E150" s="18"/>
      <c r="F150" s="18"/>
      <c r="G150" s="18"/>
      <c r="H150" s="18"/>
      <c r="I150" s="18"/>
      <c r="J150" s="18"/>
    </row>
  </sheetData>
  <mergeCells count="38">
    <mergeCell ref="C11:D11"/>
    <mergeCell ref="F11:G11"/>
    <mergeCell ref="C12:D12"/>
    <mergeCell ref="F12:G12"/>
    <mergeCell ref="A1:B1"/>
    <mergeCell ref="B8:B9"/>
    <mergeCell ref="C8:D9"/>
    <mergeCell ref="E8:E9"/>
    <mergeCell ref="F8:G9"/>
    <mergeCell ref="C10:D10"/>
    <mergeCell ref="F10:G10"/>
    <mergeCell ref="B15:B16"/>
    <mergeCell ref="C15:G16"/>
    <mergeCell ref="C17:G17"/>
    <mergeCell ref="C18:G18"/>
    <mergeCell ref="C19:G19"/>
    <mergeCell ref="C49:F49"/>
    <mergeCell ref="C50:F50"/>
    <mergeCell ref="C51:F51"/>
    <mergeCell ref="C43:D43"/>
    <mergeCell ref="C13:I13"/>
    <mergeCell ref="C20:G20"/>
    <mergeCell ref="C21:I21"/>
    <mergeCell ref="E29:F29"/>
    <mergeCell ref="C44:D44"/>
    <mergeCell ref="C45:D45"/>
    <mergeCell ref="C46:D46"/>
    <mergeCell ref="C47:D47"/>
    <mergeCell ref="C48:E48"/>
    <mergeCell ref="A139:B139"/>
    <mergeCell ref="D146:H146"/>
    <mergeCell ref="F148:J148"/>
    <mergeCell ref="B61:B62"/>
    <mergeCell ref="C61:C62"/>
    <mergeCell ref="D61:F61"/>
    <mergeCell ref="C124:E124"/>
    <mergeCell ref="C125:E125"/>
    <mergeCell ref="G61:I61"/>
  </mergeCells>
  <pageMargins left="0.28000000000000003" right="0.16" top="0.3" bottom="0.48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topLeftCell="A25" workbookViewId="0">
      <selection sqref="A1:G45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1.42578125" customWidth="1"/>
    <col min="7" max="7" width="12.5703125" customWidth="1"/>
  </cols>
  <sheetData>
    <row r="1" spans="1:9" ht="15.75">
      <c r="A1" s="357" t="s">
        <v>386</v>
      </c>
      <c r="B1" s="357"/>
      <c r="C1" s="357"/>
      <c r="D1" s="357"/>
      <c r="E1" s="357"/>
      <c r="F1" s="357"/>
      <c r="G1" s="357"/>
    </row>
    <row r="2" spans="1:9" ht="15.75">
      <c r="A2" s="21"/>
      <c r="B2" s="21" t="s">
        <v>65</v>
      </c>
      <c r="C2" s="21"/>
      <c r="D2" s="222" t="s">
        <v>359</v>
      </c>
      <c r="E2" s="21"/>
      <c r="F2" s="22">
        <v>2011</v>
      </c>
      <c r="G2" s="22">
        <v>2010</v>
      </c>
    </row>
    <row r="3" spans="1:9">
      <c r="A3" s="358" t="s">
        <v>21</v>
      </c>
      <c r="B3" s="360" t="s">
        <v>22</v>
      </c>
      <c r="C3" s="361"/>
      <c r="D3" s="362"/>
      <c r="E3" s="358" t="s">
        <v>23</v>
      </c>
      <c r="F3" s="23" t="s">
        <v>24</v>
      </c>
      <c r="G3" s="23" t="s">
        <v>24</v>
      </c>
    </row>
    <row r="4" spans="1:9">
      <c r="A4" s="359"/>
      <c r="B4" s="363"/>
      <c r="C4" s="364"/>
      <c r="D4" s="365"/>
      <c r="E4" s="359"/>
      <c r="F4" s="24" t="s">
        <v>25</v>
      </c>
      <c r="G4" s="25" t="s">
        <v>26</v>
      </c>
    </row>
    <row r="5" spans="1:9">
      <c r="A5" s="26" t="s">
        <v>27</v>
      </c>
      <c r="B5" s="354" t="s">
        <v>28</v>
      </c>
      <c r="C5" s="355"/>
      <c r="D5" s="356"/>
      <c r="E5" s="27"/>
      <c r="F5" s="28"/>
      <c r="G5" s="28"/>
    </row>
    <row r="6" spans="1:9">
      <c r="A6" s="29"/>
      <c r="B6" s="30">
        <v>1</v>
      </c>
      <c r="C6" s="31" t="s">
        <v>29</v>
      </c>
      <c r="D6" s="32"/>
      <c r="E6" s="33"/>
      <c r="F6" s="28">
        <f>F7+F8</f>
        <v>85298</v>
      </c>
      <c r="G6" s="28">
        <f>G7+G8</f>
        <v>1333609</v>
      </c>
      <c r="I6">
        <v>4414</v>
      </c>
    </row>
    <row r="7" spans="1:9">
      <c r="A7" s="29"/>
      <c r="B7" s="30"/>
      <c r="C7" s="34" t="s">
        <v>30</v>
      </c>
      <c r="D7" s="35" t="s">
        <v>31</v>
      </c>
      <c r="E7" s="33"/>
      <c r="F7" s="36">
        <v>85298</v>
      </c>
      <c r="G7" s="36">
        <v>1333609</v>
      </c>
      <c r="I7">
        <v>1329195</v>
      </c>
    </row>
    <row r="8" spans="1:9">
      <c r="A8" s="29"/>
      <c r="B8" s="30"/>
      <c r="C8" s="34" t="s">
        <v>30</v>
      </c>
      <c r="D8" s="35" t="s">
        <v>32</v>
      </c>
      <c r="E8" s="33"/>
      <c r="F8" s="36"/>
      <c r="G8" s="36"/>
      <c r="I8">
        <f>SUM(I6:I7)</f>
        <v>1333609</v>
      </c>
    </row>
    <row r="9" spans="1:9">
      <c r="A9" s="29"/>
      <c r="B9" s="30">
        <v>2</v>
      </c>
      <c r="C9" s="31" t="s">
        <v>33</v>
      </c>
      <c r="D9" s="32"/>
      <c r="E9" s="33"/>
      <c r="F9" s="28"/>
      <c r="G9" s="28"/>
    </row>
    <row r="10" spans="1:9">
      <c r="A10" s="29"/>
      <c r="B10" s="30">
        <v>3</v>
      </c>
      <c r="C10" s="31" t="s">
        <v>34</v>
      </c>
      <c r="D10" s="32"/>
      <c r="E10" s="33"/>
      <c r="F10" s="28">
        <f>F11+F12+F13+F14+F15+F16+F17</f>
        <v>16537176</v>
      </c>
      <c r="G10" s="28">
        <f>G11+G12+G13+G14+G15+G16+G17</f>
        <v>11472594</v>
      </c>
      <c r="H10" s="88">
        <f>F10-G10</f>
        <v>5064582</v>
      </c>
    </row>
    <row r="11" spans="1:9">
      <c r="A11" s="29"/>
      <c r="B11" s="37"/>
      <c r="C11" s="34" t="s">
        <v>30</v>
      </c>
      <c r="D11" s="35" t="s">
        <v>35</v>
      </c>
      <c r="E11" s="33"/>
      <c r="F11" s="36">
        <v>16024977</v>
      </c>
      <c r="G11" s="36">
        <v>11472594</v>
      </c>
    </row>
    <row r="12" spans="1:9">
      <c r="A12" s="29"/>
      <c r="B12" s="37"/>
      <c r="C12" s="34" t="s">
        <v>30</v>
      </c>
      <c r="D12" s="35" t="s">
        <v>36</v>
      </c>
      <c r="E12" s="33"/>
      <c r="F12" s="36"/>
      <c r="G12" s="36"/>
    </row>
    <row r="13" spans="1:9">
      <c r="A13" s="29"/>
      <c r="B13" s="37"/>
      <c r="C13" s="34" t="s">
        <v>30</v>
      </c>
      <c r="D13" s="35" t="s">
        <v>37</v>
      </c>
      <c r="E13" s="33"/>
      <c r="F13" s="36">
        <v>386620</v>
      </c>
      <c r="G13" s="36"/>
    </row>
    <row r="14" spans="1:9">
      <c r="A14" s="29"/>
      <c r="B14" s="37"/>
      <c r="C14" s="34" t="s">
        <v>30</v>
      </c>
      <c r="D14" s="35" t="s">
        <v>38</v>
      </c>
      <c r="E14" s="33"/>
      <c r="F14" s="36">
        <v>125579</v>
      </c>
      <c r="G14" s="36"/>
    </row>
    <row r="15" spans="1:9">
      <c r="A15" s="29"/>
      <c r="B15" s="37"/>
      <c r="C15" s="34" t="s">
        <v>30</v>
      </c>
      <c r="D15" s="35" t="s">
        <v>39</v>
      </c>
      <c r="E15" s="33"/>
      <c r="F15" s="36"/>
      <c r="G15" s="36"/>
    </row>
    <row r="16" spans="1:9">
      <c r="A16" s="29"/>
      <c r="B16" s="37"/>
      <c r="C16" s="34" t="s">
        <v>30</v>
      </c>
      <c r="D16" s="35"/>
      <c r="E16" s="33"/>
      <c r="F16" s="36"/>
      <c r="G16" s="36"/>
    </row>
    <row r="17" spans="1:8">
      <c r="A17" s="29"/>
      <c r="B17" s="37"/>
      <c r="C17" s="34" t="s">
        <v>30</v>
      </c>
      <c r="D17" s="35"/>
      <c r="E17" s="33"/>
      <c r="F17" s="36"/>
      <c r="G17" s="36"/>
    </row>
    <row r="18" spans="1:8">
      <c r="A18" s="29"/>
      <c r="B18" s="30">
        <v>4</v>
      </c>
      <c r="C18" s="31" t="s">
        <v>40</v>
      </c>
      <c r="D18" s="32"/>
      <c r="E18" s="33"/>
      <c r="F18" s="28">
        <f>F19+F20+F21+F22+F23+F24</f>
        <v>8716532</v>
      </c>
      <c r="G18" s="28">
        <f>G19+G20+G21+G22+G23+G24</f>
        <v>4634296</v>
      </c>
      <c r="H18" s="88">
        <f>F18-G18</f>
        <v>4082236</v>
      </c>
    </row>
    <row r="19" spans="1:8">
      <c r="A19" s="29"/>
      <c r="B19" s="37"/>
      <c r="C19" s="34" t="s">
        <v>30</v>
      </c>
      <c r="D19" s="35" t="s">
        <v>41</v>
      </c>
      <c r="E19" s="33"/>
      <c r="F19" s="36">
        <v>3872792</v>
      </c>
      <c r="G19" s="36">
        <v>4634296</v>
      </c>
    </row>
    <row r="20" spans="1:8">
      <c r="A20" s="29"/>
      <c r="B20" s="37"/>
      <c r="C20" s="34" t="s">
        <v>30</v>
      </c>
      <c r="D20" s="35" t="s">
        <v>42</v>
      </c>
      <c r="E20" s="33"/>
      <c r="F20" s="36">
        <v>948454</v>
      </c>
      <c r="G20" s="36"/>
    </row>
    <row r="21" spans="1:8">
      <c r="A21" s="29"/>
      <c r="B21" s="37"/>
      <c r="C21" s="34" t="s">
        <v>30</v>
      </c>
      <c r="D21" s="35" t="s">
        <v>43</v>
      </c>
      <c r="E21" s="33"/>
      <c r="F21" s="36"/>
      <c r="G21" s="36"/>
    </row>
    <row r="22" spans="1:8">
      <c r="A22" s="29"/>
      <c r="B22" s="37"/>
      <c r="C22" s="34" t="s">
        <v>30</v>
      </c>
      <c r="D22" s="35" t="s">
        <v>44</v>
      </c>
      <c r="E22" s="33"/>
      <c r="F22" s="36"/>
      <c r="G22" s="36"/>
    </row>
    <row r="23" spans="1:8">
      <c r="A23" s="29"/>
      <c r="B23" s="37"/>
      <c r="C23" s="34" t="s">
        <v>30</v>
      </c>
      <c r="D23" s="35" t="s">
        <v>45</v>
      </c>
      <c r="E23" s="33"/>
      <c r="F23" s="36">
        <v>3895286</v>
      </c>
      <c r="G23" s="36"/>
    </row>
    <row r="24" spans="1:8">
      <c r="A24" s="29"/>
      <c r="B24" s="37"/>
      <c r="C24" s="34" t="s">
        <v>30</v>
      </c>
      <c r="D24" s="35" t="s">
        <v>46</v>
      </c>
      <c r="E24" s="33"/>
      <c r="F24" s="36"/>
      <c r="G24" s="36"/>
    </row>
    <row r="25" spans="1:8">
      <c r="A25" s="29"/>
      <c r="B25" s="37"/>
      <c r="C25" s="34" t="s">
        <v>30</v>
      </c>
      <c r="D25" s="35"/>
      <c r="E25" s="33"/>
      <c r="F25" s="36"/>
      <c r="G25" s="36"/>
    </row>
    <row r="26" spans="1:8">
      <c r="A26" s="29"/>
      <c r="B26" s="30">
        <v>5</v>
      </c>
      <c r="C26" s="31" t="s">
        <v>47</v>
      </c>
      <c r="D26" s="32"/>
      <c r="E26" s="33"/>
      <c r="F26" s="28"/>
      <c r="G26" s="28"/>
    </row>
    <row r="27" spans="1:8">
      <c r="A27" s="29"/>
      <c r="B27" s="30">
        <v>6</v>
      </c>
      <c r="C27" s="31" t="s">
        <v>48</v>
      </c>
      <c r="D27" s="32"/>
      <c r="E27" s="33"/>
      <c r="F27" s="28"/>
      <c r="G27" s="28"/>
    </row>
    <row r="28" spans="1:8">
      <c r="A28" s="29"/>
      <c r="B28" s="30">
        <v>7</v>
      </c>
      <c r="C28" s="31" t="s">
        <v>49</v>
      </c>
      <c r="D28" s="32"/>
      <c r="E28" s="33"/>
      <c r="F28" s="28">
        <f>F29+F30</f>
        <v>0</v>
      </c>
      <c r="G28" s="28">
        <f>G29+G30</f>
        <v>0</v>
      </c>
    </row>
    <row r="29" spans="1:8">
      <c r="A29" s="29"/>
      <c r="B29" s="30"/>
      <c r="C29" s="34" t="s">
        <v>30</v>
      </c>
      <c r="D29" s="32" t="s">
        <v>50</v>
      </c>
      <c r="E29" s="33"/>
      <c r="F29" s="36"/>
      <c r="G29" s="36"/>
    </row>
    <row r="30" spans="1:8">
      <c r="A30" s="29"/>
      <c r="B30" s="30"/>
      <c r="C30" s="34" t="s">
        <v>30</v>
      </c>
      <c r="D30" s="32"/>
      <c r="E30" s="33"/>
      <c r="F30" s="36"/>
      <c r="G30" s="36"/>
    </row>
    <row r="31" spans="1:8">
      <c r="A31" s="38" t="s">
        <v>51</v>
      </c>
      <c r="B31" s="354" t="s">
        <v>52</v>
      </c>
      <c r="C31" s="355"/>
      <c r="D31" s="356"/>
      <c r="E31" s="33"/>
      <c r="F31" s="28"/>
      <c r="G31" s="28"/>
    </row>
    <row r="32" spans="1:8">
      <c r="A32" s="29"/>
      <c r="B32" s="30">
        <v>1</v>
      </c>
      <c r="C32" s="31" t="s">
        <v>53</v>
      </c>
      <c r="D32" s="32"/>
      <c r="E32" s="33"/>
      <c r="F32" s="28"/>
      <c r="G32" s="28"/>
    </row>
    <row r="33" spans="1:7">
      <c r="A33" s="29"/>
      <c r="B33" s="30">
        <v>2</v>
      </c>
      <c r="C33" s="31" t="s">
        <v>54</v>
      </c>
      <c r="D33" s="39"/>
      <c r="E33" s="33"/>
      <c r="F33" s="28">
        <f>F34+F35+F36+F37+F38</f>
        <v>1245762</v>
      </c>
      <c r="G33" s="28">
        <f>G34+G35+G36+G37+G38</f>
        <v>786859</v>
      </c>
    </row>
    <row r="34" spans="1:7">
      <c r="A34" s="29"/>
      <c r="B34" s="37"/>
      <c r="C34" s="34" t="s">
        <v>30</v>
      </c>
      <c r="D34" s="35" t="s">
        <v>55</v>
      </c>
      <c r="E34" s="33"/>
      <c r="F34" s="36"/>
      <c r="G34" s="36"/>
    </row>
    <row r="35" spans="1:7">
      <c r="A35" s="29"/>
      <c r="B35" s="37"/>
      <c r="C35" s="34" t="s">
        <v>30</v>
      </c>
      <c r="D35" s="35" t="s">
        <v>56</v>
      </c>
      <c r="E35" s="33"/>
      <c r="F35" s="36"/>
      <c r="G35" s="36"/>
    </row>
    <row r="36" spans="1:7">
      <c r="A36" s="29"/>
      <c r="B36" s="37"/>
      <c r="C36" s="34" t="s">
        <v>30</v>
      </c>
      <c r="D36" s="35" t="s">
        <v>57</v>
      </c>
      <c r="E36" s="33"/>
      <c r="F36" s="36"/>
      <c r="G36" s="36"/>
    </row>
    <row r="37" spans="1:7">
      <c r="A37" s="29"/>
      <c r="B37" s="37"/>
      <c r="C37" s="34" t="s">
        <v>30</v>
      </c>
      <c r="D37" s="35" t="s">
        <v>58</v>
      </c>
      <c r="E37" s="33"/>
      <c r="F37" s="36"/>
      <c r="G37" s="36"/>
    </row>
    <row r="38" spans="1:7">
      <c r="A38" s="29"/>
      <c r="B38" s="37"/>
      <c r="C38" s="34" t="s">
        <v>30</v>
      </c>
      <c r="D38" s="35" t="s">
        <v>59</v>
      </c>
      <c r="E38" s="33"/>
      <c r="F38" s="36">
        <v>1245762</v>
      </c>
      <c r="G38" s="36">
        <v>786859</v>
      </c>
    </row>
    <row r="39" spans="1:7">
      <c r="A39" s="29"/>
      <c r="B39" s="30">
        <v>3</v>
      </c>
      <c r="C39" s="31" t="s">
        <v>60</v>
      </c>
      <c r="D39" s="32"/>
      <c r="E39" s="33"/>
      <c r="F39" s="28"/>
      <c r="G39" s="28"/>
    </row>
    <row r="40" spans="1:7">
      <c r="A40" s="29"/>
      <c r="B40" s="30">
        <v>4</v>
      </c>
      <c r="C40" s="31" t="s">
        <v>61</v>
      </c>
      <c r="D40" s="32"/>
      <c r="E40" s="33"/>
      <c r="F40" s="28">
        <v>100000</v>
      </c>
      <c r="G40" s="28">
        <v>100000</v>
      </c>
    </row>
    <row r="41" spans="1:7">
      <c r="A41" s="29"/>
      <c r="B41" s="30">
        <v>5</v>
      </c>
      <c r="C41" s="31" t="s">
        <v>62</v>
      </c>
      <c r="D41" s="32"/>
      <c r="E41" s="33"/>
      <c r="F41" s="28"/>
      <c r="G41" s="28"/>
    </row>
    <row r="42" spans="1:7">
      <c r="A42" s="29"/>
      <c r="B42" s="30">
        <v>6</v>
      </c>
      <c r="C42" s="31" t="s">
        <v>63</v>
      </c>
      <c r="D42" s="32"/>
      <c r="E42" s="33"/>
      <c r="F42" s="28"/>
      <c r="G42" s="28"/>
    </row>
    <row r="43" spans="1:7">
      <c r="A43" s="33"/>
      <c r="B43" s="354" t="s">
        <v>64</v>
      </c>
      <c r="C43" s="355"/>
      <c r="D43" s="356"/>
      <c r="E43" s="33"/>
      <c r="F43" s="28">
        <f>F42+F41+F40+F39+F33+F31+F28+F27+F26+F18+F10+F6</f>
        <v>26684768</v>
      </c>
      <c r="G43" s="28">
        <f>G42+G41+G40+G39+G33+G31+G28+G27+G26+G18+G10+G6</f>
        <v>18327358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opLeftCell="A23" workbookViewId="0">
      <selection sqref="A1:H46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</cols>
  <sheetData>
    <row r="1" spans="1:9" ht="18">
      <c r="A1" s="40"/>
      <c r="B1" s="41" t="s">
        <v>103</v>
      </c>
      <c r="C1" s="42"/>
      <c r="D1" s="42"/>
      <c r="E1" s="43" t="s">
        <v>357</v>
      </c>
      <c r="F1" s="40"/>
      <c r="G1" s="44"/>
      <c r="H1" s="44"/>
    </row>
    <row r="2" spans="1:9" ht="15.75">
      <c r="A2" s="40"/>
      <c r="B2" s="357" t="s">
        <v>387</v>
      </c>
      <c r="C2" s="357"/>
      <c r="D2" s="357"/>
      <c r="E2" s="357"/>
      <c r="F2" s="357"/>
      <c r="G2" s="357"/>
      <c r="H2" s="357"/>
    </row>
    <row r="3" spans="1:9">
      <c r="A3" s="45"/>
      <c r="B3" s="46"/>
      <c r="C3" s="46"/>
      <c r="D3" s="46"/>
      <c r="E3" s="45"/>
      <c r="F3" s="45"/>
      <c r="G3" s="223">
        <v>2011</v>
      </c>
      <c r="H3" s="223">
        <v>2010</v>
      </c>
    </row>
    <row r="4" spans="1:9">
      <c r="A4" s="40"/>
      <c r="B4" s="369" t="s">
        <v>21</v>
      </c>
      <c r="C4" s="371" t="s">
        <v>66</v>
      </c>
      <c r="D4" s="372"/>
      <c r="E4" s="373"/>
      <c r="F4" s="369" t="s">
        <v>23</v>
      </c>
      <c r="G4" s="47" t="s">
        <v>24</v>
      </c>
      <c r="H4" s="47" t="s">
        <v>24</v>
      </c>
    </row>
    <row r="5" spans="1:9">
      <c r="A5" s="40"/>
      <c r="B5" s="370"/>
      <c r="C5" s="374"/>
      <c r="D5" s="375"/>
      <c r="E5" s="376"/>
      <c r="F5" s="370"/>
      <c r="G5" s="48" t="s">
        <v>25</v>
      </c>
      <c r="H5" s="49" t="s">
        <v>26</v>
      </c>
    </row>
    <row r="6" spans="1:9">
      <c r="A6" s="40"/>
      <c r="B6" s="50" t="s">
        <v>27</v>
      </c>
      <c r="C6" s="366" t="s">
        <v>67</v>
      </c>
      <c r="D6" s="367"/>
      <c r="E6" s="368"/>
      <c r="F6" s="51"/>
      <c r="G6" s="28">
        <f>G7+G8+G11+G22+G23</f>
        <v>19313070</v>
      </c>
      <c r="H6" s="28">
        <f>H7+H8+H11+H22+H23</f>
        <v>12567264</v>
      </c>
    </row>
    <row r="7" spans="1:9">
      <c r="A7" s="40"/>
      <c r="B7" s="52"/>
      <c r="C7" s="53">
        <v>1</v>
      </c>
      <c r="D7" s="54" t="s">
        <v>68</v>
      </c>
      <c r="E7" s="55"/>
      <c r="F7" s="51"/>
      <c r="G7" s="28">
        <v>0</v>
      </c>
      <c r="H7" s="28">
        <v>0</v>
      </c>
    </row>
    <row r="8" spans="1:9">
      <c r="A8" s="40"/>
      <c r="B8" s="52"/>
      <c r="C8" s="53">
        <v>2</v>
      </c>
      <c r="D8" s="54" t="s">
        <v>69</v>
      </c>
      <c r="E8" s="55"/>
      <c r="F8" s="51"/>
      <c r="G8" s="28">
        <f>SUM(G9:G10)</f>
        <v>0</v>
      </c>
      <c r="H8" s="28">
        <f>SUM(H9:H10)</f>
        <v>0</v>
      </c>
    </row>
    <row r="9" spans="1:9">
      <c r="A9" s="40"/>
      <c r="B9" s="52"/>
      <c r="C9" s="56"/>
      <c r="D9" s="57" t="s">
        <v>30</v>
      </c>
      <c r="E9" s="58" t="s">
        <v>70</v>
      </c>
      <c r="F9" s="51"/>
      <c r="G9" s="59"/>
      <c r="H9" s="59"/>
    </row>
    <row r="10" spans="1:9">
      <c r="A10" s="40"/>
      <c r="B10" s="52"/>
      <c r="C10" s="56"/>
      <c r="D10" s="57" t="s">
        <v>30</v>
      </c>
      <c r="E10" s="58" t="s">
        <v>71</v>
      </c>
      <c r="F10" s="51"/>
      <c r="G10" s="59">
        <v>0</v>
      </c>
      <c r="H10" s="59">
        <v>0</v>
      </c>
    </row>
    <row r="11" spans="1:9">
      <c r="A11" s="40"/>
      <c r="B11" s="52"/>
      <c r="C11" s="53">
        <v>3</v>
      </c>
      <c r="D11" s="54" t="s">
        <v>72</v>
      </c>
      <c r="E11" s="55"/>
      <c r="F11" s="51"/>
      <c r="G11" s="28">
        <f>SUM(G12:G21)</f>
        <v>19313070</v>
      </c>
      <c r="H11" s="28">
        <f>SUM(H12:H21)</f>
        <v>12567264</v>
      </c>
      <c r="I11" s="88">
        <f>G11-H11</f>
        <v>6745806</v>
      </c>
    </row>
    <row r="12" spans="1:9">
      <c r="A12" s="40"/>
      <c r="B12" s="52"/>
      <c r="C12" s="56"/>
      <c r="D12" s="57" t="s">
        <v>30</v>
      </c>
      <c r="E12" s="58" t="s">
        <v>73</v>
      </c>
      <c r="F12" s="51"/>
      <c r="G12" s="59">
        <v>18159278</v>
      </c>
      <c r="H12" s="59">
        <v>11002941</v>
      </c>
    </row>
    <row r="13" spans="1:9">
      <c r="A13" s="40"/>
      <c r="B13" s="52"/>
      <c r="C13" s="56"/>
      <c r="D13" s="57" t="s">
        <v>30</v>
      </c>
      <c r="E13" s="58" t="s">
        <v>74</v>
      </c>
      <c r="F13" s="51"/>
      <c r="G13" s="59">
        <v>113700</v>
      </c>
      <c r="H13" s="59">
        <v>84100</v>
      </c>
    </row>
    <row r="14" spans="1:9">
      <c r="A14" s="40"/>
      <c r="B14" s="52"/>
      <c r="C14" s="56"/>
      <c r="D14" s="57" t="s">
        <v>30</v>
      </c>
      <c r="E14" s="58" t="s">
        <v>75</v>
      </c>
      <c r="F14" s="51"/>
      <c r="G14" s="59">
        <v>31722</v>
      </c>
      <c r="H14" s="59">
        <v>23464</v>
      </c>
    </row>
    <row r="15" spans="1:9">
      <c r="A15" s="40"/>
      <c r="B15" s="52"/>
      <c r="C15" s="56"/>
      <c r="D15" s="57" t="s">
        <v>30</v>
      </c>
      <c r="E15" s="58" t="s">
        <v>76</v>
      </c>
      <c r="F15" s="51"/>
      <c r="G15" s="59">
        <v>10370</v>
      </c>
      <c r="H15" s="59">
        <v>8410</v>
      </c>
    </row>
    <row r="16" spans="1:9">
      <c r="A16" s="40"/>
      <c r="B16" s="52"/>
      <c r="C16" s="56"/>
      <c r="D16" s="57" t="s">
        <v>30</v>
      </c>
      <c r="E16" s="58" t="s">
        <v>77</v>
      </c>
      <c r="F16" s="51"/>
      <c r="G16" s="59">
        <v>0</v>
      </c>
      <c r="H16" s="59">
        <v>431302</v>
      </c>
    </row>
    <row r="17" spans="1:8">
      <c r="A17" s="40"/>
      <c r="B17" s="52"/>
      <c r="C17" s="56"/>
      <c r="D17" s="57" t="s">
        <v>30</v>
      </c>
      <c r="E17" s="58" t="s">
        <v>78</v>
      </c>
      <c r="F17" s="51"/>
      <c r="G17" s="59">
        <v>0</v>
      </c>
      <c r="H17" s="59">
        <v>19047</v>
      </c>
    </row>
    <row r="18" spans="1:8">
      <c r="A18" s="40"/>
      <c r="B18" s="52"/>
      <c r="C18" s="56"/>
      <c r="D18" s="57" t="s">
        <v>30</v>
      </c>
      <c r="E18" s="58" t="s">
        <v>79</v>
      </c>
      <c r="F18" s="51"/>
      <c r="G18" s="59"/>
      <c r="H18" s="59"/>
    </row>
    <row r="19" spans="1:8">
      <c r="A19" s="40"/>
      <c r="B19" s="52"/>
      <c r="C19" s="56"/>
      <c r="D19" s="57" t="s">
        <v>30</v>
      </c>
      <c r="E19" s="58" t="s">
        <v>39</v>
      </c>
      <c r="F19" s="51"/>
      <c r="G19" s="59"/>
      <c r="H19" s="59"/>
    </row>
    <row r="20" spans="1:8">
      <c r="A20" s="40"/>
      <c r="B20" s="52"/>
      <c r="C20" s="56"/>
      <c r="D20" s="57" t="s">
        <v>30</v>
      </c>
      <c r="E20" s="58" t="s">
        <v>80</v>
      </c>
      <c r="F20" s="51"/>
      <c r="G20" s="59"/>
      <c r="H20" s="59"/>
    </row>
    <row r="21" spans="1:8">
      <c r="A21" s="40"/>
      <c r="B21" s="52"/>
      <c r="C21" s="56"/>
      <c r="D21" s="57" t="s">
        <v>30</v>
      </c>
      <c r="E21" s="35" t="s">
        <v>356</v>
      </c>
      <c r="F21" s="51"/>
      <c r="G21" s="59">
        <v>998000</v>
      </c>
      <c r="H21" s="59">
        <v>998000</v>
      </c>
    </row>
    <row r="22" spans="1:8">
      <c r="A22" s="40"/>
      <c r="B22" s="52"/>
      <c r="C22" s="53">
        <v>4</v>
      </c>
      <c r="D22" s="54" t="s">
        <v>81</v>
      </c>
      <c r="E22" s="55"/>
      <c r="F22" s="51"/>
      <c r="G22" s="28">
        <v>0</v>
      </c>
      <c r="H22" s="28">
        <v>0</v>
      </c>
    </row>
    <row r="23" spans="1:8">
      <c r="A23" s="40"/>
      <c r="B23" s="52"/>
      <c r="C23" s="53">
        <v>5</v>
      </c>
      <c r="D23" s="54" t="s">
        <v>82</v>
      </c>
      <c r="E23" s="55"/>
      <c r="F23" s="51"/>
      <c r="G23" s="28">
        <v>0</v>
      </c>
      <c r="H23" s="28">
        <v>0</v>
      </c>
    </row>
    <row r="24" spans="1:8">
      <c r="A24" s="40"/>
      <c r="B24" s="50" t="s">
        <v>51</v>
      </c>
      <c r="C24" s="366" t="s">
        <v>83</v>
      </c>
      <c r="D24" s="367"/>
      <c r="E24" s="368"/>
      <c r="F24" s="51"/>
      <c r="G24" s="28">
        <f>G25+G28+G29+G30</f>
        <v>0</v>
      </c>
      <c r="H24" s="28">
        <f>H25+H28+H29+H30</f>
        <v>0</v>
      </c>
    </row>
    <row r="25" spans="1:8">
      <c r="A25" s="40"/>
      <c r="B25" s="52"/>
      <c r="C25" s="53">
        <v>1</v>
      </c>
      <c r="D25" s="54" t="s">
        <v>84</v>
      </c>
      <c r="E25" s="60"/>
      <c r="F25" s="51"/>
      <c r="G25" s="28">
        <f>SUM(G26:G27)</f>
        <v>0</v>
      </c>
      <c r="H25" s="28">
        <f>SUM(H26:H27)</f>
        <v>0</v>
      </c>
    </row>
    <row r="26" spans="1:8">
      <c r="A26" s="40"/>
      <c r="B26" s="52"/>
      <c r="C26" s="56"/>
      <c r="D26" s="57" t="s">
        <v>30</v>
      </c>
      <c r="E26" s="58" t="s">
        <v>85</v>
      </c>
      <c r="F26" s="51"/>
      <c r="G26" s="59"/>
      <c r="H26" s="59"/>
    </row>
    <row r="27" spans="1:8">
      <c r="A27" s="40"/>
      <c r="B27" s="52"/>
      <c r="C27" s="56"/>
      <c r="D27" s="57" t="s">
        <v>30</v>
      </c>
      <c r="E27" s="58" t="s">
        <v>86</v>
      </c>
      <c r="F27" s="51"/>
      <c r="G27" s="59"/>
      <c r="H27" s="59"/>
    </row>
    <row r="28" spans="1:8">
      <c r="A28" s="40"/>
      <c r="B28" s="52"/>
      <c r="C28" s="53">
        <v>2</v>
      </c>
      <c r="D28" s="54" t="s">
        <v>87</v>
      </c>
      <c r="E28" s="55"/>
      <c r="F28" s="51"/>
      <c r="G28" s="28">
        <v>0</v>
      </c>
      <c r="H28" s="28">
        <v>0</v>
      </c>
    </row>
    <row r="29" spans="1:8">
      <c r="A29" s="40"/>
      <c r="B29" s="52"/>
      <c r="C29" s="53">
        <v>3</v>
      </c>
      <c r="D29" s="54" t="s">
        <v>81</v>
      </c>
      <c r="E29" s="55"/>
      <c r="F29" s="51"/>
      <c r="G29" s="28"/>
      <c r="H29" s="28"/>
    </row>
    <row r="30" spans="1:8">
      <c r="A30" s="40"/>
      <c r="B30" s="52"/>
      <c r="C30" s="53">
        <v>4</v>
      </c>
      <c r="D30" s="54" t="s">
        <v>88</v>
      </c>
      <c r="E30" s="55"/>
      <c r="F30" s="51"/>
      <c r="G30" s="28">
        <v>0</v>
      </c>
      <c r="H30" s="28">
        <v>0</v>
      </c>
    </row>
    <row r="31" spans="1:8">
      <c r="A31" s="40"/>
      <c r="B31" s="52"/>
      <c r="C31" s="366" t="s">
        <v>89</v>
      </c>
      <c r="D31" s="367"/>
      <c r="E31" s="368"/>
      <c r="F31" s="51"/>
      <c r="G31" s="28">
        <f>G6+G24</f>
        <v>19313070</v>
      </c>
      <c r="H31" s="28">
        <f>H6+H24</f>
        <v>12567264</v>
      </c>
    </row>
    <row r="32" spans="1:8">
      <c r="A32" s="40"/>
      <c r="B32" s="50" t="s">
        <v>90</v>
      </c>
      <c r="C32" s="366" t="s">
        <v>91</v>
      </c>
      <c r="D32" s="367"/>
      <c r="E32" s="368"/>
      <c r="F32" s="51"/>
      <c r="G32" s="28">
        <f>SUM(G33:G42)</f>
        <v>7371698</v>
      </c>
      <c r="H32" s="28">
        <f>SUM(H33:H42)</f>
        <v>5760094</v>
      </c>
    </row>
    <row r="33" spans="1:9">
      <c r="A33" s="40"/>
      <c r="B33" s="52"/>
      <c r="C33" s="53">
        <v>1</v>
      </c>
      <c r="D33" s="54" t="s">
        <v>92</v>
      </c>
      <c r="E33" s="55"/>
      <c r="F33" s="51"/>
      <c r="G33" s="59"/>
      <c r="H33" s="59"/>
    </row>
    <row r="34" spans="1:9">
      <c r="A34" s="40"/>
      <c r="B34" s="52"/>
      <c r="C34" s="61">
        <v>2</v>
      </c>
      <c r="D34" s="54" t="s">
        <v>93</v>
      </c>
      <c r="E34" s="55"/>
      <c r="F34" s="51"/>
      <c r="G34" s="59"/>
      <c r="H34" s="59"/>
    </row>
    <row r="35" spans="1:9">
      <c r="A35" s="40"/>
      <c r="B35" s="52"/>
      <c r="C35" s="53">
        <v>3</v>
      </c>
      <c r="D35" s="54" t="s">
        <v>94</v>
      </c>
      <c r="E35" s="55"/>
      <c r="F35" s="51"/>
      <c r="G35" s="59">
        <v>100000</v>
      </c>
      <c r="H35" s="59">
        <v>100000</v>
      </c>
    </row>
    <row r="36" spans="1:9">
      <c r="A36" s="40"/>
      <c r="B36" s="52"/>
      <c r="C36" s="61">
        <v>4</v>
      </c>
      <c r="D36" s="54" t="s">
        <v>95</v>
      </c>
      <c r="E36" s="55"/>
      <c r="F36" s="51"/>
      <c r="G36" s="59"/>
      <c r="H36" s="59"/>
    </row>
    <row r="37" spans="1:9">
      <c r="A37" s="40"/>
      <c r="B37" s="52"/>
      <c r="C37" s="53">
        <v>5</v>
      </c>
      <c r="D37" s="54" t="s">
        <v>96</v>
      </c>
      <c r="E37" s="55"/>
      <c r="F37" s="51"/>
      <c r="G37" s="59"/>
      <c r="H37" s="59"/>
    </row>
    <row r="38" spans="1:9">
      <c r="A38" s="40"/>
      <c r="B38" s="52"/>
      <c r="C38" s="61">
        <v>6</v>
      </c>
      <c r="D38" s="54" t="s">
        <v>97</v>
      </c>
      <c r="E38" s="55"/>
      <c r="F38" s="51"/>
      <c r="G38" s="59"/>
      <c r="H38" s="59"/>
    </row>
    <row r="39" spans="1:9">
      <c r="A39" s="40"/>
      <c r="B39" s="52"/>
      <c r="C39" s="53">
        <v>7</v>
      </c>
      <c r="D39" s="54" t="s">
        <v>98</v>
      </c>
      <c r="E39" s="55"/>
      <c r="F39" s="51"/>
      <c r="G39" s="59"/>
      <c r="H39" s="59"/>
    </row>
    <row r="40" spans="1:9">
      <c r="A40" s="40"/>
      <c r="B40" s="52"/>
      <c r="C40" s="61">
        <v>8</v>
      </c>
      <c r="D40" s="54" t="s">
        <v>99</v>
      </c>
      <c r="E40" s="55"/>
      <c r="F40" s="51"/>
      <c r="G40" s="59"/>
      <c r="H40" s="59"/>
    </row>
    <row r="41" spans="1:9">
      <c r="A41" s="40"/>
      <c r="B41" s="52"/>
      <c r="C41" s="53">
        <v>9</v>
      </c>
      <c r="D41" s="54" t="s">
        <v>100</v>
      </c>
      <c r="E41" s="55"/>
      <c r="F41" s="51"/>
      <c r="G41" s="59">
        <v>5660094</v>
      </c>
      <c r="H41" s="59">
        <v>554376</v>
      </c>
    </row>
    <row r="42" spans="1:9">
      <c r="A42" s="40"/>
      <c r="B42" s="52"/>
      <c r="C42" s="61">
        <v>10</v>
      </c>
      <c r="D42" s="54" t="s">
        <v>101</v>
      </c>
      <c r="E42" s="55"/>
      <c r="F42" s="51"/>
      <c r="G42" s="59">
        <v>1611604</v>
      </c>
      <c r="H42" s="59">
        <v>5105718</v>
      </c>
      <c r="I42">
        <v>5105718</v>
      </c>
    </row>
    <row r="43" spans="1:9">
      <c r="A43" s="40"/>
      <c r="B43" s="52"/>
      <c r="C43" s="366" t="s">
        <v>102</v>
      </c>
      <c r="D43" s="367"/>
      <c r="E43" s="368"/>
      <c r="F43" s="51"/>
      <c r="G43" s="28">
        <f>G31+G32</f>
        <v>26684768</v>
      </c>
      <c r="H43" s="28">
        <f>H31+H32</f>
        <v>18327358</v>
      </c>
    </row>
    <row r="44" spans="1:9">
      <c r="A44" s="40"/>
      <c r="B44" s="62"/>
      <c r="C44" s="62"/>
      <c r="D44" s="63"/>
      <c r="E44" s="64"/>
      <c r="F44" s="64"/>
      <c r="G44" s="59">
        <f>'AKTIVI 2010'!F43-'PASIVI 2010'!G43</f>
        <v>0</v>
      </c>
      <c r="H44" s="59">
        <f>'AKTIVI 2010'!G43-'PASIVI 2010'!H43</f>
        <v>0</v>
      </c>
    </row>
    <row r="45" spans="1:9">
      <c r="A45" s="40"/>
      <c r="B45" s="62"/>
      <c r="C45" s="62"/>
      <c r="D45" s="63"/>
      <c r="E45" s="64"/>
      <c r="F45" s="64"/>
      <c r="G45" s="65"/>
      <c r="H45" s="65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15" workbookViewId="0">
      <selection activeCell="B1" sqref="B1:G38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7" ht="18">
      <c r="B1" s="41" t="s">
        <v>103</v>
      </c>
      <c r="C1" s="42"/>
      <c r="D1" s="42"/>
      <c r="E1" s="43" t="s">
        <v>357</v>
      </c>
    </row>
    <row r="2" spans="1:7" ht="18">
      <c r="A2" s="40"/>
      <c r="B2" s="380" t="s">
        <v>388</v>
      </c>
      <c r="C2" s="380"/>
      <c r="D2" s="380"/>
      <c r="E2" s="380"/>
      <c r="F2" s="380"/>
      <c r="G2" s="380"/>
    </row>
    <row r="3" spans="1:7">
      <c r="A3" s="40"/>
      <c r="B3" s="381" t="s">
        <v>104</v>
      </c>
      <c r="C3" s="381"/>
      <c r="D3" s="381"/>
      <c r="E3" s="381"/>
      <c r="F3" s="381"/>
      <c r="G3" s="381"/>
    </row>
    <row r="4" spans="1:7">
      <c r="A4" s="45"/>
      <c r="B4" s="46"/>
      <c r="C4" s="46"/>
      <c r="D4" s="46"/>
      <c r="E4" s="45"/>
      <c r="F4" s="223">
        <v>2011</v>
      </c>
      <c r="G4" s="223">
        <v>2010</v>
      </c>
    </row>
    <row r="5" spans="1:7">
      <c r="A5" s="40"/>
      <c r="B5" s="382" t="s">
        <v>21</v>
      </c>
      <c r="C5" s="360" t="s">
        <v>105</v>
      </c>
      <c r="D5" s="361"/>
      <c r="E5" s="362"/>
      <c r="F5" s="66" t="s">
        <v>24</v>
      </c>
      <c r="G5" s="66" t="s">
        <v>24</v>
      </c>
    </row>
    <row r="6" spans="1:7">
      <c r="A6" s="40"/>
      <c r="B6" s="383"/>
      <c r="C6" s="363"/>
      <c r="D6" s="364"/>
      <c r="E6" s="365"/>
      <c r="F6" s="67" t="s">
        <v>25</v>
      </c>
      <c r="G6" s="68" t="s">
        <v>26</v>
      </c>
    </row>
    <row r="7" spans="1:7">
      <c r="A7" s="40"/>
      <c r="B7" s="52">
        <v>1</v>
      </c>
      <c r="C7" s="384" t="s">
        <v>106</v>
      </c>
      <c r="D7" s="378"/>
      <c r="E7" s="379"/>
      <c r="F7" s="74">
        <f>F8+F9+F10+F11+F12</f>
        <v>16984350</v>
      </c>
      <c r="G7" s="74">
        <f>G8+G9+G10+G11+G12</f>
        <v>16160012</v>
      </c>
    </row>
    <row r="8" spans="1:7">
      <c r="A8" s="40"/>
      <c r="B8" s="52" t="s">
        <v>129</v>
      </c>
      <c r="C8" s="377" t="s">
        <v>389</v>
      </c>
      <c r="D8" s="378"/>
      <c r="E8" s="379"/>
      <c r="F8" s="69">
        <v>11419350</v>
      </c>
      <c r="G8" s="69">
        <v>16160012</v>
      </c>
    </row>
    <row r="9" spans="1:7">
      <c r="A9" s="40"/>
      <c r="B9" s="70" t="s">
        <v>130</v>
      </c>
      <c r="C9" s="73"/>
      <c r="D9" s="76"/>
      <c r="E9" s="297" t="s">
        <v>390</v>
      </c>
      <c r="F9" s="71">
        <v>5565000</v>
      </c>
      <c r="G9" s="71">
        <v>0</v>
      </c>
    </row>
    <row r="10" spans="1:7">
      <c r="A10" s="40"/>
      <c r="B10" s="70" t="s">
        <v>131</v>
      </c>
      <c r="C10" s="73"/>
      <c r="D10" s="76"/>
      <c r="E10" s="77"/>
      <c r="F10" s="71">
        <v>0</v>
      </c>
      <c r="G10" s="71">
        <v>0</v>
      </c>
    </row>
    <row r="11" spans="1:7">
      <c r="A11" s="40"/>
      <c r="B11" s="70" t="s">
        <v>132</v>
      </c>
      <c r="C11" s="73"/>
      <c r="D11" s="76"/>
      <c r="E11" s="77"/>
      <c r="F11" s="71">
        <v>0</v>
      </c>
      <c r="G11" s="71">
        <v>0</v>
      </c>
    </row>
    <row r="12" spans="1:7">
      <c r="A12" s="40"/>
      <c r="B12" s="70"/>
      <c r="C12" s="73"/>
      <c r="D12" s="76"/>
      <c r="E12" s="77"/>
      <c r="F12" s="71">
        <v>0</v>
      </c>
      <c r="G12" s="71">
        <v>0</v>
      </c>
    </row>
    <row r="13" spans="1:7">
      <c r="A13" s="40"/>
      <c r="B13" s="70">
        <v>2</v>
      </c>
      <c r="C13" s="384" t="s">
        <v>108</v>
      </c>
      <c r="D13" s="378"/>
      <c r="E13" s="379"/>
      <c r="F13" s="71">
        <v>0</v>
      </c>
      <c r="G13" s="71">
        <v>0</v>
      </c>
    </row>
    <row r="14" spans="1:7">
      <c r="A14" s="40"/>
      <c r="B14" s="70">
        <v>3</v>
      </c>
      <c r="C14" s="384" t="s">
        <v>109</v>
      </c>
      <c r="D14" s="378"/>
      <c r="E14" s="379"/>
      <c r="F14" s="72">
        <v>8811241</v>
      </c>
      <c r="G14" s="72">
        <v>7773060</v>
      </c>
    </row>
    <row r="15" spans="1:7">
      <c r="A15" s="40"/>
      <c r="B15" s="70">
        <v>4</v>
      </c>
      <c r="C15" s="384" t="s">
        <v>110</v>
      </c>
      <c r="D15" s="378"/>
      <c r="E15" s="379"/>
      <c r="F15" s="72">
        <f>SUM(F16:F17)</f>
        <v>1536706</v>
      </c>
      <c r="G15" s="72">
        <f>SUM(G16:G17)</f>
        <v>1153229</v>
      </c>
    </row>
    <row r="16" spans="1:7">
      <c r="A16" s="40"/>
      <c r="B16" s="70"/>
      <c r="C16" s="73"/>
      <c r="D16" s="385" t="s">
        <v>111</v>
      </c>
      <c r="E16" s="386"/>
      <c r="F16" s="71">
        <v>1316800</v>
      </c>
      <c r="G16" s="71">
        <v>988200</v>
      </c>
    </row>
    <row r="17" spans="1:7">
      <c r="A17" s="40"/>
      <c r="B17" s="70"/>
      <c r="C17" s="73"/>
      <c r="D17" s="385" t="s">
        <v>112</v>
      </c>
      <c r="E17" s="386"/>
      <c r="F17" s="71">
        <v>219906</v>
      </c>
      <c r="G17" s="71">
        <v>165029</v>
      </c>
    </row>
    <row r="18" spans="1:7">
      <c r="A18" s="40"/>
      <c r="B18" s="52">
        <v>5</v>
      </c>
      <c r="C18" s="384" t="s">
        <v>113</v>
      </c>
      <c r="D18" s="378"/>
      <c r="E18" s="379"/>
      <c r="F18" s="69">
        <v>135089</v>
      </c>
      <c r="G18" s="69">
        <v>90706</v>
      </c>
    </row>
    <row r="19" spans="1:7">
      <c r="A19" s="40"/>
      <c r="B19" s="52">
        <v>6</v>
      </c>
      <c r="C19" s="384" t="s">
        <v>114</v>
      </c>
      <c r="D19" s="378"/>
      <c r="E19" s="379"/>
      <c r="F19" s="69">
        <v>4693600</v>
      </c>
      <c r="G19" s="69">
        <v>1453084</v>
      </c>
    </row>
    <row r="20" spans="1:7">
      <c r="A20" s="40"/>
      <c r="B20" s="52">
        <v>7</v>
      </c>
      <c r="C20" s="366" t="s">
        <v>115</v>
      </c>
      <c r="D20" s="367"/>
      <c r="E20" s="368"/>
      <c r="F20" s="74">
        <f>F14+F15+F18+F19</f>
        <v>15176636</v>
      </c>
      <c r="G20" s="74">
        <f>G14+G15+G18+G19</f>
        <v>10470079</v>
      </c>
    </row>
    <row r="21" spans="1:7">
      <c r="A21" s="40"/>
      <c r="B21" s="52">
        <v>8</v>
      </c>
      <c r="C21" s="387" t="s">
        <v>116</v>
      </c>
      <c r="D21" s="388"/>
      <c r="E21" s="389"/>
      <c r="F21" s="74">
        <f>F7-F20</f>
        <v>1807714</v>
      </c>
      <c r="G21" s="74">
        <f>G7-G20</f>
        <v>5689933</v>
      </c>
    </row>
    <row r="22" spans="1:7">
      <c r="A22" s="40"/>
      <c r="B22" s="52">
        <v>9</v>
      </c>
      <c r="C22" s="384" t="s">
        <v>117</v>
      </c>
      <c r="D22" s="378"/>
      <c r="E22" s="379"/>
      <c r="F22" s="69">
        <v>0</v>
      </c>
      <c r="G22" s="69">
        <v>0</v>
      </c>
    </row>
    <row r="23" spans="1:7">
      <c r="A23" s="40"/>
      <c r="B23" s="52">
        <v>10</v>
      </c>
      <c r="C23" s="384" t="s">
        <v>118</v>
      </c>
      <c r="D23" s="378"/>
      <c r="E23" s="379"/>
      <c r="F23" s="69">
        <v>0</v>
      </c>
      <c r="G23" s="69">
        <v>0</v>
      </c>
    </row>
    <row r="24" spans="1:7">
      <c r="A24" s="40"/>
      <c r="B24" s="52">
        <v>11</v>
      </c>
      <c r="C24" s="384" t="s">
        <v>119</v>
      </c>
      <c r="D24" s="378"/>
      <c r="E24" s="379"/>
      <c r="F24" s="69">
        <v>0</v>
      </c>
      <c r="G24" s="69">
        <v>0</v>
      </c>
    </row>
    <row r="25" spans="1:7">
      <c r="A25" s="40"/>
      <c r="B25" s="52"/>
      <c r="C25" s="75">
        <v>121</v>
      </c>
      <c r="D25" s="385" t="s">
        <v>120</v>
      </c>
      <c r="E25" s="386"/>
      <c r="F25" s="69">
        <v>0</v>
      </c>
      <c r="G25" s="69">
        <v>0</v>
      </c>
    </row>
    <row r="26" spans="1:7">
      <c r="A26" s="40"/>
      <c r="B26" s="52"/>
      <c r="C26" s="73">
        <v>122</v>
      </c>
      <c r="D26" s="385" t="s">
        <v>121</v>
      </c>
      <c r="E26" s="386"/>
      <c r="F26" s="69">
        <v>0</v>
      </c>
      <c r="G26" s="69">
        <v>0</v>
      </c>
    </row>
    <row r="27" spans="1:7">
      <c r="A27" s="40"/>
      <c r="B27" s="52"/>
      <c r="C27" s="73">
        <v>123</v>
      </c>
      <c r="D27" s="385" t="s">
        <v>122</v>
      </c>
      <c r="E27" s="386"/>
      <c r="F27" s="69">
        <v>0</v>
      </c>
      <c r="G27" s="69">
        <v>0</v>
      </c>
    </row>
    <row r="28" spans="1:7">
      <c r="A28" s="40"/>
      <c r="B28" s="52"/>
      <c r="C28" s="73">
        <v>124</v>
      </c>
      <c r="D28" s="385" t="s">
        <v>123</v>
      </c>
      <c r="E28" s="386"/>
      <c r="F28" s="69">
        <v>17043</v>
      </c>
      <c r="G28" s="69">
        <v>16913</v>
      </c>
    </row>
    <row r="29" spans="1:7">
      <c r="A29" s="40"/>
      <c r="B29" s="52"/>
      <c r="C29" s="73"/>
      <c r="D29" s="78"/>
      <c r="E29" s="79"/>
      <c r="F29" s="69">
        <v>0</v>
      </c>
      <c r="G29" s="69">
        <v>0</v>
      </c>
    </row>
    <row r="30" spans="1:7">
      <c r="A30" s="40"/>
      <c r="B30" s="52">
        <v>12</v>
      </c>
      <c r="C30" s="387" t="s">
        <v>124</v>
      </c>
      <c r="D30" s="388"/>
      <c r="E30" s="389"/>
      <c r="F30" s="74">
        <f>F22+F23+F24+F25+F26+F27+F28+F29</f>
        <v>17043</v>
      </c>
      <c r="G30" s="74">
        <f>G22+G23+G24+G25+G26+G27+G28+G29</f>
        <v>16913</v>
      </c>
    </row>
    <row r="31" spans="1:7">
      <c r="A31" s="40"/>
      <c r="B31" s="52" t="s">
        <v>129</v>
      </c>
      <c r="C31" s="80" t="s">
        <v>133</v>
      </c>
      <c r="D31" s="54"/>
      <c r="E31" s="81"/>
      <c r="F31" s="74">
        <f>F30+F20</f>
        <v>15193679</v>
      </c>
      <c r="G31" s="74">
        <f>G30+G20</f>
        <v>10486992</v>
      </c>
    </row>
    <row r="32" spans="1:7">
      <c r="A32" s="40"/>
      <c r="B32" s="52">
        <v>13</v>
      </c>
      <c r="C32" s="387" t="s">
        <v>125</v>
      </c>
      <c r="D32" s="388"/>
      <c r="E32" s="389"/>
      <c r="F32" s="74">
        <f>F7-F31</f>
        <v>1790671</v>
      </c>
      <c r="G32" s="74">
        <f>G7-G31</f>
        <v>5673020</v>
      </c>
    </row>
    <row r="33" spans="1:7">
      <c r="A33" s="40"/>
      <c r="B33" s="52">
        <v>14</v>
      </c>
      <c r="C33" s="384" t="s">
        <v>126</v>
      </c>
      <c r="D33" s="378"/>
      <c r="E33" s="379"/>
      <c r="F33" s="69">
        <f>F32*10%</f>
        <v>179067.1</v>
      </c>
      <c r="G33" s="69">
        <f>G32*10%</f>
        <v>567302</v>
      </c>
    </row>
    <row r="34" spans="1:7">
      <c r="A34" s="40"/>
      <c r="B34" s="52">
        <v>15</v>
      </c>
      <c r="C34" s="387" t="s">
        <v>127</v>
      </c>
      <c r="D34" s="388"/>
      <c r="E34" s="389"/>
      <c r="F34" s="74">
        <f>F32-F33</f>
        <v>1611603.9</v>
      </c>
      <c r="G34" s="74">
        <f>G32-G33</f>
        <v>5105718</v>
      </c>
    </row>
    <row r="35" spans="1:7">
      <c r="A35" s="40"/>
      <c r="B35" s="52">
        <v>16</v>
      </c>
      <c r="C35" s="384" t="s">
        <v>128</v>
      </c>
      <c r="D35" s="378"/>
      <c r="E35" s="379"/>
      <c r="F35" s="316">
        <f>F32/F7</f>
        <v>0.10543064644805365</v>
      </c>
      <c r="G35" s="316">
        <f>G32/G7</f>
        <v>0.35105295713889323</v>
      </c>
    </row>
    <row r="36" spans="1:7">
      <c r="A36" s="40"/>
      <c r="B36" s="62"/>
      <c r="C36" s="62"/>
      <c r="D36" s="62"/>
      <c r="E36" s="64"/>
      <c r="F36" s="65"/>
      <c r="G36" s="65"/>
    </row>
    <row r="37" spans="1:7">
      <c r="A37" s="40"/>
      <c r="B37" s="62"/>
      <c r="C37" s="62"/>
      <c r="D37" s="62"/>
      <c r="E37" s="64"/>
      <c r="F37" s="65"/>
      <c r="G37" s="65"/>
    </row>
    <row r="38" spans="1:7">
      <c r="A38" s="40"/>
      <c r="B38" s="62"/>
      <c r="C38" s="62"/>
      <c r="D38" s="62"/>
      <c r="E38" s="64"/>
      <c r="F38" s="65"/>
      <c r="G38" s="65"/>
    </row>
    <row r="39" spans="1:7">
      <c r="A39" s="40"/>
      <c r="B39" s="62"/>
      <c r="C39" s="62"/>
      <c r="D39" s="62"/>
      <c r="E39" s="64"/>
      <c r="F39" s="65"/>
      <c r="G39" s="65"/>
    </row>
    <row r="40" spans="1:7">
      <c r="A40" s="40"/>
      <c r="B40" s="62"/>
      <c r="C40" s="62"/>
      <c r="D40" s="62"/>
      <c r="E40" s="64"/>
      <c r="F40" s="65"/>
      <c r="G40" s="65"/>
    </row>
  </sheetData>
  <mergeCells count="27"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8:E8"/>
    <mergeCell ref="B2:G2"/>
    <mergeCell ref="B3:G3"/>
    <mergeCell ref="B5:B6"/>
    <mergeCell ref="C5:E6"/>
    <mergeCell ref="C7: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topLeftCell="A21" workbookViewId="0">
      <selection activeCell="A2" sqref="A2:D43"/>
    </sheetView>
  </sheetViews>
  <sheetFormatPr defaultRowHeight="15"/>
  <cols>
    <col min="1" max="1" width="7.28515625" customWidth="1"/>
    <col min="2" max="2" width="51.140625" customWidth="1"/>
    <col min="3" max="3" width="13.28515625" customWidth="1"/>
    <col min="4" max="4" width="13.85546875" customWidth="1"/>
    <col min="5" max="5" width="7.42578125" customWidth="1"/>
    <col min="6" max="6" width="11.140625" customWidth="1"/>
    <col min="7" max="7" width="11.42578125" customWidth="1"/>
  </cols>
  <sheetData>
    <row r="1" spans="1:7" ht="15.75">
      <c r="A1" s="390"/>
      <c r="B1" s="390"/>
      <c r="C1" s="390"/>
      <c r="D1" s="390"/>
      <c r="E1" s="390"/>
      <c r="F1" s="390"/>
      <c r="G1" s="390"/>
    </row>
    <row r="2" spans="1:7" ht="18">
      <c r="A2" s="41" t="s">
        <v>103</v>
      </c>
      <c r="B2" s="42"/>
      <c r="C2" s="43" t="s">
        <v>357</v>
      </c>
      <c r="D2" s="186"/>
      <c r="E2" s="186"/>
      <c r="G2" s="186"/>
    </row>
    <row r="3" spans="1:7">
      <c r="E3" s="391"/>
      <c r="F3" s="187"/>
      <c r="G3" s="187"/>
    </row>
    <row r="4" spans="1:7" ht="18">
      <c r="B4" s="190"/>
      <c r="C4" s="305">
        <v>2011</v>
      </c>
      <c r="E4" s="391"/>
      <c r="F4" s="187"/>
      <c r="G4" s="187"/>
    </row>
    <row r="5" spans="1:7" ht="18">
      <c r="B5" s="90" t="s">
        <v>265</v>
      </c>
      <c r="E5" s="85"/>
      <c r="F5" s="188"/>
      <c r="G5" s="188"/>
    </row>
    <row r="6" spans="1:7" ht="15.75">
      <c r="C6" s="191">
        <v>2011</v>
      </c>
      <c r="D6" s="191">
        <v>2010</v>
      </c>
      <c r="E6" s="85"/>
      <c r="F6" s="188"/>
      <c r="G6" s="188"/>
    </row>
    <row r="7" spans="1:7" ht="15.75">
      <c r="A7" s="192"/>
      <c r="B7" s="193" t="s">
        <v>266</v>
      </c>
      <c r="C7" s="194" t="s">
        <v>24</v>
      </c>
      <c r="D7" s="194" t="s">
        <v>24</v>
      </c>
      <c r="E7" s="85"/>
      <c r="F7" s="189"/>
      <c r="G7" s="189"/>
    </row>
    <row r="8" spans="1:7" ht="15.75">
      <c r="A8" s="195"/>
      <c r="B8" s="196"/>
      <c r="C8" s="197" t="s">
        <v>267</v>
      </c>
      <c r="D8" s="197" t="s">
        <v>268</v>
      </c>
      <c r="E8" s="85"/>
      <c r="F8" s="189"/>
      <c r="G8" s="189"/>
    </row>
    <row r="9" spans="1:7">
      <c r="A9" s="151"/>
      <c r="B9" s="198" t="s">
        <v>269</v>
      </c>
      <c r="C9" s="103"/>
      <c r="D9" s="103"/>
      <c r="E9" s="85"/>
      <c r="F9" s="188"/>
      <c r="G9" s="188"/>
    </row>
    <row r="10" spans="1:7">
      <c r="A10" s="102"/>
      <c r="B10" s="102" t="s">
        <v>270</v>
      </c>
      <c r="C10" s="103">
        <v>1790671</v>
      </c>
      <c r="D10" s="103">
        <v>5673020</v>
      </c>
      <c r="E10" s="85"/>
      <c r="F10" s="188"/>
      <c r="G10" s="188"/>
    </row>
    <row r="11" spans="1:7">
      <c r="A11" s="102"/>
      <c r="B11" s="102" t="s">
        <v>271</v>
      </c>
      <c r="C11" s="103">
        <v>135089</v>
      </c>
      <c r="D11" s="103">
        <v>90706</v>
      </c>
      <c r="E11" s="85"/>
      <c r="F11" s="189"/>
      <c r="G11" s="189"/>
    </row>
    <row r="12" spans="1:7">
      <c r="A12" s="102"/>
      <c r="B12" s="102" t="s">
        <v>272</v>
      </c>
      <c r="C12" s="103">
        <v>0</v>
      </c>
      <c r="D12" s="103">
        <v>0</v>
      </c>
      <c r="E12" s="85"/>
      <c r="F12" s="189"/>
      <c r="G12" s="189"/>
    </row>
    <row r="13" spans="1:7">
      <c r="A13" s="102"/>
      <c r="B13" s="102" t="s">
        <v>273</v>
      </c>
      <c r="C13" s="103">
        <v>0</v>
      </c>
      <c r="D13" s="103">
        <v>0</v>
      </c>
      <c r="E13" s="85"/>
      <c r="F13" s="189"/>
      <c r="G13" s="189"/>
    </row>
    <row r="14" spans="1:7">
      <c r="A14" s="102"/>
      <c r="B14" s="102" t="s">
        <v>274</v>
      </c>
      <c r="C14" s="103">
        <v>17043</v>
      </c>
      <c r="D14" s="103">
        <v>16913</v>
      </c>
      <c r="E14" s="85"/>
      <c r="F14" s="189"/>
      <c r="G14" s="189"/>
    </row>
    <row r="15" spans="1:7">
      <c r="A15" s="102"/>
      <c r="B15" s="102" t="s">
        <v>275</v>
      </c>
      <c r="C15" s="103">
        <v>5414582</v>
      </c>
      <c r="D15" s="103">
        <v>10134587</v>
      </c>
      <c r="E15" s="85"/>
      <c r="F15" s="189">
        <v>9705773</v>
      </c>
      <c r="G15" s="189"/>
    </row>
    <row r="16" spans="1:7">
      <c r="A16" s="102"/>
      <c r="B16" s="102" t="s">
        <v>276</v>
      </c>
      <c r="C16" s="103">
        <v>-4082236</v>
      </c>
      <c r="D16" s="103">
        <v>-4274001</v>
      </c>
      <c r="E16" s="85"/>
      <c r="F16" s="189">
        <v>4274001</v>
      </c>
      <c r="G16" s="189"/>
    </row>
    <row r="17" spans="1:7">
      <c r="A17" s="102"/>
      <c r="B17" s="102" t="s">
        <v>277</v>
      </c>
      <c r="C17" s="103">
        <v>-3432036</v>
      </c>
      <c r="D17" s="103">
        <v>-10166634</v>
      </c>
      <c r="E17" s="85"/>
      <c r="F17" s="189">
        <v>10166634</v>
      </c>
      <c r="G17" s="189"/>
    </row>
    <row r="18" spans="1:7">
      <c r="A18" s="102"/>
      <c r="B18" s="199" t="s">
        <v>278</v>
      </c>
      <c r="C18" s="200">
        <f>C10+C11+C12+C13+C14+C15+C16+C17</f>
        <v>-156887</v>
      </c>
      <c r="D18" s="200">
        <f>D10+D11+D12+D13+D14+D15+D16+D17</f>
        <v>1474591</v>
      </c>
      <c r="E18" s="85"/>
      <c r="F18" s="188"/>
      <c r="G18" s="188"/>
    </row>
    <row r="19" spans="1:7">
      <c r="A19" s="102"/>
      <c r="B19" s="102" t="s">
        <v>279</v>
      </c>
      <c r="C19" s="103">
        <v>-17043</v>
      </c>
      <c r="D19" s="103">
        <v>-16913</v>
      </c>
      <c r="E19" s="85"/>
      <c r="F19" s="189"/>
      <c r="G19" s="189"/>
    </row>
    <row r="20" spans="1:7">
      <c r="A20" s="102"/>
      <c r="B20" s="102" t="s">
        <v>280</v>
      </c>
      <c r="C20" s="103">
        <v>-565687</v>
      </c>
      <c r="D20" s="103">
        <v>-136000</v>
      </c>
      <c r="E20" s="85"/>
      <c r="F20" s="189"/>
      <c r="G20" s="189"/>
    </row>
    <row r="21" spans="1:7">
      <c r="A21" s="102"/>
      <c r="B21" s="199" t="s">
        <v>281</v>
      </c>
      <c r="C21" s="200">
        <f>SUM(C18:C20)</f>
        <v>-739617</v>
      </c>
      <c r="D21" s="200">
        <f>SUM(D18:D20)</f>
        <v>1321678</v>
      </c>
      <c r="E21" s="85"/>
      <c r="F21" s="189"/>
      <c r="G21" s="189"/>
    </row>
    <row r="22" spans="1:7">
      <c r="A22" s="102"/>
      <c r="B22" s="198" t="s">
        <v>135</v>
      </c>
      <c r="C22" s="103"/>
      <c r="D22" s="103"/>
      <c r="E22" s="85"/>
      <c r="F22" s="189"/>
      <c r="G22" s="189"/>
    </row>
    <row r="23" spans="1:7">
      <c r="A23" s="102"/>
      <c r="B23" s="102" t="s">
        <v>282</v>
      </c>
      <c r="C23" s="103">
        <v>0</v>
      </c>
      <c r="D23" s="103">
        <v>0</v>
      </c>
      <c r="E23" s="85"/>
      <c r="F23" s="189"/>
      <c r="G23" s="189"/>
    </row>
    <row r="24" spans="1:7">
      <c r="A24" s="102"/>
      <c r="B24" s="102" t="s">
        <v>283</v>
      </c>
      <c r="C24" s="103">
        <v>-593992</v>
      </c>
      <c r="D24" s="103">
        <v>-877556</v>
      </c>
      <c r="E24" s="85"/>
      <c r="F24" s="189"/>
      <c r="G24" s="189"/>
    </row>
    <row r="25" spans="1:7">
      <c r="A25" s="102"/>
      <c r="B25" s="102" t="s">
        <v>284</v>
      </c>
      <c r="C25" s="103">
        <v>0</v>
      </c>
      <c r="D25" s="103">
        <v>0</v>
      </c>
      <c r="E25" s="85"/>
      <c r="F25" s="189"/>
      <c r="G25" s="189"/>
    </row>
    <row r="26" spans="1:7">
      <c r="A26" s="102"/>
      <c r="B26" s="102" t="s">
        <v>285</v>
      </c>
      <c r="C26" s="103"/>
      <c r="D26" s="103"/>
      <c r="E26" s="85"/>
      <c r="F26" s="188"/>
      <c r="G26" s="188"/>
    </row>
    <row r="27" spans="1:7">
      <c r="A27" s="102"/>
      <c r="B27" s="102" t="s">
        <v>136</v>
      </c>
      <c r="C27" s="103">
        <v>0</v>
      </c>
      <c r="D27" s="103">
        <v>0</v>
      </c>
      <c r="E27" s="85"/>
      <c r="F27" s="188"/>
      <c r="G27" s="188"/>
    </row>
    <row r="28" spans="1:7">
      <c r="A28" s="102"/>
      <c r="B28" s="199" t="s">
        <v>286</v>
      </c>
      <c r="C28" s="200">
        <f>C22+C23+C24+C25+C26+C27</f>
        <v>-593992</v>
      </c>
      <c r="D28" s="200">
        <f>D22+D23+D24+D25+D26+D27</f>
        <v>-877556</v>
      </c>
      <c r="E28" s="85"/>
      <c r="F28" s="188"/>
      <c r="G28" s="188"/>
    </row>
    <row r="29" spans="1:7">
      <c r="A29" s="102"/>
      <c r="B29" s="102"/>
      <c r="C29" s="103"/>
      <c r="D29" s="103"/>
      <c r="E29" s="85"/>
      <c r="F29" s="189"/>
      <c r="G29" s="189"/>
    </row>
    <row r="30" spans="1:7">
      <c r="A30" s="102"/>
      <c r="B30" s="198" t="s">
        <v>137</v>
      </c>
      <c r="C30" s="103"/>
      <c r="D30" s="103"/>
      <c r="E30" s="85"/>
      <c r="F30" s="189"/>
      <c r="G30" s="189"/>
    </row>
    <row r="31" spans="1:7">
      <c r="A31" s="102"/>
      <c r="B31" s="102" t="s">
        <v>287</v>
      </c>
      <c r="C31" s="103">
        <v>0</v>
      </c>
      <c r="D31" s="103">
        <v>0</v>
      </c>
      <c r="E31" s="85"/>
      <c r="F31" s="188"/>
      <c r="G31" s="188"/>
    </row>
    <row r="32" spans="1:7">
      <c r="A32" s="102"/>
      <c r="B32" s="102" t="s">
        <v>138</v>
      </c>
      <c r="C32" s="103">
        <v>0</v>
      </c>
      <c r="D32" s="103">
        <v>0</v>
      </c>
      <c r="E32" s="85"/>
      <c r="F32" s="188"/>
      <c r="G32" s="188"/>
    </row>
    <row r="33" spans="1:7">
      <c r="A33" s="102"/>
      <c r="B33" s="102" t="s">
        <v>288</v>
      </c>
      <c r="C33" s="103">
        <v>0</v>
      </c>
      <c r="D33" s="103">
        <v>0</v>
      </c>
      <c r="E33" s="85"/>
      <c r="F33" s="188"/>
      <c r="G33" s="188"/>
    </row>
    <row r="34" spans="1:7">
      <c r="A34" s="102"/>
      <c r="B34" s="102" t="s">
        <v>139</v>
      </c>
      <c r="C34" s="103">
        <v>0</v>
      </c>
      <c r="D34" s="103">
        <v>0</v>
      </c>
      <c r="E34" s="85"/>
      <c r="F34" s="189"/>
      <c r="G34" s="189"/>
    </row>
    <row r="35" spans="1:7">
      <c r="A35" s="102"/>
      <c r="B35" s="199" t="s">
        <v>289</v>
      </c>
      <c r="C35" s="200">
        <f>C31+C32+C33+C34</f>
        <v>0</v>
      </c>
      <c r="D35" s="200">
        <f>D31+D32+D33+D34</f>
        <v>0</v>
      </c>
      <c r="E35" s="85"/>
      <c r="F35" s="189"/>
      <c r="G35" s="189"/>
    </row>
    <row r="36" spans="1:7">
      <c r="A36" s="102"/>
      <c r="B36" s="102"/>
      <c r="C36" s="103"/>
      <c r="D36" s="103"/>
      <c r="E36" s="85"/>
      <c r="F36" s="189"/>
      <c r="G36" s="189"/>
    </row>
    <row r="37" spans="1:7">
      <c r="A37" s="102"/>
      <c r="B37" s="198" t="s">
        <v>290</v>
      </c>
      <c r="C37" s="200">
        <f>C21+C28-C35</f>
        <v>-1333609</v>
      </c>
      <c r="D37" s="200">
        <f>D21+D28-D35</f>
        <v>444122</v>
      </c>
      <c r="E37" s="85"/>
      <c r="F37" s="189"/>
      <c r="G37" s="189"/>
    </row>
    <row r="38" spans="1:7">
      <c r="A38" s="102"/>
      <c r="B38" s="198" t="s">
        <v>140</v>
      </c>
      <c r="C38" s="200">
        <v>1333609</v>
      </c>
      <c r="D38" s="200">
        <v>889487</v>
      </c>
      <c r="E38" s="85"/>
      <c r="F38" s="189"/>
      <c r="G38" s="189"/>
    </row>
    <row r="39" spans="1:7">
      <c r="A39" s="102"/>
      <c r="B39" s="198" t="s">
        <v>291</v>
      </c>
      <c r="C39" s="200">
        <v>85298</v>
      </c>
      <c r="D39" s="200">
        <f>SUM(D37:D38)</f>
        <v>1333609</v>
      </c>
      <c r="E39" s="85"/>
      <c r="F39" s="188"/>
      <c r="G39" s="188"/>
    </row>
    <row r="40" spans="1:7">
      <c r="D40">
        <v>1333609</v>
      </c>
      <c r="E40" s="85"/>
      <c r="F40" s="188"/>
      <c r="G40" s="188"/>
    </row>
    <row r="41" spans="1:7">
      <c r="C41">
        <v>85298</v>
      </c>
      <c r="E41" s="85"/>
      <c r="F41" s="188"/>
      <c r="G41" s="188"/>
    </row>
    <row r="42" spans="1:7">
      <c r="C42" s="201">
        <f>C41-C39</f>
        <v>0</v>
      </c>
      <c r="D42" s="201">
        <f>D39-D40</f>
        <v>0</v>
      </c>
      <c r="E42" s="85"/>
      <c r="F42" s="188"/>
      <c r="G42" s="188"/>
    </row>
    <row r="43" spans="1:7">
      <c r="C43" s="88"/>
      <c r="D43" s="88">
        <f>D39-D40</f>
        <v>0</v>
      </c>
      <c r="E43" s="85"/>
      <c r="F43" s="188"/>
      <c r="G43" s="188"/>
    </row>
  </sheetData>
  <mergeCells count="2">
    <mergeCell ref="A1:G1"/>
    <mergeCell ref="E3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32"/>
  <sheetViews>
    <sheetView topLeftCell="A9" workbookViewId="0">
      <selection sqref="A1:N33"/>
    </sheetView>
  </sheetViews>
  <sheetFormatPr defaultRowHeight="15"/>
  <cols>
    <col min="1" max="1" width="5.140625" customWidth="1"/>
    <col min="2" max="2" width="23.28515625" customWidth="1"/>
    <col min="3" max="3" width="5.28515625" customWidth="1"/>
    <col min="12" max="12" width="9.85546875" customWidth="1"/>
    <col min="13" max="13" width="10.140625" customWidth="1"/>
  </cols>
  <sheetData>
    <row r="2" spans="1:13" ht="18">
      <c r="A2" s="305"/>
      <c r="B2" s="305" t="s">
        <v>347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6"/>
    </row>
    <row r="3" spans="1:13" ht="18">
      <c r="A3" s="305"/>
      <c r="B3" s="305" t="s">
        <v>348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/>
    </row>
    <row r="4" spans="1:13" ht="18">
      <c r="A4" s="305"/>
      <c r="B4" s="89"/>
      <c r="C4" s="90"/>
      <c r="D4" s="305"/>
      <c r="E4" s="305"/>
      <c r="F4" s="307" t="s">
        <v>391</v>
      </c>
      <c r="G4" s="90"/>
      <c r="H4" s="90"/>
      <c r="I4" s="90"/>
      <c r="J4" s="90"/>
      <c r="K4" s="305"/>
      <c r="L4" s="305"/>
      <c r="M4" s="306"/>
    </row>
    <row r="5" spans="1:13" ht="18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6"/>
    </row>
    <row r="6" spans="1:13">
      <c r="A6" s="369" t="s">
        <v>21</v>
      </c>
      <c r="B6" s="392" t="s">
        <v>141</v>
      </c>
      <c r="C6" s="369" t="s">
        <v>142</v>
      </c>
      <c r="D6" s="92" t="s">
        <v>143</v>
      </c>
      <c r="E6" s="369" t="s">
        <v>144</v>
      </c>
      <c r="F6" s="369" t="s">
        <v>145</v>
      </c>
      <c r="G6" s="92" t="s">
        <v>143</v>
      </c>
      <c r="H6" s="92" t="s">
        <v>146</v>
      </c>
      <c r="I6" s="92" t="s">
        <v>147</v>
      </c>
      <c r="J6" s="93" t="s">
        <v>148</v>
      </c>
      <c r="K6" s="93" t="s">
        <v>149</v>
      </c>
      <c r="L6" s="94" t="s">
        <v>148</v>
      </c>
      <c r="M6" s="95" t="s">
        <v>150</v>
      </c>
    </row>
    <row r="7" spans="1:13" ht="15.75" thickBot="1">
      <c r="A7" s="370"/>
      <c r="B7" s="393"/>
      <c r="C7" s="370"/>
      <c r="D7" s="96" t="s">
        <v>392</v>
      </c>
      <c r="E7" s="370"/>
      <c r="F7" s="370"/>
      <c r="G7" s="97" t="s">
        <v>384</v>
      </c>
      <c r="H7" s="298" t="s">
        <v>19</v>
      </c>
      <c r="I7" s="96" t="s">
        <v>392</v>
      </c>
      <c r="J7" s="98" t="s">
        <v>151</v>
      </c>
      <c r="K7" s="99" t="s">
        <v>393</v>
      </c>
      <c r="L7" s="99" t="s">
        <v>152</v>
      </c>
      <c r="M7" s="100" t="s">
        <v>384</v>
      </c>
    </row>
    <row r="8" spans="1:13" ht="15.75" thickBot="1">
      <c r="A8" s="216">
        <v>1</v>
      </c>
      <c r="B8" s="299" t="s">
        <v>339</v>
      </c>
      <c r="C8" s="300">
        <v>3</v>
      </c>
      <c r="D8" s="301">
        <v>138000</v>
      </c>
      <c r="E8" s="218">
        <v>0</v>
      </c>
      <c r="F8" s="301">
        <v>0</v>
      </c>
      <c r="G8" s="301">
        <f>D8+E8-F8</f>
        <v>138000</v>
      </c>
      <c r="H8" s="301">
        <v>16105</v>
      </c>
      <c r="I8" s="301">
        <f>G8-H8</f>
        <v>121895</v>
      </c>
      <c r="J8" s="301">
        <f>I8</f>
        <v>121895</v>
      </c>
      <c r="K8" s="302">
        <v>18284</v>
      </c>
      <c r="L8" s="304">
        <f>H8+K8</f>
        <v>34389</v>
      </c>
      <c r="M8" s="304">
        <f>D8+E8-F8-L8</f>
        <v>103611</v>
      </c>
    </row>
    <row r="9" spans="1:13" ht="15.75" thickBot="1">
      <c r="A9" s="217">
        <v>2</v>
      </c>
      <c r="B9" s="14" t="s">
        <v>340</v>
      </c>
      <c r="C9" s="180">
        <v>2</v>
      </c>
      <c r="D9" s="301">
        <v>60000</v>
      </c>
      <c r="E9" s="218">
        <v>0</v>
      </c>
      <c r="F9" s="301">
        <v>0</v>
      </c>
      <c r="G9" s="301">
        <f t="shared" ref="G9:G23" si="0">D9+E9-F9</f>
        <v>60000</v>
      </c>
      <c r="H9" s="301">
        <v>7002</v>
      </c>
      <c r="I9" s="301">
        <f t="shared" ref="I9:I23" si="1">G9-H9</f>
        <v>52998</v>
      </c>
      <c r="J9" s="301">
        <f t="shared" ref="J9:J23" si="2">I9</f>
        <v>52998</v>
      </c>
      <c r="K9" s="302">
        <v>7950</v>
      </c>
      <c r="L9" s="304">
        <f t="shared" ref="L9:L23" si="3">H9+K9</f>
        <v>14952</v>
      </c>
      <c r="M9" s="304">
        <f t="shared" ref="M9:M23" si="4">D9+E9-F9-L9</f>
        <v>45048</v>
      </c>
    </row>
    <row r="10" spans="1:13" ht="15.75" thickBot="1">
      <c r="A10" s="217">
        <v>3</v>
      </c>
      <c r="B10" s="14" t="s">
        <v>341</v>
      </c>
      <c r="C10" s="180">
        <v>1</v>
      </c>
      <c r="D10" s="301">
        <v>58875</v>
      </c>
      <c r="E10" s="218">
        <v>0</v>
      </c>
      <c r="F10" s="301">
        <v>0</v>
      </c>
      <c r="G10" s="301">
        <f t="shared" si="0"/>
        <v>58875</v>
      </c>
      <c r="H10" s="301">
        <v>6871</v>
      </c>
      <c r="I10" s="301">
        <f t="shared" si="1"/>
        <v>52004</v>
      </c>
      <c r="J10" s="301">
        <f t="shared" si="2"/>
        <v>52004</v>
      </c>
      <c r="K10" s="302">
        <v>7801</v>
      </c>
      <c r="L10" s="304">
        <f t="shared" si="3"/>
        <v>14672</v>
      </c>
      <c r="M10" s="304">
        <f t="shared" si="4"/>
        <v>44203</v>
      </c>
    </row>
    <row r="11" spans="1:13" ht="15.75" thickBot="1">
      <c r="A11" s="217">
        <v>4</v>
      </c>
      <c r="B11" s="14" t="s">
        <v>339</v>
      </c>
      <c r="C11" s="180">
        <v>3</v>
      </c>
      <c r="D11" s="301">
        <v>139500</v>
      </c>
      <c r="E11" s="218">
        <v>0</v>
      </c>
      <c r="F11" s="301">
        <v>0</v>
      </c>
      <c r="G11" s="301">
        <f t="shared" si="0"/>
        <v>139500</v>
      </c>
      <c r="H11" s="301">
        <v>17438</v>
      </c>
      <c r="I11" s="301">
        <f t="shared" si="1"/>
        <v>122062</v>
      </c>
      <c r="J11" s="301">
        <f t="shared" si="2"/>
        <v>122062</v>
      </c>
      <c r="K11" s="302">
        <v>18309</v>
      </c>
      <c r="L11" s="304">
        <f t="shared" si="3"/>
        <v>35747</v>
      </c>
      <c r="M11" s="304">
        <f t="shared" si="4"/>
        <v>103753</v>
      </c>
    </row>
    <row r="12" spans="1:13" ht="15.75" thickBot="1">
      <c r="A12" s="217">
        <v>5</v>
      </c>
      <c r="B12" s="14" t="s">
        <v>340</v>
      </c>
      <c r="C12" s="180">
        <v>2</v>
      </c>
      <c r="D12" s="301">
        <v>60000</v>
      </c>
      <c r="E12" s="218">
        <v>0</v>
      </c>
      <c r="F12" s="301">
        <v>0</v>
      </c>
      <c r="G12" s="301">
        <f t="shared" si="0"/>
        <v>60000</v>
      </c>
      <c r="H12" s="301">
        <v>7500</v>
      </c>
      <c r="I12" s="301">
        <f t="shared" si="1"/>
        <v>52500</v>
      </c>
      <c r="J12" s="301">
        <f t="shared" si="2"/>
        <v>52500</v>
      </c>
      <c r="K12" s="302">
        <v>7875</v>
      </c>
      <c r="L12" s="304">
        <f t="shared" si="3"/>
        <v>15375</v>
      </c>
      <c r="M12" s="304">
        <f t="shared" si="4"/>
        <v>44625</v>
      </c>
    </row>
    <row r="13" spans="1:13" ht="15.75" thickBot="1">
      <c r="A13" s="217">
        <v>6</v>
      </c>
      <c r="B13" s="14" t="s">
        <v>342</v>
      </c>
      <c r="C13" s="180">
        <v>1</v>
      </c>
      <c r="D13" s="301">
        <v>50000</v>
      </c>
      <c r="E13" s="218">
        <v>0</v>
      </c>
      <c r="F13" s="301">
        <v>0</v>
      </c>
      <c r="G13" s="106">
        <f t="shared" si="0"/>
        <v>50000</v>
      </c>
      <c r="H13" s="301">
        <v>6500</v>
      </c>
      <c r="I13" s="301">
        <f t="shared" si="1"/>
        <v>43500</v>
      </c>
      <c r="J13" s="301">
        <f t="shared" si="2"/>
        <v>43500</v>
      </c>
      <c r="K13" s="302">
        <v>6525</v>
      </c>
      <c r="L13" s="82">
        <f t="shared" si="3"/>
        <v>13025</v>
      </c>
      <c r="M13" s="304">
        <f t="shared" si="4"/>
        <v>36975</v>
      </c>
    </row>
    <row r="14" spans="1:13" ht="15.75" thickBot="1">
      <c r="A14" s="217">
        <v>7</v>
      </c>
      <c r="B14" s="14" t="s">
        <v>342</v>
      </c>
      <c r="C14" s="180">
        <v>1</v>
      </c>
      <c r="D14" s="301">
        <v>30000</v>
      </c>
      <c r="E14" s="218">
        <v>0</v>
      </c>
      <c r="F14" s="301">
        <v>0</v>
      </c>
      <c r="G14" s="301">
        <f t="shared" si="0"/>
        <v>30000</v>
      </c>
      <c r="H14" s="301">
        <v>3900</v>
      </c>
      <c r="I14" s="301">
        <f t="shared" si="1"/>
        <v>26100</v>
      </c>
      <c r="J14" s="301">
        <f t="shared" si="2"/>
        <v>26100</v>
      </c>
      <c r="K14" s="302">
        <v>3915</v>
      </c>
      <c r="L14" s="303">
        <f t="shared" si="3"/>
        <v>7815</v>
      </c>
      <c r="M14" s="304">
        <f t="shared" si="4"/>
        <v>22185</v>
      </c>
    </row>
    <row r="15" spans="1:13" ht="15.75" thickBot="1">
      <c r="A15" s="217">
        <v>8</v>
      </c>
      <c r="B15" s="14" t="s">
        <v>343</v>
      </c>
      <c r="C15" s="180">
        <v>12</v>
      </c>
      <c r="D15" s="301">
        <v>240000</v>
      </c>
      <c r="E15" s="218">
        <v>0</v>
      </c>
      <c r="F15" s="301">
        <v>0</v>
      </c>
      <c r="G15" s="301">
        <f t="shared" si="0"/>
        <v>240000</v>
      </c>
      <c r="H15" s="301">
        <v>24000</v>
      </c>
      <c r="I15" s="301">
        <f t="shared" si="1"/>
        <v>216000</v>
      </c>
      <c r="J15" s="301">
        <f t="shared" si="2"/>
        <v>216000</v>
      </c>
      <c r="K15" s="302">
        <v>32400</v>
      </c>
      <c r="L15" s="303">
        <f t="shared" si="3"/>
        <v>56400</v>
      </c>
      <c r="M15" s="304">
        <f t="shared" si="4"/>
        <v>183600</v>
      </c>
    </row>
    <row r="16" spans="1:13" ht="15.75" thickBot="1">
      <c r="A16" s="217">
        <v>9</v>
      </c>
      <c r="B16" s="14" t="s">
        <v>344</v>
      </c>
      <c r="C16" s="180">
        <v>2</v>
      </c>
      <c r="D16" s="301">
        <v>23190</v>
      </c>
      <c r="E16" s="218">
        <v>0</v>
      </c>
      <c r="F16" s="301">
        <v>0</v>
      </c>
      <c r="G16" s="301">
        <f t="shared" si="0"/>
        <v>23190</v>
      </c>
      <c r="H16" s="301">
        <v>1390</v>
      </c>
      <c r="I16" s="301">
        <f t="shared" si="1"/>
        <v>21800</v>
      </c>
      <c r="J16" s="301">
        <f t="shared" si="2"/>
        <v>21800</v>
      </c>
      <c r="K16" s="302">
        <v>3270</v>
      </c>
      <c r="L16" s="303">
        <f t="shared" si="3"/>
        <v>4660</v>
      </c>
      <c r="M16" s="304">
        <f t="shared" si="4"/>
        <v>18530</v>
      </c>
    </row>
    <row r="17" spans="1:13">
      <c r="A17" s="217">
        <v>10</v>
      </c>
      <c r="B17" s="14" t="s">
        <v>345</v>
      </c>
      <c r="C17" s="180">
        <v>1</v>
      </c>
      <c r="D17" s="301">
        <v>44000</v>
      </c>
      <c r="E17" s="218">
        <v>0</v>
      </c>
      <c r="F17" s="301">
        <v>0</v>
      </c>
      <c r="G17" s="301">
        <f t="shared" si="0"/>
        <v>44000</v>
      </c>
      <c r="H17" s="301">
        <v>0</v>
      </c>
      <c r="I17" s="301">
        <f t="shared" si="1"/>
        <v>44000</v>
      </c>
      <c r="J17" s="301">
        <f t="shared" si="2"/>
        <v>44000</v>
      </c>
      <c r="K17" s="302">
        <v>6600</v>
      </c>
      <c r="L17" s="303">
        <f t="shared" si="3"/>
        <v>6600</v>
      </c>
      <c r="M17" s="304">
        <f t="shared" si="4"/>
        <v>37400</v>
      </c>
    </row>
    <row r="18" spans="1:13">
      <c r="A18" s="217">
        <v>11</v>
      </c>
      <c r="B18" s="14" t="s">
        <v>346</v>
      </c>
      <c r="C18" s="180">
        <v>2</v>
      </c>
      <c r="D18" s="105">
        <v>34000</v>
      </c>
      <c r="E18" s="219">
        <v>35000</v>
      </c>
      <c r="F18" s="301">
        <v>0</v>
      </c>
      <c r="G18" s="106">
        <f t="shared" si="0"/>
        <v>69000</v>
      </c>
      <c r="H18" s="301">
        <v>0</v>
      </c>
      <c r="I18" s="301">
        <f t="shared" si="1"/>
        <v>69000</v>
      </c>
      <c r="J18" s="301">
        <f t="shared" si="2"/>
        <v>69000</v>
      </c>
      <c r="K18" s="302">
        <v>7900</v>
      </c>
      <c r="L18" s="82">
        <f t="shared" si="3"/>
        <v>7900</v>
      </c>
      <c r="M18" s="304">
        <f t="shared" si="4"/>
        <v>61100</v>
      </c>
    </row>
    <row r="19" spans="1:13">
      <c r="A19" s="217">
        <v>12</v>
      </c>
      <c r="B19" s="14" t="s">
        <v>394</v>
      </c>
      <c r="C19" s="180">
        <v>9</v>
      </c>
      <c r="D19" s="105">
        <v>0</v>
      </c>
      <c r="E19" s="219">
        <v>78000</v>
      </c>
      <c r="F19" s="301">
        <v>0</v>
      </c>
      <c r="G19" s="106">
        <f t="shared" si="0"/>
        <v>78000</v>
      </c>
      <c r="H19" s="301">
        <v>0</v>
      </c>
      <c r="I19" s="301">
        <f t="shared" si="1"/>
        <v>78000</v>
      </c>
      <c r="J19" s="301">
        <f t="shared" si="2"/>
        <v>78000</v>
      </c>
      <c r="K19" s="302">
        <v>3840</v>
      </c>
      <c r="L19" s="82">
        <f t="shared" si="3"/>
        <v>3840</v>
      </c>
      <c r="M19" s="304">
        <f t="shared" si="4"/>
        <v>74160</v>
      </c>
    </row>
    <row r="20" spans="1:13">
      <c r="A20" s="217">
        <v>13</v>
      </c>
      <c r="B20" s="14" t="s">
        <v>395</v>
      </c>
      <c r="C20" s="180">
        <v>1</v>
      </c>
      <c r="D20" s="105">
        <v>0</v>
      </c>
      <c r="E20" s="219">
        <v>66667</v>
      </c>
      <c r="F20" s="301">
        <v>0</v>
      </c>
      <c r="G20" s="106">
        <f t="shared" si="0"/>
        <v>66667</v>
      </c>
      <c r="H20" s="301">
        <v>0</v>
      </c>
      <c r="I20" s="301">
        <f t="shared" si="1"/>
        <v>66667</v>
      </c>
      <c r="J20" s="301">
        <f t="shared" si="2"/>
        <v>66667</v>
      </c>
      <c r="K20" s="302">
        <v>0</v>
      </c>
      <c r="L20" s="82">
        <f t="shared" si="3"/>
        <v>0</v>
      </c>
      <c r="M20" s="304">
        <f>D20+E20-F20-L20</f>
        <v>66667</v>
      </c>
    </row>
    <row r="21" spans="1:13">
      <c r="A21" s="217">
        <v>14</v>
      </c>
      <c r="B21" s="14" t="s">
        <v>396</v>
      </c>
      <c r="C21" s="180">
        <v>4</v>
      </c>
      <c r="D21" s="105">
        <v>0</v>
      </c>
      <c r="E21" s="219">
        <v>104000</v>
      </c>
      <c r="F21" s="301">
        <v>0</v>
      </c>
      <c r="G21" s="106">
        <f t="shared" si="0"/>
        <v>104000</v>
      </c>
      <c r="H21" s="301">
        <v>0</v>
      </c>
      <c r="I21" s="301">
        <f t="shared" si="1"/>
        <v>104000</v>
      </c>
      <c r="J21" s="301">
        <f t="shared" si="2"/>
        <v>104000</v>
      </c>
      <c r="K21" s="302">
        <v>8320</v>
      </c>
      <c r="L21" s="82">
        <f t="shared" si="3"/>
        <v>8320</v>
      </c>
      <c r="M21" s="304">
        <f t="shared" si="4"/>
        <v>95680</v>
      </c>
    </row>
    <row r="22" spans="1:13">
      <c r="A22" s="217">
        <v>15</v>
      </c>
      <c r="B22" s="14" t="s">
        <v>397</v>
      </c>
      <c r="C22" s="180">
        <v>2</v>
      </c>
      <c r="D22" s="105">
        <v>0</v>
      </c>
      <c r="E22" s="219">
        <v>42000</v>
      </c>
      <c r="F22" s="301">
        <v>0</v>
      </c>
      <c r="G22" s="106">
        <f t="shared" si="0"/>
        <v>42000</v>
      </c>
      <c r="H22" s="301">
        <v>0</v>
      </c>
      <c r="I22" s="301">
        <f t="shared" si="1"/>
        <v>42000</v>
      </c>
      <c r="J22" s="301">
        <f t="shared" si="2"/>
        <v>42000</v>
      </c>
      <c r="K22" s="302">
        <v>2100</v>
      </c>
      <c r="L22" s="82">
        <f t="shared" si="3"/>
        <v>2100</v>
      </c>
      <c r="M22" s="304">
        <f t="shared" si="4"/>
        <v>39900</v>
      </c>
    </row>
    <row r="23" spans="1:13">
      <c r="A23" s="217">
        <v>16</v>
      </c>
      <c r="B23" s="14" t="s">
        <v>398</v>
      </c>
      <c r="C23" s="180">
        <v>1</v>
      </c>
      <c r="D23" s="105">
        <v>0</v>
      </c>
      <c r="E23" s="219">
        <v>268325</v>
      </c>
      <c r="F23" s="301">
        <v>0</v>
      </c>
      <c r="G23" s="106">
        <f t="shared" si="0"/>
        <v>268325</v>
      </c>
      <c r="H23" s="301">
        <v>0</v>
      </c>
      <c r="I23" s="301">
        <f t="shared" si="1"/>
        <v>268325</v>
      </c>
      <c r="J23" s="301">
        <f t="shared" si="2"/>
        <v>268325</v>
      </c>
      <c r="K23" s="302">
        <v>0</v>
      </c>
      <c r="L23" s="82">
        <f t="shared" si="3"/>
        <v>0</v>
      </c>
      <c r="M23" s="304">
        <f t="shared" si="4"/>
        <v>268325</v>
      </c>
    </row>
    <row r="24" spans="1:13">
      <c r="A24" s="217"/>
      <c r="B24" s="14"/>
      <c r="C24" s="180"/>
      <c r="D24" s="105"/>
      <c r="E24" s="219"/>
      <c r="F24" s="301"/>
      <c r="G24" s="106"/>
      <c r="H24" s="301"/>
      <c r="I24" s="301"/>
      <c r="J24" s="301"/>
      <c r="K24" s="302"/>
      <c r="L24" s="82"/>
      <c r="M24" s="82">
        <f t="shared" ref="M24" si="5">D24+E24-F24-L24</f>
        <v>0</v>
      </c>
    </row>
    <row r="25" spans="1:13">
      <c r="A25" s="217"/>
      <c r="B25" s="217"/>
      <c r="C25" s="217"/>
      <c r="D25" s="105"/>
      <c r="E25" s="87">
        <v>0</v>
      </c>
      <c r="F25" s="105"/>
      <c r="G25" s="106"/>
      <c r="H25" s="105"/>
      <c r="I25" s="106"/>
      <c r="J25" s="106"/>
      <c r="K25" s="28"/>
      <c r="L25" s="82"/>
      <c r="M25" s="82"/>
    </row>
    <row r="26" spans="1:13">
      <c r="A26" s="104"/>
      <c r="B26" s="104" t="s">
        <v>153</v>
      </c>
      <c r="C26" s="50"/>
      <c r="D26" s="105">
        <f>SUM(D8:D25)</f>
        <v>877565</v>
      </c>
      <c r="E26" s="105">
        <f>SUM(E8:E25)</f>
        <v>593992</v>
      </c>
      <c r="F26" s="105">
        <f t="shared" ref="F26:M26" si="6">SUM(F8:F25)</f>
        <v>0</v>
      </c>
      <c r="G26" s="105">
        <f t="shared" si="6"/>
        <v>1471557</v>
      </c>
      <c r="H26" s="105">
        <f t="shared" si="6"/>
        <v>90706</v>
      </c>
      <c r="I26" s="105">
        <f t="shared" si="6"/>
        <v>1380851</v>
      </c>
      <c r="J26" s="105">
        <f t="shared" si="6"/>
        <v>1380851</v>
      </c>
      <c r="K26" s="105">
        <f t="shared" si="6"/>
        <v>135089</v>
      </c>
      <c r="L26" s="105">
        <f t="shared" si="6"/>
        <v>225795</v>
      </c>
      <c r="M26" s="105">
        <f t="shared" si="6"/>
        <v>1245762</v>
      </c>
    </row>
    <row r="27" spans="1:13">
      <c r="M27" s="88"/>
    </row>
    <row r="28" spans="1:13" ht="15.75">
      <c r="K28" s="107" t="s">
        <v>154</v>
      </c>
      <c r="M28" s="88"/>
    </row>
    <row r="29" spans="1:13" ht="15.75">
      <c r="J29" t="s">
        <v>349</v>
      </c>
      <c r="K29" s="107"/>
      <c r="M29" s="88"/>
    </row>
    <row r="30" spans="1:13">
      <c r="M30" s="88"/>
    </row>
    <row r="31" spans="1:13">
      <c r="M31" s="88"/>
    </row>
    <row r="32" spans="1:13">
      <c r="M32" s="88"/>
    </row>
  </sheetData>
  <mergeCells count="5">
    <mergeCell ref="A6:A7"/>
    <mergeCell ref="B6:B7"/>
    <mergeCell ref="C6:C7"/>
    <mergeCell ref="E6:E7"/>
    <mergeCell ref="F6:F7"/>
  </mergeCells>
  <pageMargins left="0.17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3"/>
  <sheetViews>
    <sheetView topLeftCell="A15" workbookViewId="0">
      <selection sqref="A1:J34"/>
    </sheetView>
  </sheetViews>
  <sheetFormatPr defaultRowHeight="15"/>
  <cols>
    <col min="1" max="1" width="39.28515625" customWidth="1"/>
    <col min="2" max="2" width="11.42578125" customWidth="1"/>
    <col min="7" max="7" width="10.85546875" customWidth="1"/>
    <col min="8" max="8" width="12" customWidth="1"/>
  </cols>
  <sheetData>
    <row r="2" spans="1:10" ht="15.75">
      <c r="B2" s="202" t="s">
        <v>292</v>
      </c>
      <c r="C2" s="202"/>
      <c r="D2" s="202"/>
      <c r="E2" s="202"/>
      <c r="F2" s="202"/>
      <c r="G2" s="91"/>
    </row>
    <row r="3" spans="1:10" ht="15.75">
      <c r="A3" s="190"/>
      <c r="B3" s="203" t="s">
        <v>399</v>
      </c>
      <c r="C3" s="203"/>
      <c r="D3" s="202"/>
      <c r="E3" s="202"/>
      <c r="F3" s="202"/>
      <c r="G3" s="91"/>
    </row>
    <row r="4" spans="1:10">
      <c r="A4" s="190"/>
      <c r="B4" s="190" t="s">
        <v>293</v>
      </c>
      <c r="C4" s="190" t="s">
        <v>294</v>
      </c>
      <c r="D4" s="190" t="s">
        <v>295</v>
      </c>
      <c r="E4" s="190" t="s">
        <v>296</v>
      </c>
      <c r="F4" s="190" t="s">
        <v>297</v>
      </c>
      <c r="G4" s="190" t="s">
        <v>298</v>
      </c>
      <c r="H4" s="190" t="s">
        <v>299</v>
      </c>
      <c r="I4" s="190" t="s">
        <v>300</v>
      </c>
      <c r="J4" s="190" t="s">
        <v>299</v>
      </c>
    </row>
    <row r="5" spans="1:10">
      <c r="A5" s="204"/>
      <c r="B5" s="204" t="s">
        <v>301</v>
      </c>
      <c r="C5" s="204" t="s">
        <v>302</v>
      </c>
      <c r="D5" s="204" t="s">
        <v>303</v>
      </c>
      <c r="E5" s="204" t="s">
        <v>304</v>
      </c>
      <c r="F5" s="204" t="s">
        <v>305</v>
      </c>
      <c r="G5" s="204" t="s">
        <v>306</v>
      </c>
      <c r="H5" s="204"/>
      <c r="I5" s="204" t="s">
        <v>307</v>
      </c>
      <c r="J5" s="204"/>
    </row>
    <row r="6" spans="1:10">
      <c r="A6" s="204"/>
      <c r="B6" s="204"/>
      <c r="C6" s="204"/>
      <c r="D6" s="204" t="s">
        <v>308</v>
      </c>
      <c r="E6" s="204" t="s">
        <v>309</v>
      </c>
      <c r="F6" s="204" t="s">
        <v>310</v>
      </c>
      <c r="G6" s="204" t="s">
        <v>311</v>
      </c>
      <c r="H6" s="204"/>
      <c r="I6" s="204" t="s">
        <v>312</v>
      </c>
      <c r="J6" s="204"/>
    </row>
    <row r="7" spans="1:10">
      <c r="A7" s="205"/>
      <c r="B7" s="205"/>
      <c r="C7" s="205"/>
      <c r="D7" s="205"/>
      <c r="E7" s="205" t="s">
        <v>313</v>
      </c>
      <c r="F7" s="205" t="s">
        <v>314</v>
      </c>
      <c r="G7" s="205"/>
      <c r="H7" s="205"/>
      <c r="I7" s="205"/>
      <c r="J7" s="205"/>
    </row>
    <row r="8" spans="1:10">
      <c r="A8" s="151" t="s">
        <v>360</v>
      </c>
      <c r="B8" s="308">
        <v>100000</v>
      </c>
      <c r="C8" s="308"/>
      <c r="D8" s="308"/>
      <c r="E8" s="308">
        <v>0</v>
      </c>
      <c r="F8" s="308"/>
      <c r="G8" s="308">
        <v>554376</v>
      </c>
      <c r="H8" s="308">
        <f>B8+E8+G8</f>
        <v>654376</v>
      </c>
      <c r="I8" s="14"/>
      <c r="J8" s="14" t="s">
        <v>315</v>
      </c>
    </row>
    <row r="9" spans="1:10">
      <c r="A9" s="102" t="s">
        <v>316</v>
      </c>
      <c r="B9" s="308"/>
      <c r="C9" s="308"/>
      <c r="D9" s="308"/>
      <c r="E9" s="308"/>
      <c r="F9" s="308"/>
      <c r="G9" s="308"/>
      <c r="H9" s="308"/>
      <c r="I9" s="14"/>
      <c r="J9" s="14" t="s">
        <v>317</v>
      </c>
    </row>
    <row r="10" spans="1:10">
      <c r="A10" s="151" t="s">
        <v>318</v>
      </c>
      <c r="B10" s="308" t="s">
        <v>315</v>
      </c>
      <c r="C10" s="308" t="s">
        <v>315</v>
      </c>
      <c r="D10" s="308"/>
      <c r="E10" s="308"/>
      <c r="F10" s="308"/>
      <c r="G10" s="308"/>
      <c r="H10" s="308"/>
      <c r="I10" s="14"/>
      <c r="J10" s="14" t="s">
        <v>315</v>
      </c>
    </row>
    <row r="11" spans="1:10">
      <c r="A11" s="207" t="s">
        <v>319</v>
      </c>
      <c r="B11" s="309"/>
      <c r="C11" s="309"/>
      <c r="D11" s="309"/>
      <c r="E11" s="309"/>
      <c r="F11" s="309"/>
      <c r="G11" s="309"/>
      <c r="H11" s="309"/>
      <c r="I11" s="310"/>
      <c r="J11" s="310"/>
    </row>
    <row r="12" spans="1:10">
      <c r="A12" s="208" t="s">
        <v>320</v>
      </c>
      <c r="B12" s="311"/>
      <c r="C12" s="311"/>
      <c r="D12" s="311"/>
      <c r="E12" s="311"/>
      <c r="F12" s="311"/>
      <c r="G12" s="311"/>
      <c r="H12" s="311"/>
      <c r="I12" s="312"/>
      <c r="J12" s="312" t="s">
        <v>315</v>
      </c>
    </row>
    <row r="13" spans="1:10">
      <c r="A13" s="207" t="s">
        <v>321</v>
      </c>
      <c r="B13" s="309"/>
      <c r="C13" s="309"/>
      <c r="D13" s="309"/>
      <c r="E13" s="309"/>
      <c r="F13" s="309"/>
      <c r="G13" s="309"/>
      <c r="H13" s="309"/>
      <c r="I13" s="310"/>
      <c r="J13" s="310"/>
    </row>
    <row r="14" spans="1:10">
      <c r="A14" s="209" t="s">
        <v>322</v>
      </c>
      <c r="B14" s="313"/>
      <c r="C14" s="313"/>
      <c r="D14" s="313"/>
      <c r="E14" s="313"/>
      <c r="F14" s="313"/>
      <c r="G14" s="313"/>
      <c r="H14" s="313"/>
      <c r="I14" s="314"/>
      <c r="J14" s="314"/>
    </row>
    <row r="15" spans="1:10">
      <c r="A15" s="208" t="s">
        <v>323</v>
      </c>
      <c r="B15" s="311"/>
      <c r="C15" s="311"/>
      <c r="D15" s="311"/>
      <c r="E15" s="311"/>
      <c r="F15" s="311"/>
      <c r="G15" s="311"/>
      <c r="H15" s="311"/>
      <c r="I15" s="312"/>
      <c r="J15" s="312" t="s">
        <v>315</v>
      </c>
    </row>
    <row r="16" spans="1:10">
      <c r="A16" s="210" t="s">
        <v>324</v>
      </c>
      <c r="B16" s="308"/>
      <c r="C16" s="308"/>
      <c r="D16" s="308"/>
      <c r="E16" s="308"/>
      <c r="F16" s="308"/>
      <c r="G16" s="308">
        <v>5105718</v>
      </c>
      <c r="H16" s="308">
        <f>G16</f>
        <v>5105718</v>
      </c>
      <c r="I16" s="14"/>
      <c r="J16" s="14" t="s">
        <v>315</v>
      </c>
    </row>
    <row r="17" spans="1:10">
      <c r="A17" s="210" t="s">
        <v>325</v>
      </c>
      <c r="B17" s="308"/>
      <c r="C17" s="308"/>
      <c r="D17" s="308"/>
      <c r="E17" s="308"/>
      <c r="F17" s="308"/>
      <c r="G17" s="308"/>
      <c r="H17" s="308"/>
      <c r="I17" s="14"/>
      <c r="J17" s="14" t="s">
        <v>317</v>
      </c>
    </row>
    <row r="18" spans="1:10">
      <c r="A18" s="207" t="s">
        <v>326</v>
      </c>
      <c r="B18" s="309"/>
      <c r="C18" s="309"/>
      <c r="D18" s="309"/>
      <c r="E18" s="309"/>
      <c r="F18" s="309"/>
      <c r="G18" s="309"/>
      <c r="H18" s="309"/>
      <c r="I18" s="310"/>
      <c r="J18" s="310"/>
    </row>
    <row r="19" spans="1:10">
      <c r="A19" s="208" t="s">
        <v>304</v>
      </c>
      <c r="B19" s="311"/>
      <c r="C19" s="311"/>
      <c r="D19" s="311"/>
      <c r="E19" s="311">
        <v>0</v>
      </c>
      <c r="F19" s="311"/>
      <c r="G19" s="311"/>
      <c r="H19" s="311"/>
      <c r="I19" s="312"/>
      <c r="J19" s="312"/>
    </row>
    <row r="20" spans="1:10">
      <c r="A20" s="210" t="s">
        <v>327</v>
      </c>
      <c r="B20" s="308"/>
      <c r="C20" s="308" t="s">
        <v>315</v>
      </c>
      <c r="D20" s="308"/>
      <c r="E20" s="308"/>
      <c r="F20" s="308"/>
      <c r="G20" s="308"/>
      <c r="H20" s="308"/>
      <c r="I20" s="14"/>
      <c r="J20" s="14"/>
    </row>
    <row r="21" spans="1:10">
      <c r="A21" s="151" t="s">
        <v>361</v>
      </c>
      <c r="B21" s="315">
        <f>B8</f>
        <v>100000</v>
      </c>
      <c r="C21" s="315">
        <f t="shared" ref="C21:J21" si="0">C8</f>
        <v>0</v>
      </c>
      <c r="D21" s="315">
        <f t="shared" si="0"/>
        <v>0</v>
      </c>
      <c r="E21" s="315">
        <f t="shared" si="0"/>
        <v>0</v>
      </c>
      <c r="F21" s="315">
        <f t="shared" si="0"/>
        <v>0</v>
      </c>
      <c r="G21" s="315">
        <f>SUM(G8:G20)</f>
        <v>5660094</v>
      </c>
      <c r="H21" s="315">
        <f t="shared" ref="H21:I21" si="1">SUM(H8:H20)</f>
        <v>5760094</v>
      </c>
      <c r="I21" s="315">
        <f t="shared" si="1"/>
        <v>0</v>
      </c>
      <c r="J21" s="315" t="str">
        <f t="shared" si="0"/>
        <v>x</v>
      </c>
    </row>
    <row r="22" spans="1:10">
      <c r="A22" s="207" t="s">
        <v>319</v>
      </c>
      <c r="B22" s="309"/>
      <c r="C22" s="309"/>
      <c r="D22" s="309"/>
      <c r="E22" s="309"/>
      <c r="F22" s="309"/>
      <c r="G22" s="309"/>
      <c r="H22" s="309"/>
      <c r="I22" s="310"/>
      <c r="J22" s="310"/>
    </row>
    <row r="23" spans="1:10">
      <c r="A23" s="208" t="s">
        <v>320</v>
      </c>
      <c r="B23" s="311"/>
      <c r="C23" s="311"/>
      <c r="D23" s="311"/>
      <c r="E23" s="311"/>
      <c r="F23" s="311"/>
      <c r="G23" s="311"/>
      <c r="H23" s="311"/>
      <c r="I23" s="312"/>
      <c r="J23" s="312" t="s">
        <v>317</v>
      </c>
    </row>
    <row r="24" spans="1:10">
      <c r="A24" s="207" t="s">
        <v>321</v>
      </c>
      <c r="B24" s="309"/>
      <c r="C24" s="309"/>
      <c r="D24" s="309"/>
      <c r="E24" s="309"/>
      <c r="F24" s="309"/>
      <c r="G24" s="309"/>
      <c r="H24" s="309"/>
      <c r="I24" s="310"/>
      <c r="J24" s="310"/>
    </row>
    <row r="25" spans="1:10">
      <c r="A25" s="209" t="s">
        <v>322</v>
      </c>
      <c r="B25" s="313"/>
      <c r="C25" s="313"/>
      <c r="D25" s="313"/>
      <c r="E25" s="313"/>
      <c r="F25" s="313"/>
      <c r="G25" s="313"/>
      <c r="H25" s="313"/>
      <c r="I25" s="314"/>
      <c r="J25" s="314"/>
    </row>
    <row r="26" spans="1:10">
      <c r="A26" s="208" t="s">
        <v>323</v>
      </c>
      <c r="B26" s="311"/>
      <c r="C26" s="311"/>
      <c r="D26" s="311"/>
      <c r="E26" s="311"/>
      <c r="F26" s="311"/>
      <c r="G26" s="311"/>
      <c r="H26" s="311"/>
      <c r="I26" s="312"/>
      <c r="J26" s="312" t="s">
        <v>317</v>
      </c>
    </row>
    <row r="27" spans="1:10">
      <c r="A27" s="102"/>
      <c r="B27" s="308"/>
      <c r="C27" s="308"/>
      <c r="D27" s="308"/>
      <c r="E27" s="308"/>
      <c r="F27" s="308"/>
      <c r="G27" s="308"/>
      <c r="H27" s="308"/>
      <c r="I27" s="14"/>
      <c r="J27" s="14"/>
    </row>
    <row r="28" spans="1:10">
      <c r="A28" s="102" t="s">
        <v>328</v>
      </c>
      <c r="B28" s="308"/>
      <c r="C28" s="308"/>
      <c r="D28" s="308"/>
      <c r="E28" s="308"/>
      <c r="F28" s="308"/>
      <c r="G28" s="308">
        <v>1611604</v>
      </c>
      <c r="H28" s="308">
        <f>G28</f>
        <v>1611604</v>
      </c>
      <c r="I28" s="14"/>
      <c r="J28" s="14" t="s">
        <v>315</v>
      </c>
    </row>
    <row r="29" spans="1:10">
      <c r="A29" s="102" t="s">
        <v>329</v>
      </c>
      <c r="B29" s="308"/>
      <c r="C29" s="308"/>
      <c r="D29" s="308"/>
      <c r="E29" s="308"/>
      <c r="F29" s="308"/>
      <c r="G29" s="308"/>
      <c r="H29" s="308"/>
      <c r="I29" s="14"/>
      <c r="J29" s="14" t="s">
        <v>317</v>
      </c>
    </row>
    <row r="30" spans="1:10">
      <c r="A30" s="102" t="s">
        <v>330</v>
      </c>
      <c r="B30" s="308"/>
      <c r="C30" s="308"/>
      <c r="D30" s="308"/>
      <c r="E30" s="308">
        <v>0</v>
      </c>
      <c r="F30" s="308"/>
      <c r="G30" s="308"/>
      <c r="H30" s="308"/>
      <c r="I30" s="14"/>
      <c r="J30" s="14" t="s">
        <v>315</v>
      </c>
    </row>
    <row r="31" spans="1:10">
      <c r="A31" s="102" t="s">
        <v>331</v>
      </c>
      <c r="B31" s="308"/>
      <c r="C31" s="308"/>
      <c r="D31" s="308"/>
      <c r="E31" s="308"/>
      <c r="F31" s="308"/>
      <c r="G31" s="308"/>
      <c r="H31" s="308"/>
      <c r="I31" s="14"/>
      <c r="J31" s="14" t="s">
        <v>317</v>
      </c>
    </row>
    <row r="32" spans="1:10">
      <c r="A32" s="151" t="s">
        <v>400</v>
      </c>
      <c r="B32" s="315">
        <f>SUM(B21:B31)</f>
        <v>100000</v>
      </c>
      <c r="C32" s="315"/>
      <c r="D32" s="315"/>
      <c r="E32" s="315"/>
      <c r="F32" s="315"/>
      <c r="G32" s="315">
        <f>G28+G21</f>
        <v>7271698</v>
      </c>
      <c r="H32" s="315">
        <f>B32+E32+G32</f>
        <v>7371698</v>
      </c>
      <c r="I32" s="151">
        <f>H32</f>
        <v>7371698</v>
      </c>
      <c r="J32" s="151">
        <f>I32</f>
        <v>7371698</v>
      </c>
    </row>
    <row r="33" spans="1:10">
      <c r="A33" s="102"/>
      <c r="B33" s="206"/>
      <c r="C33" s="206"/>
      <c r="D33" s="206"/>
      <c r="E33" s="206"/>
      <c r="F33" s="206"/>
      <c r="G33" s="206"/>
      <c r="H33" s="206"/>
      <c r="I33" s="147"/>
      <c r="J33" s="147"/>
    </row>
  </sheetData>
  <pageMargins left="0.38" right="0.33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6"/>
  <sheetViews>
    <sheetView topLeftCell="A9" workbookViewId="0">
      <selection sqref="A1:H32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 ht="15.75">
      <c r="B2" s="91" t="s">
        <v>103</v>
      </c>
      <c r="C2" s="224" t="s">
        <v>358</v>
      </c>
      <c r="D2" s="224"/>
      <c r="E2" s="224" t="s">
        <v>409</v>
      </c>
      <c r="F2" s="224"/>
    </row>
    <row r="4" spans="1:8" ht="15.75">
      <c r="A4" s="394" t="s">
        <v>332</v>
      </c>
      <c r="B4" s="394"/>
      <c r="C4" s="394"/>
      <c r="D4" s="394"/>
      <c r="E4" s="394"/>
      <c r="F4" s="394"/>
      <c r="G4" s="394"/>
      <c r="H4" s="394"/>
    </row>
    <row r="5" spans="1:8">
      <c r="A5" s="211"/>
      <c r="B5" s="212"/>
      <c r="C5" s="212"/>
      <c r="D5" s="212"/>
      <c r="E5" s="212"/>
      <c r="F5" s="212"/>
      <c r="G5" s="213"/>
      <c r="H5" s="214"/>
    </row>
    <row r="6" spans="1:8" ht="15.75" thickBot="1">
      <c r="A6" s="211"/>
      <c r="B6" s="212"/>
      <c r="C6" s="212"/>
      <c r="D6" s="212"/>
      <c r="E6" s="212"/>
      <c r="F6" s="212"/>
      <c r="G6" s="213"/>
      <c r="H6" s="214"/>
    </row>
    <row r="7" spans="1:8" ht="51.75" thickTop="1">
      <c r="A7" s="322"/>
      <c r="B7" s="323" t="s">
        <v>333</v>
      </c>
      <c r="C7" s="324" t="s">
        <v>55</v>
      </c>
      <c r="D7" s="324" t="s">
        <v>56</v>
      </c>
      <c r="E7" s="324" t="s">
        <v>57</v>
      </c>
      <c r="F7" s="324" t="s">
        <v>334</v>
      </c>
      <c r="G7" s="325" t="s">
        <v>219</v>
      </c>
      <c r="H7" s="214"/>
    </row>
    <row r="8" spans="1:8">
      <c r="A8" s="326"/>
      <c r="B8" s="327"/>
      <c r="C8" s="327"/>
      <c r="D8" s="327"/>
      <c r="E8" s="327"/>
      <c r="F8" s="327"/>
      <c r="G8" s="326"/>
      <c r="H8" s="214"/>
    </row>
    <row r="9" spans="1:8">
      <c r="A9" s="328" t="s">
        <v>129</v>
      </c>
      <c r="B9" s="329" t="s">
        <v>401</v>
      </c>
      <c r="C9" s="330">
        <v>0</v>
      </c>
      <c r="D9" s="331">
        <v>0</v>
      </c>
      <c r="E9" s="332">
        <v>0</v>
      </c>
      <c r="F9" s="332">
        <v>877565</v>
      </c>
      <c r="G9" s="332">
        <f t="shared" ref="G9:G15" si="0">SUM(C9:F9)</f>
        <v>877565</v>
      </c>
      <c r="H9" s="214"/>
    </row>
    <row r="10" spans="1:8">
      <c r="A10" s="328"/>
      <c r="B10" s="329" t="s">
        <v>335</v>
      </c>
      <c r="C10" s="331">
        <v>0</v>
      </c>
      <c r="D10" s="331">
        <v>0</v>
      </c>
      <c r="E10" s="332">
        <v>0</v>
      </c>
      <c r="F10" s="332">
        <v>593992</v>
      </c>
      <c r="G10" s="332">
        <f t="shared" si="0"/>
        <v>593992</v>
      </c>
      <c r="H10" s="214"/>
    </row>
    <row r="11" spans="1:8">
      <c r="A11" s="328"/>
      <c r="B11" s="329" t="s">
        <v>336</v>
      </c>
      <c r="C11" s="331">
        <v>0</v>
      </c>
      <c r="D11" s="331">
        <v>0</v>
      </c>
      <c r="E11" s="332">
        <v>0</v>
      </c>
      <c r="F11" s="332">
        <v>0</v>
      </c>
      <c r="G11" s="332">
        <f t="shared" si="0"/>
        <v>0</v>
      </c>
      <c r="H11" s="214"/>
    </row>
    <row r="12" spans="1:8">
      <c r="A12" s="333"/>
      <c r="B12" s="334" t="s">
        <v>402</v>
      </c>
      <c r="C12" s="335">
        <f>C9+C10-C11</f>
        <v>0</v>
      </c>
      <c r="D12" s="335">
        <f>SUM(D9:D11)</f>
        <v>0</v>
      </c>
      <c r="E12" s="335">
        <f>SUM(E9:E11)</f>
        <v>0</v>
      </c>
      <c r="F12" s="336">
        <f>SUM(F9:F11)</f>
        <v>1471557</v>
      </c>
      <c r="G12" s="337">
        <f t="shared" si="0"/>
        <v>1471557</v>
      </c>
      <c r="H12" s="215"/>
    </row>
    <row r="13" spans="1:8">
      <c r="A13" s="326"/>
      <c r="B13" s="327"/>
      <c r="C13" s="327"/>
      <c r="D13" s="327"/>
      <c r="E13" s="327"/>
      <c r="F13" s="327"/>
      <c r="G13" s="332">
        <f t="shared" si="0"/>
        <v>0</v>
      </c>
      <c r="H13" s="215"/>
    </row>
    <row r="14" spans="1:8">
      <c r="A14" s="328" t="s">
        <v>130</v>
      </c>
      <c r="B14" s="329" t="s">
        <v>403</v>
      </c>
      <c r="C14" s="331">
        <v>0</v>
      </c>
      <c r="D14" s="331">
        <v>0</v>
      </c>
      <c r="E14" s="331">
        <v>0</v>
      </c>
      <c r="F14" s="331">
        <v>90706</v>
      </c>
      <c r="G14" s="332">
        <f t="shared" si="0"/>
        <v>90706</v>
      </c>
      <c r="H14" s="214"/>
    </row>
    <row r="15" spans="1:8">
      <c r="A15" s="326"/>
      <c r="B15" s="326" t="s">
        <v>337</v>
      </c>
      <c r="C15" s="338">
        <v>0</v>
      </c>
      <c r="D15" s="338">
        <v>0</v>
      </c>
      <c r="E15" s="338">
        <v>0</v>
      </c>
      <c r="F15" s="338">
        <v>135089</v>
      </c>
      <c r="G15" s="332">
        <f t="shared" si="0"/>
        <v>135089</v>
      </c>
      <c r="H15" s="214"/>
    </row>
    <row r="16" spans="1:8">
      <c r="A16" s="328"/>
      <c r="B16" s="329" t="s">
        <v>338</v>
      </c>
      <c r="C16" s="331">
        <v>0</v>
      </c>
      <c r="D16" s="331">
        <v>0</v>
      </c>
      <c r="E16" s="331">
        <v>0</v>
      </c>
      <c r="F16" s="331">
        <v>0</v>
      </c>
      <c r="G16" s="332">
        <v>0</v>
      </c>
      <c r="H16" s="214"/>
    </row>
    <row r="17" spans="1:8">
      <c r="A17" s="333"/>
      <c r="B17" s="339" t="s">
        <v>404</v>
      </c>
      <c r="C17" s="335">
        <f>SUM(C14:C16)</f>
        <v>0</v>
      </c>
      <c r="D17" s="335">
        <f>SUM(D14:D16)</f>
        <v>0</v>
      </c>
      <c r="E17" s="335">
        <f>SUM(E14:E16)</f>
        <v>0</v>
      </c>
      <c r="F17" s="336">
        <f>SUM(F14:F16)</f>
        <v>225795</v>
      </c>
      <c r="G17" s="337">
        <f t="shared" ref="G17:G26" si="1">SUM(C17:F17)</f>
        <v>225795</v>
      </c>
      <c r="H17" s="214"/>
    </row>
    <row r="18" spans="1:8">
      <c r="A18" s="328"/>
      <c r="B18" s="326"/>
      <c r="C18" s="331"/>
      <c r="D18" s="331"/>
      <c r="E18" s="332"/>
      <c r="F18" s="332"/>
      <c r="G18" s="332">
        <f t="shared" si="1"/>
        <v>0</v>
      </c>
      <c r="H18" s="214"/>
    </row>
    <row r="19" spans="1:8">
      <c r="A19" s="328" t="s">
        <v>131</v>
      </c>
      <c r="B19" s="329" t="s">
        <v>405</v>
      </c>
      <c r="C19" s="331">
        <v>0</v>
      </c>
      <c r="D19" s="331">
        <v>0</v>
      </c>
      <c r="E19" s="332">
        <v>0</v>
      </c>
      <c r="F19" s="332">
        <v>0</v>
      </c>
      <c r="G19" s="332">
        <f t="shared" si="1"/>
        <v>0</v>
      </c>
      <c r="H19" s="214"/>
    </row>
    <row r="20" spans="1:8">
      <c r="A20" s="328"/>
      <c r="B20" s="329" t="s">
        <v>335</v>
      </c>
      <c r="C20" s="331">
        <v>0</v>
      </c>
      <c r="D20" s="331">
        <v>0</v>
      </c>
      <c r="E20" s="332">
        <v>0</v>
      </c>
      <c r="F20" s="332">
        <v>0</v>
      </c>
      <c r="G20" s="332">
        <f t="shared" si="1"/>
        <v>0</v>
      </c>
      <c r="H20" s="214"/>
    </row>
    <row r="21" spans="1:8">
      <c r="A21" s="328"/>
      <c r="B21" s="329" t="s">
        <v>336</v>
      </c>
      <c r="C21" s="331">
        <v>0</v>
      </c>
      <c r="D21" s="331">
        <v>0</v>
      </c>
      <c r="E21" s="332">
        <v>0</v>
      </c>
      <c r="F21" s="332">
        <v>0</v>
      </c>
      <c r="G21" s="332">
        <f t="shared" si="1"/>
        <v>0</v>
      </c>
      <c r="H21" s="214"/>
    </row>
    <row r="22" spans="1:8">
      <c r="A22" s="333"/>
      <c r="B22" s="339" t="s">
        <v>406</v>
      </c>
      <c r="C22" s="335">
        <f>C19+C20-C21</f>
        <v>0</v>
      </c>
      <c r="D22" s="335">
        <f>D19+D20-D21</f>
        <v>0</v>
      </c>
      <c r="E22" s="335">
        <f>E19+E20-E21</f>
        <v>0</v>
      </c>
      <c r="F22" s="336">
        <f>F19+F20-F21</f>
        <v>0</v>
      </c>
      <c r="G22" s="337">
        <f t="shared" si="1"/>
        <v>0</v>
      </c>
      <c r="H22" s="214"/>
    </row>
    <row r="23" spans="1:8">
      <c r="A23" s="326"/>
      <c r="B23" s="326"/>
      <c r="C23" s="326"/>
      <c r="D23" s="326"/>
      <c r="E23" s="326"/>
      <c r="F23" s="326"/>
      <c r="G23" s="332">
        <f t="shared" si="1"/>
        <v>0</v>
      </c>
      <c r="H23" s="214"/>
    </row>
    <row r="24" spans="1:8">
      <c r="A24" s="333" t="s">
        <v>132</v>
      </c>
      <c r="B24" s="339" t="s">
        <v>407</v>
      </c>
      <c r="C24" s="340">
        <f>C9-C14-C19</f>
        <v>0</v>
      </c>
      <c r="D24" s="340">
        <f>D9-D14-D19</f>
        <v>0</v>
      </c>
      <c r="E24" s="340">
        <f>E9-E14-E19</f>
        <v>0</v>
      </c>
      <c r="F24" s="337">
        <f>F9-F14-F19</f>
        <v>786859</v>
      </c>
      <c r="G24" s="337">
        <f t="shared" si="1"/>
        <v>786859</v>
      </c>
      <c r="H24" s="214"/>
    </row>
    <row r="25" spans="1:8">
      <c r="A25" s="328"/>
      <c r="B25" s="326"/>
      <c r="C25" s="331"/>
      <c r="D25" s="331"/>
      <c r="E25" s="332"/>
      <c r="F25" s="332"/>
      <c r="G25" s="332">
        <f t="shared" si="1"/>
        <v>0</v>
      </c>
      <c r="H25" s="214"/>
    </row>
    <row r="26" spans="1:8">
      <c r="A26" s="333"/>
      <c r="B26" s="339" t="s">
        <v>408</v>
      </c>
      <c r="C26" s="340">
        <f>C12-C17-C22</f>
        <v>0</v>
      </c>
      <c r="D26" s="340">
        <f>D12-D17-D22</f>
        <v>0</v>
      </c>
      <c r="E26" s="340">
        <f>E12-E17-E22</f>
        <v>0</v>
      </c>
      <c r="F26" s="337">
        <f>F12-F17-F22</f>
        <v>1245762</v>
      </c>
      <c r="G26" s="337">
        <f t="shared" si="1"/>
        <v>1245762</v>
      </c>
      <c r="H26" s="214"/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abSelected="1" topLeftCell="A25" workbookViewId="0">
      <selection activeCell="G40" sqref="G40:I40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108"/>
      <c r="C2" s="109"/>
      <c r="D2" s="109"/>
      <c r="E2" s="109"/>
      <c r="F2" s="109"/>
      <c r="G2" s="109"/>
      <c r="H2" s="109"/>
      <c r="I2" s="109"/>
      <c r="J2" s="110"/>
    </row>
    <row r="3" spans="1:12">
      <c r="B3" s="19"/>
      <c r="C3" s="18"/>
      <c r="D3" s="18"/>
      <c r="E3" s="18"/>
      <c r="F3" s="18"/>
      <c r="G3" s="18"/>
      <c r="H3" s="18"/>
      <c r="I3" s="18"/>
      <c r="J3" s="20"/>
    </row>
    <row r="4" spans="1:12" ht="18">
      <c r="A4" s="111"/>
      <c r="B4" s="396" t="s">
        <v>155</v>
      </c>
      <c r="C4" s="397"/>
      <c r="D4" s="397"/>
      <c r="E4" s="397"/>
      <c r="F4" s="397"/>
      <c r="G4" s="397"/>
      <c r="H4" s="397"/>
      <c r="I4" s="397"/>
      <c r="J4" s="398"/>
      <c r="K4" s="111"/>
      <c r="L4" s="111"/>
    </row>
    <row r="5" spans="1:12">
      <c r="A5" s="112"/>
      <c r="B5" s="113"/>
      <c r="C5" s="114" t="s">
        <v>156</v>
      </c>
      <c r="D5" s="169"/>
      <c r="E5" s="169"/>
      <c r="F5" s="169"/>
      <c r="G5" s="170"/>
      <c r="H5" s="170"/>
      <c r="I5" s="115"/>
      <c r="J5" s="116"/>
      <c r="K5" s="112"/>
      <c r="L5" s="112"/>
    </row>
    <row r="6" spans="1:12">
      <c r="A6" s="112"/>
      <c r="B6" s="113"/>
      <c r="C6" s="117"/>
      <c r="D6" s="142" t="s">
        <v>256</v>
      </c>
      <c r="E6" s="142"/>
      <c r="F6" s="142"/>
      <c r="G6" s="142"/>
      <c r="H6" s="142"/>
      <c r="I6" s="118"/>
      <c r="J6" s="116"/>
      <c r="K6" s="112"/>
      <c r="L6" s="112"/>
    </row>
    <row r="7" spans="1:12">
      <c r="A7" s="112"/>
      <c r="B7" s="113"/>
      <c r="C7" s="117"/>
      <c r="D7" s="142" t="s">
        <v>257</v>
      </c>
      <c r="E7" s="142"/>
      <c r="F7" s="142"/>
      <c r="G7" s="142"/>
      <c r="H7" s="142"/>
      <c r="I7" s="118"/>
      <c r="J7" s="116"/>
      <c r="K7" s="112"/>
      <c r="L7" s="112"/>
    </row>
    <row r="8" spans="1:12">
      <c r="A8" s="112"/>
      <c r="B8" s="113"/>
      <c r="C8" s="117" t="s">
        <v>159</v>
      </c>
      <c r="D8" s="146"/>
      <c r="E8" s="146"/>
      <c r="F8" s="146"/>
      <c r="G8" s="146"/>
      <c r="H8" s="146"/>
      <c r="I8" s="118"/>
      <c r="J8" s="116"/>
      <c r="K8" s="112"/>
      <c r="L8" s="112"/>
    </row>
    <row r="9" spans="1:12">
      <c r="A9" s="112"/>
      <c r="B9" s="113"/>
      <c r="C9" s="117"/>
      <c r="D9" s="142"/>
      <c r="E9" s="142" t="s">
        <v>258</v>
      </c>
      <c r="F9" s="142"/>
      <c r="G9" s="146"/>
      <c r="H9" s="146"/>
      <c r="I9" s="118"/>
      <c r="J9" s="116"/>
      <c r="K9" s="112"/>
      <c r="L9" s="112"/>
    </row>
    <row r="10" spans="1:12">
      <c r="A10" s="112"/>
      <c r="B10" s="113"/>
      <c r="C10" s="120"/>
      <c r="D10" s="171"/>
      <c r="E10" s="142" t="s">
        <v>259</v>
      </c>
      <c r="F10" s="142"/>
      <c r="G10" s="146"/>
      <c r="H10" s="146"/>
      <c r="I10" s="118"/>
      <c r="J10" s="116"/>
      <c r="K10" s="112"/>
      <c r="L10" s="112"/>
    </row>
    <row r="11" spans="1:12">
      <c r="A11" s="112"/>
      <c r="B11" s="113"/>
      <c r="C11" s="121"/>
      <c r="D11" s="172"/>
      <c r="E11" s="172" t="s">
        <v>260</v>
      </c>
      <c r="F11" s="172"/>
      <c r="G11" s="172"/>
      <c r="H11" s="172"/>
      <c r="I11" s="122"/>
      <c r="J11" s="116"/>
      <c r="K11" s="112"/>
      <c r="L11" s="112"/>
    </row>
    <row r="12" spans="1:12">
      <c r="B12" s="19"/>
      <c r="C12" s="18"/>
      <c r="D12" s="18"/>
      <c r="E12" s="18"/>
      <c r="F12" s="18"/>
      <c r="G12" s="18"/>
      <c r="H12" s="18"/>
      <c r="I12" s="18"/>
      <c r="J12" s="20"/>
    </row>
    <row r="13" spans="1:12">
      <c r="B13" s="19"/>
      <c r="C13" s="18"/>
      <c r="D13" s="18"/>
      <c r="E13" s="18"/>
      <c r="F13" s="18"/>
      <c r="G13" s="18"/>
      <c r="H13" s="18"/>
      <c r="I13" s="18"/>
      <c r="J13" s="20"/>
    </row>
    <row r="14" spans="1:12">
      <c r="B14" s="19"/>
      <c r="C14" s="18"/>
      <c r="D14" s="399"/>
      <c r="E14" s="399"/>
      <c r="F14" s="173"/>
      <c r="G14" s="400"/>
      <c r="H14" s="400"/>
      <c r="I14" s="400"/>
      <c r="J14" s="20"/>
    </row>
    <row r="15" spans="1:12">
      <c r="B15" s="19"/>
      <c r="C15" s="18"/>
      <c r="D15" s="399"/>
      <c r="E15" s="399"/>
      <c r="F15" s="173"/>
      <c r="G15" s="173"/>
      <c r="H15" s="173"/>
      <c r="I15" s="173"/>
      <c r="J15" s="20"/>
    </row>
    <row r="16" spans="1:12">
      <c r="B16" s="19"/>
      <c r="C16" s="18"/>
      <c r="D16" s="142"/>
      <c r="E16" s="142"/>
      <c r="F16" s="142"/>
      <c r="G16" s="142"/>
      <c r="H16" s="142"/>
      <c r="I16" s="142"/>
      <c r="J16" s="20"/>
    </row>
    <row r="17" spans="2:10">
      <c r="B17" s="19"/>
      <c r="C17" s="150" t="s">
        <v>261</v>
      </c>
      <c r="D17" s="150"/>
      <c r="E17" s="150" t="s">
        <v>262</v>
      </c>
      <c r="F17" s="150"/>
      <c r="G17" s="150"/>
      <c r="H17" s="150"/>
      <c r="I17" s="150"/>
      <c r="J17" s="20"/>
    </row>
    <row r="18" spans="2:10">
      <c r="B18" s="19"/>
      <c r="C18" s="150"/>
      <c r="D18" s="150"/>
      <c r="E18" s="150"/>
      <c r="F18" s="150"/>
      <c r="G18" s="150"/>
      <c r="H18" s="150"/>
      <c r="I18" s="150"/>
      <c r="J18" s="20"/>
    </row>
    <row r="19" spans="2:10">
      <c r="B19" s="19"/>
      <c r="C19" s="18"/>
      <c r="D19" s="18"/>
      <c r="E19" s="18"/>
      <c r="F19" s="18"/>
      <c r="G19" s="18"/>
      <c r="H19" s="18"/>
      <c r="I19" s="18"/>
      <c r="J19" s="20"/>
    </row>
    <row r="20" spans="2:10">
      <c r="B20" s="19"/>
      <c r="C20" s="18"/>
      <c r="D20" s="18"/>
      <c r="E20" s="18"/>
      <c r="F20" s="18"/>
      <c r="G20" s="18"/>
      <c r="H20" s="18"/>
      <c r="I20" s="18"/>
      <c r="J20" s="20"/>
    </row>
    <row r="21" spans="2:10">
      <c r="B21" s="19"/>
      <c r="C21" s="18"/>
      <c r="D21" s="18"/>
      <c r="E21" s="18"/>
      <c r="F21" s="18"/>
      <c r="G21" s="18"/>
      <c r="H21" s="18"/>
      <c r="I21" s="18"/>
      <c r="J21" s="20"/>
    </row>
    <row r="22" spans="2:10">
      <c r="B22" s="19"/>
      <c r="C22" s="18"/>
      <c r="D22" s="18"/>
      <c r="E22" s="18"/>
      <c r="F22" s="18"/>
      <c r="G22" s="18"/>
      <c r="H22" s="18"/>
      <c r="I22" s="18"/>
      <c r="J22" s="20"/>
    </row>
    <row r="23" spans="2:10">
      <c r="B23" s="19"/>
      <c r="C23" s="18"/>
      <c r="D23" s="18"/>
      <c r="E23" s="18"/>
      <c r="F23" s="18"/>
      <c r="G23" s="18"/>
      <c r="H23" s="18"/>
      <c r="I23" s="18"/>
      <c r="J23" s="20"/>
    </row>
    <row r="24" spans="2:10">
      <c r="B24" s="19"/>
      <c r="C24" s="18"/>
      <c r="D24" s="18"/>
      <c r="E24" s="18"/>
      <c r="F24" s="18"/>
      <c r="G24" s="18"/>
      <c r="H24" s="18"/>
      <c r="I24" s="18"/>
      <c r="J24" s="20"/>
    </row>
    <row r="25" spans="2:10">
      <c r="B25" s="19"/>
      <c r="C25" s="18"/>
      <c r="D25" s="18"/>
      <c r="E25" s="18"/>
      <c r="F25" s="18"/>
      <c r="G25" s="18"/>
      <c r="H25" s="18"/>
      <c r="I25" s="18"/>
      <c r="J25" s="20"/>
    </row>
    <row r="26" spans="2:10">
      <c r="B26" s="19"/>
      <c r="C26" s="18"/>
      <c r="D26" s="18"/>
      <c r="E26" s="18"/>
      <c r="F26" s="18"/>
      <c r="G26" s="18"/>
      <c r="H26" s="18"/>
      <c r="I26" s="18"/>
      <c r="J26" s="20"/>
    </row>
    <row r="27" spans="2:10">
      <c r="B27" s="19"/>
      <c r="C27" s="18"/>
      <c r="D27" s="18"/>
      <c r="E27" s="18"/>
      <c r="F27" s="18"/>
      <c r="G27" s="18"/>
      <c r="H27" s="18"/>
      <c r="I27" s="18"/>
      <c r="J27" s="20"/>
    </row>
    <row r="28" spans="2:10">
      <c r="B28" s="19"/>
      <c r="C28" s="18"/>
      <c r="D28" s="18"/>
      <c r="E28" s="18"/>
      <c r="F28" s="18"/>
      <c r="G28" s="18"/>
      <c r="H28" s="18"/>
      <c r="I28" s="18"/>
      <c r="J28" s="20"/>
    </row>
    <row r="29" spans="2:10">
      <c r="B29" s="19"/>
      <c r="C29" s="18"/>
      <c r="D29" s="18"/>
      <c r="E29" s="18"/>
      <c r="F29" s="18"/>
      <c r="G29" s="18"/>
      <c r="H29" s="18"/>
      <c r="I29" s="18"/>
      <c r="J29" s="20"/>
    </row>
    <row r="30" spans="2:10">
      <c r="B30" s="19"/>
      <c r="C30" s="18"/>
      <c r="D30" s="18"/>
      <c r="E30" s="18"/>
      <c r="F30" s="18"/>
      <c r="G30" s="18"/>
      <c r="H30" s="18"/>
      <c r="I30" s="18"/>
      <c r="J30" s="20"/>
    </row>
    <row r="31" spans="2:10">
      <c r="B31" s="19"/>
      <c r="C31" s="18"/>
      <c r="D31" s="18"/>
      <c r="E31" s="18"/>
      <c r="F31" s="18"/>
      <c r="G31" s="18"/>
      <c r="H31" s="18"/>
      <c r="I31" s="18"/>
      <c r="J31" s="20"/>
    </row>
    <row r="32" spans="2:10">
      <c r="B32" s="19"/>
      <c r="C32" s="18"/>
      <c r="D32" s="18"/>
      <c r="E32" s="18"/>
      <c r="F32" s="18"/>
      <c r="G32" s="18"/>
      <c r="H32" s="18"/>
      <c r="I32" s="18"/>
      <c r="J32" s="20"/>
    </row>
    <row r="33" spans="1:12">
      <c r="B33" s="19"/>
      <c r="C33" s="18"/>
      <c r="D33" s="18"/>
      <c r="E33" s="18"/>
      <c r="F33" s="18"/>
      <c r="G33" s="18"/>
      <c r="H33" s="18"/>
      <c r="I33" s="18"/>
      <c r="J33" s="20"/>
    </row>
    <row r="34" spans="1:12">
      <c r="A34" s="45"/>
      <c r="B34" s="125"/>
      <c r="C34" s="126"/>
      <c r="D34" s="126"/>
      <c r="E34" s="126"/>
      <c r="F34" s="126"/>
      <c r="G34" s="126"/>
      <c r="H34" s="126"/>
      <c r="I34" s="126"/>
      <c r="J34" s="127"/>
      <c r="K34" s="45"/>
      <c r="L34" s="45"/>
    </row>
    <row r="35" spans="1:12" ht="15.75">
      <c r="A35" s="45"/>
      <c r="B35" s="125"/>
      <c r="C35" s="126"/>
      <c r="D35" s="126"/>
      <c r="E35" s="145"/>
      <c r="F35" s="145"/>
      <c r="G35" s="145"/>
      <c r="H35" s="145"/>
      <c r="I35" s="145"/>
      <c r="J35" s="127"/>
      <c r="K35" s="45"/>
      <c r="L35" s="45"/>
    </row>
    <row r="36" spans="1:12" ht="15.75">
      <c r="A36" s="45"/>
      <c r="B36" s="125"/>
      <c r="C36" s="126"/>
      <c r="D36" s="126"/>
      <c r="E36" s="145"/>
      <c r="F36" s="16" t="s">
        <v>413</v>
      </c>
      <c r="G36" s="145"/>
      <c r="H36" s="145"/>
      <c r="I36" s="145" t="s">
        <v>263</v>
      </c>
      <c r="J36" s="127"/>
      <c r="K36" s="45"/>
      <c r="L36" s="45"/>
    </row>
    <row r="37" spans="1:12" ht="15.75">
      <c r="A37" s="45"/>
      <c r="B37" s="125"/>
      <c r="C37" s="126"/>
      <c r="D37" s="126"/>
      <c r="E37" s="145"/>
      <c r="F37" s="16" t="s">
        <v>414</v>
      </c>
      <c r="G37" s="145"/>
      <c r="H37" s="145"/>
      <c r="I37" s="145" t="s">
        <v>264</v>
      </c>
      <c r="J37" s="127"/>
      <c r="K37" s="45"/>
      <c r="L37" s="45"/>
    </row>
    <row r="38" spans="1:12" ht="15.75">
      <c r="A38" s="45"/>
      <c r="B38" s="125"/>
      <c r="C38" s="126"/>
      <c r="D38" s="126"/>
      <c r="E38" s="145"/>
      <c r="F38" s="145"/>
      <c r="G38" s="145"/>
      <c r="H38" s="145"/>
      <c r="I38" s="16" t="s">
        <v>362</v>
      </c>
      <c r="J38" s="127"/>
      <c r="K38" s="45"/>
      <c r="L38" s="45"/>
    </row>
    <row r="39" spans="1:12">
      <c r="A39" s="45"/>
      <c r="B39" s="125"/>
      <c r="C39" s="174"/>
      <c r="D39" s="174"/>
      <c r="E39" s="174"/>
      <c r="F39" s="174"/>
      <c r="G39" s="401"/>
      <c r="H39" s="401"/>
      <c r="I39" s="401"/>
      <c r="J39" s="127"/>
      <c r="K39" s="45"/>
      <c r="L39" s="45"/>
    </row>
    <row r="40" spans="1:12" ht="15.75">
      <c r="B40" s="19"/>
      <c r="C40" s="18"/>
      <c r="D40" s="18"/>
      <c r="E40" s="175"/>
      <c r="F40" s="175"/>
      <c r="G40" s="395"/>
      <c r="H40" s="395"/>
      <c r="I40" s="395"/>
      <c r="J40" s="20"/>
    </row>
    <row r="41" spans="1:12">
      <c r="B41" s="19"/>
      <c r="C41" s="18"/>
      <c r="D41" s="18"/>
      <c r="E41" s="18"/>
      <c r="F41" s="18"/>
      <c r="G41" s="18"/>
      <c r="H41" s="18"/>
      <c r="I41" s="18"/>
      <c r="J41" s="20"/>
    </row>
    <row r="42" spans="1:12">
      <c r="B42" s="19"/>
      <c r="C42" s="18"/>
      <c r="D42" s="18"/>
      <c r="E42" s="18"/>
      <c r="F42" s="18"/>
      <c r="G42" s="18"/>
      <c r="H42" s="18"/>
      <c r="I42" s="18"/>
      <c r="J42" s="20"/>
    </row>
    <row r="43" spans="1:12">
      <c r="B43" s="128"/>
      <c r="C43" s="129"/>
      <c r="D43" s="129"/>
      <c r="E43" s="129"/>
      <c r="F43" s="129"/>
      <c r="G43" s="129"/>
      <c r="H43" s="129"/>
      <c r="I43" s="129"/>
      <c r="J43" s="130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11</vt:i4>
      </vt:variant>
    </vt:vector>
  </HeadingPairs>
  <TitlesOfParts>
    <vt:vector size="11" baseType="lpstr">
      <vt:lpstr>KAPAKU I BIL 2010</vt:lpstr>
      <vt:lpstr>AKTIVI 2010</vt:lpstr>
      <vt:lpstr>PASIVI 2010</vt:lpstr>
      <vt:lpstr>TE ARDHURAT 2010</vt:lpstr>
      <vt:lpstr>FLUKSI MED 2</vt:lpstr>
      <vt:lpstr>INVENTARI AKTIVEVE</vt:lpstr>
      <vt:lpstr>KAPITALI 2010</vt:lpstr>
      <vt:lpstr>AMORTIZIMET 2010</vt:lpstr>
      <vt:lpstr>KAPAKU I FUNDIT 2010</vt:lpstr>
      <vt:lpstr>SHENIME SHP 2010</vt:lpstr>
      <vt:lpstr>Raport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Shefqet Lusha</cp:lastModifiedBy>
  <cp:lastPrinted>2012-06-13T02:45:17Z</cp:lastPrinted>
  <dcterms:created xsi:type="dcterms:W3CDTF">2011-01-09T03:38:29Z</dcterms:created>
  <dcterms:modified xsi:type="dcterms:W3CDTF">2012-06-13T02:45:30Z</dcterms:modified>
</cp:coreProperties>
</file>