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tabRatio="954" firstSheet="8" activeTab="19"/>
  </bookViews>
  <sheets>
    <sheet name="Emert" sheetId="1" r:id="rId1"/>
    <sheet name="Aktivi" sheetId="2" r:id="rId2"/>
    <sheet name="Pasivi" sheetId="3" r:id="rId3"/>
    <sheet name="TE ARDH.SHP. SIPAS NATYRES" sheetId="4" r:id="rId4"/>
    <sheet name="TE ARDH.SHP. SIPAS FUNKSIONEVE" sheetId="5" r:id="rId5"/>
    <sheet name="CASH FLOW DIREKTE" sheetId="6" r:id="rId6"/>
    <sheet name="ndihmese fluksi" sheetId="7" r:id="rId7"/>
    <sheet name="CASH FLOW INDIREKT" sheetId="8" r:id="rId8"/>
    <sheet name="PASQYRA E NDRYSHIMEVE NE KAPITA" sheetId="9" r:id="rId9"/>
    <sheet name="Gj AQT" sheetId="10" r:id="rId10"/>
    <sheet name="iventari automj" sheetId="11" r:id="rId11"/>
    <sheet name="Amortiz" sheetId="12" r:id="rId12"/>
    <sheet name="Inf" sheetId="13" r:id="rId13"/>
    <sheet name="shen spjeg" sheetId="14" r:id="rId14"/>
    <sheet name="iventari akt qark" sheetId="15" r:id="rId15"/>
    <sheet name="D. 1" sheetId="16" r:id="rId16"/>
    <sheet name="analiza shpenz furnit" sheetId="17" r:id="rId17"/>
    <sheet name="P1+2STATIST" sheetId="18" r:id="rId18"/>
    <sheet name="P3.STATIST" sheetId="19" r:id="rId19"/>
    <sheet name="P4.STATIST" sheetId="20" r:id="rId20"/>
  </sheets>
  <definedNames/>
  <calcPr fullCalcOnLoad="1"/>
</workbook>
</file>

<file path=xl/sharedStrings.xml><?xml version="1.0" encoding="utf-8"?>
<sst xmlns="http://schemas.openxmlformats.org/spreadsheetml/2006/main" count="1449" uniqueCount="886">
  <si>
    <t>Nr</t>
  </si>
  <si>
    <t>rend</t>
  </si>
  <si>
    <t>B</t>
  </si>
  <si>
    <t>A</t>
  </si>
  <si>
    <t xml:space="preserve"> PARAARDHES</t>
  </si>
  <si>
    <t>I</t>
  </si>
  <si>
    <t xml:space="preserve">II </t>
  </si>
  <si>
    <t>III</t>
  </si>
  <si>
    <t>GJENDJA   DHE  NDRYSHIMET   E  AKTIVEVE  TE  QENDRUESHME   ME  VLEREN   BRUTO</t>
  </si>
  <si>
    <t>Gjendja ne</t>
  </si>
  <si>
    <t>celje  te</t>
  </si>
  <si>
    <t>Ushtrimit</t>
  </si>
  <si>
    <t>Kontribute</t>
  </si>
  <si>
    <t>ne kapital</t>
  </si>
  <si>
    <t>Blerje dhe</t>
  </si>
  <si>
    <t>krijuara</t>
  </si>
  <si>
    <t>Shtese  te</t>
  </si>
  <si>
    <t>tjera</t>
  </si>
  <si>
    <t>Rivleresime</t>
  </si>
  <si>
    <t>SHITJE</t>
  </si>
  <si>
    <t>Nxjerr jasht</t>
  </si>
  <si>
    <t>perdorimit</t>
  </si>
  <si>
    <t xml:space="preserve">Paksime  </t>
  </si>
  <si>
    <t>te tjera</t>
  </si>
  <si>
    <t>Korrigjimi</t>
  </si>
  <si>
    <t>vleres Bruto</t>
  </si>
  <si>
    <t>GJITHSEJ</t>
  </si>
  <si>
    <t>Gjendje ne</t>
  </si>
  <si>
    <t>mbyllje  te</t>
  </si>
  <si>
    <t xml:space="preserve">  1 - Shpenzime te nisjes dhe zgjerimit</t>
  </si>
  <si>
    <t xml:space="preserve">  4 - Fond   Tragetar</t>
  </si>
  <si>
    <t xml:space="preserve">  5 - Te  tjera  ne  shfrytezim</t>
  </si>
  <si>
    <t xml:space="preserve">  6 - Ne proces dhe pagesa pjesore</t>
  </si>
  <si>
    <t xml:space="preserve">II - TE  TRUPEZUARA </t>
  </si>
  <si>
    <t xml:space="preserve">  7 - Toka , Troje, Terrene</t>
  </si>
  <si>
    <t xml:space="preserve">  8 - Ndertesa</t>
  </si>
  <si>
    <t xml:space="preserve"> 11 - Mjete  transporti</t>
  </si>
  <si>
    <t xml:space="preserve"> 12 - Paisje  zyre dhe informatike</t>
  </si>
  <si>
    <t xml:space="preserve"> 13 - Gje e gjalle pune  e  prodhimi</t>
  </si>
  <si>
    <t xml:space="preserve"> 14 - Kultura  dru - frutore</t>
  </si>
  <si>
    <t xml:space="preserve"> 15 - Te  tjera  ne shfrytezim</t>
  </si>
  <si>
    <t xml:space="preserve"> 16 - Ne  proces dhe  pagesa pjesore</t>
  </si>
  <si>
    <t xml:space="preserve">  T  O  T  A  L   ( I + II  )</t>
  </si>
  <si>
    <t>I -   TE  PA   TRUPEZUARA</t>
  </si>
  <si>
    <t xml:space="preserve">                SHTESAT        GJATE        USHTRIMIT </t>
  </si>
  <si>
    <t xml:space="preserve">                PAKSIMI        GJATE        USHTRIMIT </t>
  </si>
  <si>
    <t>E  M  E  R   T   I   M   I</t>
  </si>
  <si>
    <t>GJENDJA   DHE   NDRYSHIMET</t>
  </si>
  <si>
    <t xml:space="preserve">RUBRIKAT    DHE    POSTET </t>
  </si>
  <si>
    <r>
      <t xml:space="preserve">      </t>
    </r>
    <r>
      <rPr>
        <b/>
        <u val="single"/>
        <sz val="11"/>
        <rFont val="Arial"/>
        <family val="2"/>
      </rPr>
      <t>PASQYRA        E        AMORTIZIMEVE</t>
    </r>
    <r>
      <rPr>
        <b/>
        <sz val="11"/>
        <rFont val="Arial"/>
        <family val="2"/>
      </rPr>
      <t xml:space="preserve">  </t>
    </r>
  </si>
  <si>
    <t>Shuma  e</t>
  </si>
  <si>
    <t>akumuluar</t>
  </si>
  <si>
    <t>ne celje te</t>
  </si>
  <si>
    <t>Plotesime te</t>
  </si>
  <si>
    <t>rivleresim</t>
  </si>
  <si>
    <t>lidhura me nje</t>
  </si>
  <si>
    <t>Amortizimi</t>
  </si>
  <si>
    <t>Vjetor</t>
  </si>
  <si>
    <t>Elemente te</t>
  </si>
  <si>
    <t>kaluar ne aktiv.</t>
  </si>
  <si>
    <t>Qarkullues</t>
  </si>
  <si>
    <t>Elemente</t>
  </si>
  <si>
    <t xml:space="preserve">te </t>
  </si>
  <si>
    <t>Shitur</t>
  </si>
  <si>
    <t>nxjerre jasht</t>
  </si>
  <si>
    <t>Perdorimit</t>
  </si>
  <si>
    <t xml:space="preserve">akumuluar ne </t>
  </si>
  <si>
    <t>mbyllje te</t>
  </si>
  <si>
    <t>S  H  U  M  A</t>
  </si>
  <si>
    <t xml:space="preserve"> 10 - Inst teknike ,makineri,paisje,vegla,instr </t>
  </si>
  <si>
    <t xml:space="preserve">  9 - Ndertime dhe instalime te pergjithesh</t>
  </si>
  <si>
    <t xml:space="preserve">  3 - Koncensione,Patenta,Marka vlera tjera</t>
  </si>
  <si>
    <t>S H U M A</t>
  </si>
  <si>
    <t>II</t>
  </si>
  <si>
    <t>D   E   K   L   A   R   A   T   E</t>
  </si>
  <si>
    <t xml:space="preserve">E M E R T I M I </t>
  </si>
  <si>
    <t>Detyrim taks nacional</t>
  </si>
  <si>
    <t>Detyrim per gjoba</t>
  </si>
  <si>
    <t>T  O  T  A  L  I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</si>
  <si>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</si>
  <si>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</si>
  <si>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</si>
  <si>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</si>
  <si>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</si>
  <si>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</si>
  <si>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</si>
  <si>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</si>
  <si>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</si>
  <si>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</si>
  <si>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</si>
  <si>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</si>
  <si>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Drejtori   ose   Administratori</t>
  </si>
  <si>
    <t xml:space="preserve">  Detyr Taksa Lokale</t>
  </si>
  <si>
    <t xml:space="preserve">     Detyrime  tjera</t>
  </si>
  <si>
    <t xml:space="preserve">  Detyr Sig. Shoq. shend</t>
  </si>
  <si>
    <t xml:space="preserve">  2 - Shpenz  kerkimeve te aplikuara e  zhvill</t>
  </si>
  <si>
    <t>Makineri  e  paisje   pune</t>
  </si>
  <si>
    <t xml:space="preserve">Mjete  Transporti </t>
  </si>
  <si>
    <t xml:space="preserve">   Detyrim  T V SH</t>
  </si>
  <si>
    <t xml:space="preserve"> Detyrim  Akcize</t>
  </si>
  <si>
    <t xml:space="preserve"> Tatimi mbi te Ardhurat</t>
  </si>
  <si>
    <t>Tat mbi t'ardh personale</t>
  </si>
  <si>
    <t xml:space="preserve"> Tatim mbi Qerane</t>
  </si>
  <si>
    <t>Llogarite</t>
  </si>
  <si>
    <t>Debi</t>
  </si>
  <si>
    <t xml:space="preserve">Kredi </t>
  </si>
  <si>
    <t>Kredi</t>
  </si>
  <si>
    <t>Inventari</t>
  </si>
  <si>
    <t>Aktive biologjike afatshkurtra</t>
  </si>
  <si>
    <t>AKTIVET AFATGJATA</t>
  </si>
  <si>
    <t>Aktive afatgjata materiale</t>
  </si>
  <si>
    <t>Aktive te tjera afatgjata</t>
  </si>
  <si>
    <t>Derivativet</t>
  </si>
  <si>
    <t>a</t>
  </si>
  <si>
    <t>b</t>
  </si>
  <si>
    <t>c</t>
  </si>
  <si>
    <t>d</t>
  </si>
  <si>
    <t>e</t>
  </si>
  <si>
    <t>Te pagueshme ndaj furnitoreve</t>
  </si>
  <si>
    <t>Te pagueshme ndaj punonjesve</t>
  </si>
  <si>
    <t>Grantet dhe te ardhurat e shtyra</t>
  </si>
  <si>
    <t>Provizionet afatshkurtra</t>
  </si>
  <si>
    <t>Kapitali aksionar</t>
  </si>
  <si>
    <t>Rezerva te tjera</t>
  </si>
  <si>
    <t>PASQYRA E TE ARDHURAVE DHE SHPENZIMEVE</t>
  </si>
  <si>
    <t>NR</t>
  </si>
  <si>
    <t xml:space="preserve">PERSHKRIMI I ELEMENTEVE </t>
  </si>
  <si>
    <t>Shitjet neto</t>
  </si>
  <si>
    <t>VITI</t>
  </si>
  <si>
    <t>USHTRIMOR</t>
  </si>
  <si>
    <t>Pagat e personelit</t>
  </si>
  <si>
    <t>Amortizimet dhe zhvleresimet</t>
  </si>
  <si>
    <t>Shpenzime te tjera</t>
  </si>
  <si>
    <t>Te ardhurat dhe shpenzimet financiare nga njesi te kontrolluara</t>
  </si>
  <si>
    <t xml:space="preserve">Te ardhurat dhe shpenzimet financiare </t>
  </si>
  <si>
    <t xml:space="preserve">Te ardhurat dhe shpenzimet financiare nga investime  </t>
  </si>
  <si>
    <t>te tjera financiare afatgjata</t>
  </si>
  <si>
    <t>Te ardhurat dhe shpenzimet nga interesat</t>
  </si>
  <si>
    <t>Fitimet ( humbjet ) nga kursi I kembimit</t>
  </si>
  <si>
    <t xml:space="preserve">Te ardhura dhe shpenzime te tjera financiare </t>
  </si>
  <si>
    <t>Shpenzimet e tatimit mbi fitimin</t>
  </si>
  <si>
    <t xml:space="preserve">Elementet e pasqyrave te konsoliduara </t>
  </si>
  <si>
    <t>Prodhim ne proces</t>
  </si>
  <si>
    <t>Produkte te gatshme</t>
  </si>
  <si>
    <t>Mallra per rishitje</t>
  </si>
  <si>
    <t>Toka</t>
  </si>
  <si>
    <t xml:space="preserve">kosto e prodhimit / blerjes se mallrave te shitura </t>
  </si>
  <si>
    <t>Fitimi ( humbja ) bruto   ( 1- 2 )</t>
  </si>
  <si>
    <t>Shpenzimet e shitjes</t>
  </si>
  <si>
    <t>Shpenzimet administrative</t>
  </si>
  <si>
    <t>Te ardhurat e tjera nga veprimtarite e shfrytezimit</t>
  </si>
  <si>
    <t xml:space="preserve">Shpenzime te tjera te zakonshme </t>
  </si>
  <si>
    <t xml:space="preserve">Te ardhurat dhe shpenzimet financiare nga pjesmarrjet </t>
  </si>
  <si>
    <t>Fitimi  ( humbja )  para tatimit   ( 8+/-12  )</t>
  </si>
  <si>
    <t>Fitimi  ( humbja ) neto e vitit financiar  (  13-14 )</t>
  </si>
  <si>
    <t>PASQYRA E FLUKSIT MONETAR - METODA DIREKTE</t>
  </si>
  <si>
    <t>EMERTIMI</t>
  </si>
  <si>
    <t>PERIUDHA</t>
  </si>
  <si>
    <t>RAPORTUESE</t>
  </si>
  <si>
    <t xml:space="preserve">PERIUDHA </t>
  </si>
  <si>
    <t>PARAARDHESE</t>
  </si>
  <si>
    <t>FLUKSI MONETAR NGA VEPRIMTARITE E SHFRYTEZIMIT</t>
  </si>
  <si>
    <t>Mjete monetare ( MM ) te arketuara nga klientet</t>
  </si>
  <si>
    <t>MM te paguara ndaj furnitoreve dhe punonjesve</t>
  </si>
  <si>
    <t>MM te ardhura nga veprimtarite</t>
  </si>
  <si>
    <t>Interesi I paguar</t>
  </si>
  <si>
    <t>Tatimi mbi fitimin I paguar</t>
  </si>
  <si>
    <t>Mjete Monetare neto nga veprimtarite e shfrytezimit ( a- e )</t>
  </si>
  <si>
    <t>FLUKSI MONETAR NGA VEPRIMTARITE INVESTUESE</t>
  </si>
  <si>
    <t>Blerja e njesise se kontrolluar X minus parat e arketuara</t>
  </si>
  <si>
    <t xml:space="preserve">Blerja e aktiveve afatgjata materiale </t>
  </si>
  <si>
    <t xml:space="preserve">Te ardhura nga shitja e paisjeve </t>
  </si>
  <si>
    <t xml:space="preserve">Interesi I arketuar </t>
  </si>
  <si>
    <t>Mjete Monetare neto e perdorur nga veprimtarite investuese ( a- e )</t>
  </si>
  <si>
    <t>Dividentet e arketuar</t>
  </si>
  <si>
    <t xml:space="preserve">FLUKSI MONETAR NGA VEPRIMTARITE FINANCIARE </t>
  </si>
  <si>
    <t>Te ardhura nga emetimi I kapitalit aksionar</t>
  </si>
  <si>
    <t>Te ardhura nga huamarrje afatgjata</t>
  </si>
  <si>
    <t xml:space="preserve">Pagesat e detyrimeve te qirase financiare </t>
  </si>
  <si>
    <t xml:space="preserve">Dividentet e paguar </t>
  </si>
  <si>
    <t>Mjete Monetare neto e perdorur nga veprimtarite financiare ( a- d )</t>
  </si>
  <si>
    <t>IV</t>
  </si>
  <si>
    <t>V</t>
  </si>
  <si>
    <t xml:space="preserve">Rritja / renia neto e mjeteve monetare </t>
  </si>
  <si>
    <t>VI</t>
  </si>
  <si>
    <t>Mjetet monetare ne fund te periudhes kontabele</t>
  </si>
  <si>
    <t>Mjetet monetare ne fillim te periudhes kontabele</t>
  </si>
  <si>
    <t>Fitimi para tatimit</t>
  </si>
  <si>
    <t xml:space="preserve">Rritje / renie ne tepricen e kerkesave te arketueshme nga </t>
  </si>
  <si>
    <t>aktiviteti, si dhe dhe kerkesave te arketueshme te tjera</t>
  </si>
  <si>
    <t>Rritje / renie ne tepricen e inventarit</t>
  </si>
  <si>
    <t>Rritje / renie ne tepricen e detyrimeve , per tu paguar nga aktiviteti</t>
  </si>
  <si>
    <t xml:space="preserve">Mjete Monetare neto te perfituara nga </t>
  </si>
  <si>
    <t>aktivitetet e shfrytezimit   ( a-e  )</t>
  </si>
  <si>
    <t>Blerja e shoqerise se kontrolluar X minus parat e arketuara</t>
  </si>
  <si>
    <t>Te ardhura nga shitja e paisjeve</t>
  </si>
  <si>
    <t>Interesi I arketuar</t>
  </si>
  <si>
    <t>Mjetet monetare ne fillim te periudhes kontabel</t>
  </si>
  <si>
    <t>Mjetet monetare ne fund te periudhes kontabel</t>
  </si>
  <si>
    <t>Rregullime per:                     ( 1-4 )</t>
  </si>
  <si>
    <t xml:space="preserve">     1 - Amortizimin  ( + )</t>
  </si>
  <si>
    <t>Mjete Monetare neto e perdorur nga veprimtarite investuese( a-e )</t>
  </si>
  <si>
    <t xml:space="preserve">Mjete Monetare neto e perdorur nga veprimtarite financiare( a-d ) </t>
  </si>
  <si>
    <t xml:space="preserve">     2 - Humbje nga kembimet valutore ( + )</t>
  </si>
  <si>
    <t xml:space="preserve">     3 - Te ardhura nga investimet  ( - )</t>
  </si>
  <si>
    <t xml:space="preserve">     4 - Shpenzime per interesa     ( + )</t>
  </si>
  <si>
    <t>Fitimi ( humbja ) nga veprimtarite e shfrytezimit  (3-4-5+6-7)</t>
  </si>
  <si>
    <t>TOTALI I TE ARDHURAVE DHE SHPENZIMEVE FINANCIARE (a-d)</t>
  </si>
  <si>
    <t>TOTALI</t>
  </si>
  <si>
    <t>Dividentet e paguar</t>
  </si>
  <si>
    <t>Emetimi I kapitalit aksionar</t>
  </si>
  <si>
    <t xml:space="preserve">KLASIFIKIMI I SHPENZIMEVE SIPAS FUNKSIONEVE </t>
  </si>
  <si>
    <t xml:space="preserve">VITI </t>
  </si>
  <si>
    <t>REFERENCAT</t>
  </si>
  <si>
    <t>68X</t>
  </si>
  <si>
    <t>NR.LLOGA</t>
  </si>
  <si>
    <t>2. INFORMATA TE PERGJITHESHME</t>
  </si>
  <si>
    <t>Kontabiliteti mbahet ne perputhje me Ligjin “Mbi Kontabilitetin" Nr 9228 dt 29/04/2004</t>
  </si>
  <si>
    <t>Shoqeria gjate vitit nuk ka ndryshuar metodat e vleresimit te aktiveve dhe pasiveve,</t>
  </si>
  <si>
    <t>te ardhurave dhe shpenzimeve, duke ruajtur parimit te vijimesise, dhe qendrueshmerise se metodave</t>
  </si>
  <si>
    <t>Monedha raportuese eshte monedha kombetare e Shqiperise LEK-u.</t>
  </si>
  <si>
    <t>Aktivet e Afat Gjata Materiale jane te vleresuara me koston historike minus amortizimin,( zhvleresime nuk ka)</t>
  </si>
  <si>
    <t>Aktivet e Afat Gjata Financiare jane te vleresuara me koston e blerjes, (zhvleresime nuk ka)</t>
  </si>
  <si>
    <t>Mjete Monetare ne Arke dhe ne banke jane vleresuar me “Vleren e drejte”</t>
  </si>
  <si>
    <t xml:space="preserve">Aktivet e tjera  Financiare afat shkurtra jane vlersuar me koston e amortizuar,Efektet e kurseve te kembimit </t>
  </si>
  <si>
    <t xml:space="preserve">Gjendjet e inventareve  per materialet e para, materialet ndihmese dhe mallrat jane vleresuar </t>
  </si>
  <si>
    <t xml:space="preserve">Detyrimet afat shkurtra "Huate dhe parapagimet" jane vleresuar me koston e amortizuar,Efektet e kurseve </t>
  </si>
  <si>
    <t xml:space="preserve">Parimi baze per percaktimin e madhesise se te ardhurave eshte parimi i konstatimit </t>
  </si>
  <si>
    <t>i kombinuar me ate te realizimit faktik te te ardhurave.</t>
  </si>
  <si>
    <t xml:space="preserve">Shoqeria paguan tatim mbi fitimin per aktivitetin qe ajo ushtron sipas Legjislacionit fiskal ne fuqi. </t>
  </si>
  <si>
    <t xml:space="preserve">SUBJEKTI   </t>
  </si>
  <si>
    <r>
      <t>Me  adrese  Qyteti   TIRANE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Rruga JORDAN MISJA   Kodi   Fiskal  __________</t>
    </r>
  </si>
  <si>
    <t>Detyrime sipas Bilanc  31,12,08</t>
  </si>
  <si>
    <t>Detyrime e pagesa viti 2009</t>
  </si>
  <si>
    <t>Detyrime sipas Bilanc  31,12,09</t>
  </si>
  <si>
    <t>638/1</t>
  </si>
  <si>
    <t>638/2</t>
  </si>
  <si>
    <t xml:space="preserve">Inventari   i   automjeteve  ne  pronesi   te  Subjektit </t>
  </si>
  <si>
    <t xml:space="preserve">Lloji   I   automjetit </t>
  </si>
  <si>
    <t>Kapaciteti</t>
  </si>
  <si>
    <t xml:space="preserve">Targa </t>
  </si>
  <si>
    <t xml:space="preserve">Vlera </t>
  </si>
  <si>
    <t>Paisje zyre informatike</t>
  </si>
  <si>
    <t>INVENTARI I AKTIVEVE QARKULLUESE</t>
  </si>
  <si>
    <t>E M E R T I M I</t>
  </si>
  <si>
    <t>Sasia</t>
  </si>
  <si>
    <t>Ne   Leke</t>
  </si>
  <si>
    <t>A   K   T   I   V   E   T</t>
  </si>
  <si>
    <t>Shenime</t>
  </si>
  <si>
    <t>Periudha</t>
  </si>
  <si>
    <t>Raportuese</t>
  </si>
  <si>
    <t>Para ardhese</t>
  </si>
  <si>
    <t>A K T I V E T    A F A T S H K U R T R A</t>
  </si>
  <si>
    <t>Aktivet  monetare</t>
  </si>
  <si>
    <t>&gt;</t>
  </si>
  <si>
    <t>Banka</t>
  </si>
  <si>
    <t>Arka</t>
  </si>
  <si>
    <t>Derivative dhe aktive te mbajtura per tregtim</t>
  </si>
  <si>
    <t>Aktive te tjera financiare afatshkurtra</t>
  </si>
  <si>
    <t>Kliente</t>
  </si>
  <si>
    <t>Debitore,Kreditore te tjere</t>
  </si>
  <si>
    <t>Tatim mbi fitimin</t>
  </si>
  <si>
    <t>Tvsh</t>
  </si>
  <si>
    <t>Te drejta e detyrime ndaj ortakeve</t>
  </si>
  <si>
    <t>Lendet e para</t>
  </si>
  <si>
    <t>Inventari Imet</t>
  </si>
  <si>
    <t>Mat.ndihmese</t>
  </si>
  <si>
    <t>Parapagesa per furnizime</t>
  </si>
  <si>
    <t>Aktive afatshkurtra te mbajtura per rishitje</t>
  </si>
  <si>
    <t>Parapagime dhe shpenzime te shtyra</t>
  </si>
  <si>
    <t>Shpenzime te periudhave te ardhshme</t>
  </si>
  <si>
    <t>A K T I V E T    A F A T G J A T A</t>
  </si>
  <si>
    <t>Investimet  financiare afatgjata</t>
  </si>
  <si>
    <t>Ndertesa</t>
  </si>
  <si>
    <t>Paisje zyre dhe informatike</t>
  </si>
  <si>
    <t xml:space="preserve">Aktive tjera afat gjata materiale(Mjete transp) </t>
  </si>
  <si>
    <t>Ativet biologjike afatgjata</t>
  </si>
  <si>
    <t>Aktive afatgjata jo materiale</t>
  </si>
  <si>
    <t>Kapitali aksioner i pa paguar</t>
  </si>
  <si>
    <t>T O T A L I     A K T I V E V E   ( I + II )</t>
  </si>
  <si>
    <t>PASIVET  DHE  KAPITALI</t>
  </si>
  <si>
    <t>P A S I V E T      A F A T S H K U R T E R A</t>
  </si>
  <si>
    <t>Huamarjet</t>
  </si>
  <si>
    <t>Overdraftet bankare</t>
  </si>
  <si>
    <t>Huamarrje afat shkuatra</t>
  </si>
  <si>
    <t>Huat  dhe  parapagimet</t>
  </si>
  <si>
    <t>Te pagushme ndaj furnitoreve</t>
  </si>
  <si>
    <t>Te pagushme ndaj punonjesve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</si>
  <si>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</si>
  <si>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</si>
  <si>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</si>
  <si>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</si>
  <si>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</si>
  <si>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Dividente per tu paguar</t>
  </si>
  <si>
    <t>Debitore dhe Kreditore  tjere(Kliente paradhenje)</t>
  </si>
  <si>
    <t>P A S I V E T      A F A T G J A T A</t>
  </si>
  <si>
    <t>Huat  afatgjata</t>
  </si>
  <si>
    <t>Hua,bono dhe detyrime nga qeraja financiare</t>
  </si>
  <si>
    <t>Bono te konvertueshme</t>
  </si>
  <si>
    <t>Huamarje te tjera afatgjata</t>
  </si>
  <si>
    <t>Provizionet afatgjata</t>
  </si>
  <si>
    <t>T O T A L I      P A S I V E V E      ( I+II )</t>
  </si>
  <si>
    <t xml:space="preserve">K A P I T A L I </t>
  </si>
  <si>
    <t>Aksionet e pakices (PF te konsoliduara)</t>
  </si>
  <si>
    <t>Kapitali aksionereve te shoq.meme (PF te kons.)</t>
  </si>
  <si>
    <t>Primi aksionit</t>
  </si>
  <si>
    <t>Njesite ose aksionet e thesarit (Negative)</t>
  </si>
  <si>
    <t>Rezervat statutore</t>
  </si>
  <si>
    <t>Rezervat ligjore</t>
  </si>
  <si>
    <t>Rezervat e tjera</t>
  </si>
  <si>
    <t>Fitimet e pa shperndara</t>
  </si>
  <si>
    <t>Fitimi (Humbja) e vitit financiar</t>
  </si>
  <si>
    <t>TOTALI   PASIVEVE   DHE   KAPITALIT  (I+II+III)</t>
  </si>
  <si>
    <t>(  Bazuar ne klasifikimin e Shpenzimeve sipas Natyres  )</t>
  </si>
  <si>
    <t>Pershkrimi  i  Elementeve</t>
  </si>
  <si>
    <t>Referenca</t>
  </si>
  <si>
    <t>Te ardhura te tjera nga veprimtaria e shfrytezimit</t>
  </si>
  <si>
    <t>702,708X</t>
  </si>
  <si>
    <t>Ndrysh.ne invent.prod.gatshme e prodhimit ne proces</t>
  </si>
  <si>
    <t>Materialet e konsumuara</t>
  </si>
  <si>
    <t>601,608X</t>
  </si>
  <si>
    <t>Kosto e punes</t>
  </si>
  <si>
    <t>Shpenzimet per sigurime shoqerore e shendetesore</t>
  </si>
  <si>
    <t>Totali shpenzimeve  (  shumat  4 - 7 )</t>
  </si>
  <si>
    <t>Fitimi (humbja) nga veprimtarite e kryesore (1+2+/-3-8)</t>
  </si>
  <si>
    <t>Te ardhurat dhe shpenzimet financiare nga njesite e kontrolluara</t>
  </si>
  <si>
    <t>Te ardhurat dhe shpenzimet financiare nga pjesemarrjet</t>
  </si>
  <si>
    <t xml:space="preserve">Te ardh.e shpenz. financ.nga inves.te tjera financ.afatgjata </t>
  </si>
  <si>
    <t>763,764,765,664,665</t>
  </si>
  <si>
    <t>Fitimet (Humbjet) nga kursi kembimit</t>
  </si>
  <si>
    <t>Te ardhura dhe shpenzime te tjera financiare</t>
  </si>
  <si>
    <t>657 penalitete</t>
  </si>
  <si>
    <t>Totali i te Ardhurave dhe Shpenzimeve financiare</t>
  </si>
  <si>
    <t>Fitimi (humbja) para tatimit  ( 9 +/- 13 )</t>
  </si>
  <si>
    <t>Fitimi (humbja) neto e vitit financiar  ( 14 - 15 )</t>
  </si>
  <si>
    <t>Elementet e pasqyrave te konsoliduara</t>
  </si>
  <si>
    <t>Te ardhura dhe shpenzime te tjera financiare (Gjoba)</t>
  </si>
  <si>
    <t>Shuma per tatim</t>
  </si>
  <si>
    <t>Tatimi mbi fitimin 10 %</t>
  </si>
  <si>
    <t>Nje pasqyre e pa Konsoliduar</t>
  </si>
  <si>
    <t>Aksione thesari</t>
  </si>
  <si>
    <t>Rezerva stat.ligjore</t>
  </si>
  <si>
    <t xml:space="preserve">Fitimi pashperndare </t>
  </si>
  <si>
    <t>Efekti ndryshimeve ne politikat kontabel</t>
  </si>
  <si>
    <t>Pozicioni i rregulluar</t>
  </si>
  <si>
    <t>Fitimi neto per periudhen kontabel</t>
  </si>
  <si>
    <t>Trasferime ne rezerven ligjore</t>
  </si>
  <si>
    <t>Trasferime ne rezerven statuore</t>
  </si>
  <si>
    <t>Trasferime ne rezerva per investime</t>
  </si>
  <si>
    <t>Rezerva rivleresimi I AAGJ</t>
  </si>
  <si>
    <t>Trasferim ne detyrimet</t>
  </si>
  <si>
    <t>Blerje aksionesh thesari</t>
  </si>
  <si>
    <t>Terheqje kapitali per zvogelim</t>
  </si>
  <si>
    <t>Page 6</t>
  </si>
  <si>
    <t>Emertimi</t>
  </si>
  <si>
    <t>Gjendja</t>
  </si>
  <si>
    <t>Ndryshimi</t>
  </si>
  <si>
    <t>31.12.09</t>
  </si>
  <si>
    <t>31.12.08</t>
  </si>
  <si>
    <t>( +  ose  - )</t>
  </si>
  <si>
    <t>T O T A L I</t>
  </si>
  <si>
    <t>Sqarim</t>
  </si>
  <si>
    <t>Diferenca</t>
  </si>
  <si>
    <t>Te Hyra</t>
  </si>
  <si>
    <t>Te Dala</t>
  </si>
  <si>
    <t>likujditete</t>
  </si>
  <si>
    <t>(Shtesa te dala me  - )</t>
  </si>
  <si>
    <t>(Shtesa te hyra me + )</t>
  </si>
  <si>
    <t>Rezultati</t>
  </si>
  <si>
    <t>Pasivet afatshkurtera</t>
  </si>
  <si>
    <t>Pasivet afatgjata</t>
  </si>
  <si>
    <t xml:space="preserve">Kapitali </t>
  </si>
  <si>
    <t>Page 5</t>
  </si>
  <si>
    <t>Analiza e shpenzimeve "Furnitura, nentrajtime e sherbime"</t>
  </si>
  <si>
    <t>Nr.</t>
  </si>
  <si>
    <t>Shuma leke</t>
  </si>
  <si>
    <t>Dokumentet</t>
  </si>
  <si>
    <t>Verejtje</t>
  </si>
  <si>
    <t xml:space="preserve">Te ndryshme </t>
  </si>
  <si>
    <t>Qira</t>
  </si>
  <si>
    <t>Komisione banke</t>
  </si>
  <si>
    <t>Siguracione</t>
  </si>
  <si>
    <t>Mirembajtje dhe riparime</t>
  </si>
  <si>
    <t>Shuma</t>
  </si>
  <si>
    <t>Analiza e "Shpenzime te tjera rrjedhese"</t>
  </si>
  <si>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</si>
  <si>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</si>
  <si>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</si>
  <si>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</si>
  <si>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</si>
  <si>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</si>
  <si>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</si>
  <si>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>Ligjit Nr. 9228 Date 29.04.2004     Per Kontabilitetin dhe Pasqyrat Financiare  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</si>
  <si>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</si>
  <si>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</si>
  <si>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</si>
  <si>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</si>
  <si>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</si>
  <si>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</si>
  <si>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</si>
  <si>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</si>
  <si>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</si>
  <si>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</si>
  <si>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</si>
  <si>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S H E N I M E T          S P J E G U E S E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</si>
  <si>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</si>
  <si>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</si>
  <si>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</si>
  <si>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</si>
  <si>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</si>
  <si>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</si>
  <si>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</si>
  <si>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</si>
  <si>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</si>
  <si>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</si>
  <si>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Lek</t>
  </si>
  <si>
    <t>Euro</t>
  </si>
  <si>
    <t>Totali</t>
  </si>
  <si>
    <t>Arka ne Leke</t>
  </si>
  <si>
    <t>Arka ne Euro</t>
  </si>
  <si>
    <t>Arka ne Dollare</t>
  </si>
  <si>
    <t>Shoqeria nuk ka derivative dhe aktive te mbajtura per tregtim</t>
  </si>
  <si>
    <t>Kliente per mallra</t>
  </si>
  <si>
    <t xml:space="preserve">   Fatura gjithsej</t>
  </si>
  <si>
    <t xml:space="preserve">     a)  Nga keto</t>
  </si>
  <si>
    <t>pa likuiduara deri ne 30 dite</t>
  </si>
  <si>
    <t>pa likuiduara deri ne 60 dite</t>
  </si>
  <si>
    <t>pa likuiduara deri ne 90 dite</t>
  </si>
  <si>
    <t>pa likuiduara permbi nje vit</t>
  </si>
  <si>
    <t xml:space="preserve">     b)  Nga faturat gjithsej</t>
  </si>
  <si>
    <t>Fatura mbi 300 mije leke te prera</t>
  </si>
  <si>
    <t>Fatura mbi 300 mije leke te likuid.</t>
  </si>
  <si>
    <t>Tatimi i derdhur paradhenie</t>
  </si>
  <si>
    <t>Tatimi i vitit ushtrimor</t>
  </si>
  <si>
    <t>Tatimi i derdhur teper</t>
  </si>
  <si>
    <t>Tatim rimbursuar</t>
  </si>
  <si>
    <t>Tatim nga viti kaluar</t>
  </si>
  <si>
    <t>Page 12</t>
  </si>
  <si>
    <t>Tvsh e pagueshme ne celje te vitit</t>
  </si>
  <si>
    <t>Tvsh e zbriteshme ne Blerje gjate vitit</t>
  </si>
  <si>
    <t>Tvsh e pagueshme ne shitje gjate vitit</t>
  </si>
  <si>
    <t>Tvsh paguar gjate vitit</t>
  </si>
  <si>
    <t>Tvsh e pagueshme ne mbyllje te vitit</t>
  </si>
  <si>
    <t>Nuk ka</t>
  </si>
  <si>
    <t xml:space="preserve">Nuk ka </t>
  </si>
  <si>
    <t>Mat. Ndihmese</t>
  </si>
  <si>
    <t>Analiza e posteve te amortizushme</t>
  </si>
  <si>
    <t>Viti raportues</t>
  </si>
  <si>
    <t>Viti paraardhes</t>
  </si>
  <si>
    <t>Vlera</t>
  </si>
  <si>
    <t>Vl.mbetur</t>
  </si>
  <si>
    <t>Makineri,paisje</t>
  </si>
  <si>
    <t>Mjete transporti</t>
  </si>
  <si>
    <t>P.zyre dhe inform</t>
  </si>
  <si>
    <t>SHUMA</t>
  </si>
  <si>
    <t>Page 13</t>
  </si>
  <si>
    <t>PASIVET  AFATSHKURTRA</t>
  </si>
  <si>
    <t>Fatura mbi 300 mije leke te kontab.</t>
  </si>
  <si>
    <t>Debitore dhe Kreditore te tjere</t>
  </si>
  <si>
    <t>PASIVET  AFATGJATA</t>
  </si>
  <si>
    <t>page 14</t>
  </si>
  <si>
    <t xml:space="preserve">KAPITALI </t>
  </si>
  <si>
    <t>●</t>
  </si>
  <si>
    <t>Fitimi i ushtrimit</t>
  </si>
  <si>
    <t>Shpenzime te pa zbriteshme</t>
  </si>
  <si>
    <t>Tatimi mbi fitimin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</si>
  <si>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</si>
  <si>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</si>
  <si>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</si>
  <si>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</si>
  <si>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</si>
  <si>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</si>
  <si>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Per Drejtimin  e Njesise  Ekonomike</t>
  </si>
  <si>
    <t>(   ________________  )</t>
  </si>
  <si>
    <t>page 15</t>
  </si>
  <si>
    <t xml:space="preserve">                     Shoqeria   ""</t>
  </si>
  <si>
    <t>jo</t>
  </si>
  <si>
    <t>Page 10</t>
  </si>
  <si>
    <t xml:space="preserve">(  Ne zbatim te Standartit Kombetar te Kontabilitetit Nr.2 dhe </t>
  </si>
  <si>
    <t>K01703002S</t>
  </si>
  <si>
    <t>Rr"Bardhok Biba Pallati "HODAJ''Ap.8</t>
  </si>
  <si>
    <t>e Vajra Lubrifikant</t>
  </si>
  <si>
    <t xml:space="preserve">Import-Export Makineri dhe Mjete te Renda </t>
  </si>
  <si>
    <t>ARGUS XOXI</t>
  </si>
  <si>
    <t xml:space="preserve">                           Administratori</t>
  </si>
  <si>
    <t>AUTOVETURE</t>
  </si>
  <si>
    <t>1+1</t>
  </si>
  <si>
    <t>TR 6470 N</t>
  </si>
  <si>
    <t>FURGON MALLRASH BENZ 308</t>
  </si>
  <si>
    <t>TR 8037 N</t>
  </si>
  <si>
    <t>Kapitali aksionar eshte vleresuar me vleren kontabel.Sipas vendimit te asamblese se aksionereve</t>
  </si>
  <si>
    <t>MIGENA HANA</t>
  </si>
  <si>
    <t>Nafte</t>
  </si>
  <si>
    <t>Kancelari</t>
  </si>
  <si>
    <t>Shpz.Telefonie</t>
  </si>
  <si>
    <t>Trasport Mallrash</t>
  </si>
  <si>
    <t>Taksa te Ndryshme(Lokale+Nacionale)</t>
  </si>
  <si>
    <t>NIPT;K 01703002 S</t>
  </si>
  <si>
    <t>Aktiviteti;Import-Export Makineri e Pajisje</t>
  </si>
  <si>
    <t>Pasqyra  e  Ndryshimeve  ne  Kapital  2010</t>
  </si>
  <si>
    <t>Shoqeria ''PROQUAL ''  NIPTI K01703002S</t>
  </si>
  <si>
    <t>SHOQERIA PROQUAL SH.A</t>
  </si>
  <si>
    <r>
      <t>Shoqeria: PROQUAL</t>
    </r>
    <r>
      <rPr>
        <b/>
        <u val="single"/>
        <sz val="14"/>
        <rFont val="Arial"/>
        <family val="2"/>
      </rPr>
      <t xml:space="preserve"> SH.A</t>
    </r>
  </si>
  <si>
    <r>
      <t>NIPT   ______________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, me  llogari  bankare  ne  Leke  </t>
    </r>
    <r>
      <rPr>
        <u val="single"/>
        <sz val="11"/>
        <rFont val="Arial"/>
        <family val="2"/>
      </rPr>
      <t xml:space="preserve"> __________ </t>
    </r>
    <r>
      <rPr>
        <sz val="11"/>
        <rFont val="Arial"/>
        <family val="2"/>
      </rPr>
      <t xml:space="preserve">  prane  Bankes  ______________   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me  Valute  </t>
    </r>
  </si>
  <si>
    <t xml:space="preserve">Shpz.per interesa </t>
  </si>
  <si>
    <t>Humbje nga konvertimi</t>
  </si>
  <si>
    <t>SHOQERIA  ''PROQUAL'' SH.A</t>
  </si>
  <si>
    <t>PROQUAL SH.A</t>
  </si>
  <si>
    <t xml:space="preserve">PROQUAL SHA </t>
  </si>
  <si>
    <t xml:space="preserve">SHOQERIA PROQUAL SHA </t>
  </si>
  <si>
    <t>Subjekti;PROQUAL SH.A</t>
  </si>
  <si>
    <r>
      <t xml:space="preserve"> Mbi   detyrimet  tatimore  e  detyrime  te  tjera   te  deklaruara e te  paguara   per </t>
    </r>
    <r>
      <rPr>
        <u val="single"/>
        <sz val="11"/>
        <rFont val="Arial"/>
        <family val="2"/>
      </rPr>
      <t xml:space="preserve"> Vitin  2010</t>
    </r>
  </si>
  <si>
    <t xml:space="preserve">Shpz.per blerje mallra </t>
  </si>
  <si>
    <t>11.06.2000</t>
  </si>
  <si>
    <t>f</t>
  </si>
  <si>
    <t>Parapagesa te dhena per aktive</t>
  </si>
  <si>
    <t>Pozicioni me 31 dhjetor 2010</t>
  </si>
  <si>
    <t>eshte rritur kapitali themeltar,nga fitimet e pashperndara te shoqerise per periudhen 2000-2009</t>
  </si>
  <si>
    <t>Parate e perfituara nga Aktivitetet</t>
  </si>
  <si>
    <t>g</t>
  </si>
  <si>
    <t>Interesi I Paguar</t>
  </si>
  <si>
    <t>m</t>
  </si>
  <si>
    <t>Tatim Fitimi i Paguar</t>
  </si>
  <si>
    <t>ADMINISTRATOR</t>
  </si>
  <si>
    <t>HARTUESI I BILANCIT</t>
  </si>
  <si>
    <t>Viti   2011</t>
  </si>
  <si>
    <t>01.01.2011</t>
  </si>
  <si>
    <t>31.12.2011</t>
  </si>
  <si>
    <t>Pasqyrat    Financiare    te    Vitit   2011</t>
  </si>
  <si>
    <t>Pasqyra   e   te   Ardhurave   dhe   Shpenzimeve     2011</t>
  </si>
  <si>
    <t>Pasqyre  Ndihmese per Fluksin Monetar 2011</t>
  </si>
  <si>
    <t>-877856</t>
  </si>
  <si>
    <t>Pasqyrat financiare te vitit 2011 jane ta pa konsoliduara</t>
  </si>
  <si>
    <t>Celja e llogarive te bilancit me dt 01.01.2011 eshte e njejte me gjendjen e llogarive te bilancit dt 31.12. 2010</t>
  </si>
  <si>
    <t>Politikat kontabile te reflektuara ne deklarimet financiare te shoqerise,  per vitin 2011,jane te qendrueshme</t>
  </si>
  <si>
    <t>dhe te pandrysheshme nga viti i meparshem raportues 2010</t>
  </si>
  <si>
    <t xml:space="preserve">Gjendjet ne monedhe te huaj jane vleresuar me kursin zyrtar te Bankes se Shqiperise dt 31.12.2011 </t>
  </si>
  <si>
    <t xml:space="preserve"> me dt 31/12/2011 jane perfshire ne rezultat.</t>
  </si>
  <si>
    <t>me koston e blerjes (  kosto eshte llogaritur me metoden e mesatares se ponderuar) ne date 31.12.2011</t>
  </si>
  <si>
    <t>te kembimit  me dt 31/12/2011 jane perfshire ne rezultat.</t>
  </si>
  <si>
    <t xml:space="preserve">Te ardhurat  gjate vitit 2011 jane njohur ne PF  me vleren e drejte </t>
  </si>
  <si>
    <t>Per vitin 2011 ai eshte 10% mbi fitimin tatimor.</t>
  </si>
  <si>
    <t>Deklaratat financiare te vitit 2011 jane pergatitur ne zbatim te Standarteve Kombetare Kontabilitetit</t>
  </si>
  <si>
    <t xml:space="preserve">PROQUAL SHA  </t>
  </si>
  <si>
    <t>PASQYRA E FLUKSIT MONETAR - METODA INDIREKTE 2011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</si>
  <si>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</si>
  <si>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</si>
  <si>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</si>
  <si>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</si>
  <si>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</si>
  <si>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</si>
  <si>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2010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</si>
  <si>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</si>
  <si>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</si>
  <si>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</si>
  <si>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</si>
  <si>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</si>
  <si>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</si>
  <si>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</si>
  <si>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</si>
  <si>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</si>
  <si>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</si>
  <si>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</si>
  <si>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</si>
  <si>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</si>
  <si>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</si>
  <si>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</si>
  <si>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</si>
  <si>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</si>
  <si>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</si>
  <si>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</si>
  <si>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</si>
  <si>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</si>
  <si>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</si>
  <si>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</si>
  <si>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</si>
  <si>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Administratori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</si>
  <si>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</si>
  <si>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</si>
  <si>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</si>
  <si>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</si>
  <si>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</si>
  <si>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</si>
  <si>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</si>
  <si>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</si>
  <si>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</si>
  <si>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</si>
  <si>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</si>
  <si>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t xml:space="preserve"> e) </t>
  </si>
  <si>
    <t xml:space="preserve"> Shpenzime per sherbime</t>
  </si>
  <si>
    <t>605/2</t>
  </si>
  <si>
    <t>Shpenzime per personelin (a+b)</t>
  </si>
  <si>
    <t>a-</t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</si>
  <si>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</si>
  <si>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</si>
  <si>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</si>
  <si>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</si>
  <si>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</si>
  <si>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</si>
  <si>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</si>
  <si>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</si>
  <si>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</si>
  <si>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</si>
  <si>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</si>
  <si>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</si>
  <si>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</si>
  <si>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</si>
  <si>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</si>
  <si>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</si>
  <si>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</si>
  <si>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</si>
  <si>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</si>
  <si>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</si>
  <si>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</si>
  <si>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</si>
  <si>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</si>
  <si>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</si>
  <si>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</si>
  <si>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</si>
  <si>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</si>
  <si>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</si>
  <si>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</si>
  <si>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</si>
  <si>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</si>
  <si>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</si>
  <si>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</si>
  <si>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</si>
  <si>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</si>
  <si>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</si>
  <si>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</si>
  <si>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</si>
  <si>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</si>
  <si>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</si>
  <si>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</si>
  <si>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</si>
  <si>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</si>
  <si>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r>
      <t xml:space="preserve"> </t>
    </r>
    <r>
      <rPr>
        <sz val="8"/>
        <rFont val="Arial"/>
        <family val="2"/>
      </rPr>
      <t>Ndryshimet e gjëndjeve të Mallrave (+/-)</t>
    </r>
  </si>
  <si>
    <r>
      <t xml:space="preserve"> </t>
    </r>
    <r>
      <rPr>
        <sz val="8"/>
        <rFont val="Arial"/>
        <family val="2"/>
      </rPr>
      <t>Pagat e personelit</t>
    </r>
  </si>
  <si>
    <t>SHOQERIA _PROQUAL SHA___________________</t>
  </si>
  <si>
    <t>NIPT __K01703002S_________________</t>
  </si>
  <si>
    <t>Viti 2011</t>
  </si>
  <si>
    <t>SHOQERIA_________________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</si>
  <si>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</si>
  <si>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</si>
  <si>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</si>
  <si>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</si>
  <si>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</si>
  <si>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</si>
  <si>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</si>
  <si>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</si>
  <si>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</si>
  <si>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</si>
  <si>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</si>
  <si>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</si>
  <si>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</si>
  <si>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</si>
  <si>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</si>
  <si>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</si>
  <si>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</si>
  <si>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</si>
  <si>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</si>
  <si>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</si>
  <si>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</si>
  <si>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</si>
  <si>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</si>
  <si>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</si>
  <si>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</si>
  <si>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</si>
  <si>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</si>
  <si>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</si>
  <si>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</si>
  <si>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</si>
  <si>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</si>
  <si>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</si>
  <si>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</si>
  <si>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Totali i te ardhurave nga transporti</t>
  </si>
  <si>
    <t xml:space="preserve">Sherbimi </t>
  </si>
  <si>
    <t xml:space="preserve">Sherbime financiare 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</si>
  <si>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</si>
  <si>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</si>
  <si>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</si>
  <si>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</si>
  <si>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</si>
  <si>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</si>
  <si>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</si>
  <si>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</si>
  <si>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</si>
  <si>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Totali i te ardhurave nga sherbimet</t>
  </si>
  <si>
    <t>TOALI (I+II+III+IV+V)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</si>
  <si>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</si>
  <si>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</si>
  <si>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</si>
  <si>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</si>
  <si>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</si>
  <si>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</si>
  <si>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r>
      <t xml:space="preserve">Shenim: </t>
    </r>
    <r>
      <rPr>
        <sz val="10"/>
        <rFont val="Arial"/>
        <family val="2"/>
      </rPr>
      <t>Kjo pasqyre plotesohet edhe on-line.</t>
    </r>
  </si>
  <si>
    <t>NIPTI_K01703002S___________________</t>
  </si>
  <si>
    <t>Te punesuar mesatarisht per vitin 2011:</t>
  </si>
  <si>
    <t>Gjendje</t>
  </si>
  <si>
    <t>Shtesa</t>
  </si>
  <si>
    <t>Pakesime</t>
  </si>
  <si>
    <t>Ndertime</t>
  </si>
  <si>
    <t>kompjuterike</t>
  </si>
  <si>
    <t>Zyre</t>
  </si>
  <si>
    <t xml:space="preserve">             TOTALI</t>
  </si>
  <si>
    <t>Makineri,paisje,vegla</t>
  </si>
  <si>
    <t xml:space="preserve">Shoqeria  PROQUAL SHA </t>
  </si>
  <si>
    <t>NIPTI_K01703002S______________________</t>
  </si>
  <si>
    <t>Aktivet Afatgjata Materiale  me vlere fillestare   2011</t>
  </si>
  <si>
    <t>Amortizimi A.A.Materiale   2011</t>
  </si>
  <si>
    <t>Vlera Kontabel Neto e A.A.Materiale  2011</t>
  </si>
  <si>
    <t>Tirane  me 20/02/2012</t>
  </si>
  <si>
    <t>Kontabiliste</t>
  </si>
  <si>
    <t>PROQUAL</t>
  </si>
  <si>
    <t>Gjendje artikuj</t>
  </si>
  <si>
    <t>dt  - 31/12/2011</t>
  </si>
  <si>
    <t>artikull</t>
  </si>
  <si>
    <t>pershkrim</t>
  </si>
  <si>
    <t>klasifikim I</t>
  </si>
  <si>
    <t>vlefte</t>
  </si>
  <si>
    <t>Adresa;RR''Bardhok Biba''</t>
  </si>
  <si>
    <t>MDV</t>
  </si>
  <si>
    <t>VAJ AERO-HIDRAULIK</t>
  </si>
  <si>
    <t>VAJ MOTORRI</t>
  </si>
  <si>
    <t>VAJ LUBRIFIKANT</t>
  </si>
  <si>
    <t>VAJ</t>
  </si>
  <si>
    <t>PREPARAT LUBRIFIKUES</t>
  </si>
  <si>
    <t>GRASO</t>
  </si>
  <si>
    <t>VAJ LUBRIFIKANT (487)</t>
  </si>
  <si>
    <t>GRASO(145)</t>
  </si>
  <si>
    <t>VAJ FORDI</t>
  </si>
  <si>
    <t>ANTIFRIZE</t>
  </si>
  <si>
    <t>ALKOL FRENASH</t>
  </si>
  <si>
    <t>VAJ PER KOMPRSEORE DHE TURBINA</t>
  </si>
  <si>
    <t>VAJ LUBRIFIKANT PER MOTOCIKLETA</t>
  </si>
  <si>
    <t>VAJ ISO 68</t>
  </si>
  <si>
    <t>VAJ LUBRIFIKANT 155</t>
  </si>
  <si>
    <t>VAJ MOTORRI SHELL</t>
  </si>
  <si>
    <t>VAJ MOTORRI IMPORTI</t>
  </si>
  <si>
    <t>VAJ TRASMESIONI</t>
  </si>
  <si>
    <t>VAJ INGRANAZHI</t>
  </si>
  <si>
    <t>VAJ INGRANAZHESH 2</t>
  </si>
  <si>
    <t>VAJ INDUSTRIAL</t>
  </si>
  <si>
    <t>VAJ RUBIA S40</t>
  </si>
  <si>
    <t>VAJ HIDRAULIK AZOLA</t>
  </si>
  <si>
    <t>VAJ KAPPA</t>
  </si>
  <si>
    <t>VAJ RUBBIA 4400 (15W40)</t>
  </si>
  <si>
    <t>VAJ 80W90</t>
  </si>
  <si>
    <t>BATERI</t>
  </si>
  <si>
    <t>VAJ KALLEPESH</t>
  </si>
  <si>
    <t>ALKOL</t>
  </si>
  <si>
    <t>VAJ LUBRIFIKANT V 02</t>
  </si>
  <si>
    <t>VAJ 2T</t>
  </si>
  <si>
    <t>VAJ MOTORRASH SH-09</t>
  </si>
  <si>
    <t>VAJ HIDRAULIK SH-09</t>
  </si>
  <si>
    <t>GRASO SH-09</t>
  </si>
  <si>
    <t>PREPARAT ANTIFRIZE SH-09</t>
  </si>
  <si>
    <t>VAJ LUBRIFIKANT Q-09</t>
  </si>
  <si>
    <t>MGB</t>
  </si>
  <si>
    <t>GOMA AUTO R 16</t>
  </si>
  <si>
    <t>GOMA R 215/80 R 15</t>
  </si>
  <si>
    <t>BATERI 12 W</t>
  </si>
  <si>
    <t>GOMA PIRELI 195/65 R 15</t>
  </si>
  <si>
    <t>GOMA AURORA 225/50 R16</t>
  </si>
  <si>
    <t>VAJ HIDRAULIK</t>
  </si>
  <si>
    <t>GOMA AUTO 5080</t>
  </si>
  <si>
    <t>GOMA R16</t>
  </si>
  <si>
    <t>GOMA R 15</t>
  </si>
  <si>
    <t>GOMA R.14</t>
  </si>
  <si>
    <t>GOMA R.15 NOK.</t>
  </si>
  <si>
    <t>BATERI 74 AH</t>
  </si>
  <si>
    <t>BATERI 75 AH</t>
  </si>
  <si>
    <t>BATERI 45 AH</t>
  </si>
  <si>
    <t>BATERI 82 AH</t>
  </si>
  <si>
    <t>BATERI 99 AH</t>
  </si>
  <si>
    <t>BATERI 100 AH</t>
  </si>
  <si>
    <t>GOMA</t>
  </si>
  <si>
    <t>MOTORRA PJESE</t>
  </si>
  <si>
    <t>AMORTIZATOR</t>
  </si>
  <si>
    <t xml:space="preserve">ISO FILTER </t>
  </si>
  <si>
    <t>CEPA FRENI</t>
  </si>
  <si>
    <t>MMN</t>
  </si>
  <si>
    <t xml:space="preserve">VETURE NAFTE KJ CHEROKEE </t>
  </si>
  <si>
    <t>KEPUCE</t>
  </si>
  <si>
    <t>MMR</t>
  </si>
  <si>
    <t>VALIXHE MOTORRI</t>
  </si>
  <si>
    <t>MPK</t>
  </si>
  <si>
    <t>RRIP MOTORRI</t>
  </si>
  <si>
    <t>POMPE VAJI</t>
  </si>
  <si>
    <t>PULEXHO MOTORRI</t>
  </si>
  <si>
    <t>FILTER KAMJO</t>
  </si>
  <si>
    <t>KUZHINETA</t>
  </si>
  <si>
    <t>TAMBURE</t>
  </si>
  <si>
    <t>POMPE FREKSIONI</t>
  </si>
  <si>
    <t>KOKA ZBARE</t>
  </si>
  <si>
    <t>PARAKOLPA</t>
  </si>
  <si>
    <t>PARAFANGO</t>
  </si>
  <si>
    <t>GRUPE TIMONI</t>
  </si>
  <si>
    <t xml:space="preserve">FENER +SINJALE </t>
  </si>
  <si>
    <t>AVANTRENO</t>
  </si>
  <si>
    <t xml:space="preserve">POMPE NAFTE </t>
  </si>
  <si>
    <t xml:space="preserve">XHAM ANESOR </t>
  </si>
  <si>
    <t xml:space="preserve">XHAM PARABRIZE </t>
  </si>
  <si>
    <t xml:space="preserve">PISTONA MOTORI </t>
  </si>
  <si>
    <t xml:space="preserve">STOP FRENI </t>
  </si>
  <si>
    <t>FRENA</t>
  </si>
  <si>
    <t xml:space="preserve">SUPORT KEMB MOTORI </t>
  </si>
  <si>
    <t xml:space="preserve">KEMBE KABINE </t>
  </si>
  <si>
    <t xml:space="preserve">CILINDER MOTORI </t>
  </si>
  <si>
    <t xml:space="preserve">BALESTRA TE PARA </t>
  </si>
  <si>
    <t xml:space="preserve">BALESTRA TE PASME </t>
  </si>
  <si>
    <t xml:space="preserve">LLAMPA TE PERDORURA </t>
  </si>
  <si>
    <t xml:space="preserve">KRIK HIDRAULIK </t>
  </si>
  <si>
    <t xml:space="preserve">POMPE SIST KTHIMI </t>
  </si>
  <si>
    <t xml:space="preserve">FENER </t>
  </si>
  <si>
    <t xml:space="preserve">TAMBURO FRENI </t>
  </si>
  <si>
    <t xml:space="preserve">KRYQE TRANSMISIONI </t>
  </si>
  <si>
    <t>FILTRA</t>
  </si>
  <si>
    <t xml:space="preserve">FSHIRESE BOTTARI </t>
  </si>
  <si>
    <t>RRIP DINAMO 5K1815</t>
  </si>
  <si>
    <t>JASTEK</t>
  </si>
  <si>
    <t>PASQYRA</t>
  </si>
  <si>
    <t>ADEZIVE</t>
  </si>
  <si>
    <t>KRAH STABILIZATORI</t>
  </si>
  <si>
    <t>AKUMULATOR</t>
  </si>
  <si>
    <t xml:space="preserve">BAZAMENTE </t>
  </si>
  <si>
    <t xml:space="preserve">BORDURA </t>
  </si>
  <si>
    <t xml:space="preserve">CELESA TE NDRYSHEM </t>
  </si>
  <si>
    <t>BORI</t>
  </si>
  <si>
    <t>MASKARINO</t>
  </si>
  <si>
    <t>PRAPAKOLP</t>
  </si>
  <si>
    <t>RRIPA</t>
  </si>
  <si>
    <t xml:space="preserve">DOREZA </t>
  </si>
  <si>
    <t>TERMOSTAT</t>
  </si>
  <si>
    <t xml:space="preserve">KAVALLOTA </t>
  </si>
  <si>
    <t xml:space="preserve">LEVE KOMANDIMI </t>
  </si>
  <si>
    <t>KOPERTONA 17</t>
  </si>
  <si>
    <t>KOMPRESOR</t>
  </si>
  <si>
    <t xml:space="preserve">UNAZA </t>
  </si>
  <si>
    <t>SHTANGA</t>
  </si>
  <si>
    <t>PAKETA</t>
  </si>
  <si>
    <t>PERCUES</t>
  </si>
  <si>
    <t>PIASTER</t>
  </si>
  <si>
    <t>TAPA TE NDRYSHME</t>
  </si>
  <si>
    <t>BASHKUESE</t>
  </si>
  <si>
    <t>STEMA</t>
  </si>
  <si>
    <t>FISH FERROTASH</t>
  </si>
  <si>
    <t xml:space="preserve">SLLAVINA </t>
  </si>
  <si>
    <t>VALVULA</t>
  </si>
  <si>
    <t>KAPAK</t>
  </si>
  <si>
    <t>PAJISJE KOMANDIMI YAMAHA</t>
  </si>
  <si>
    <t xml:space="preserve">SPIRALE </t>
  </si>
  <si>
    <t>FASHO</t>
  </si>
  <si>
    <t>KRYQ</t>
  </si>
  <si>
    <t>BRONXINA</t>
  </si>
  <si>
    <t>HELIKE</t>
  </si>
  <si>
    <t>XHAM FENERI</t>
  </si>
  <si>
    <t xml:space="preserve">XHAM PASQYRA </t>
  </si>
  <si>
    <t>PJESE KEMBIMI STOQE(Kosto pa Baze)</t>
  </si>
  <si>
    <t>GUARICION TESTATO</t>
  </si>
  <si>
    <t>KANDALETA</t>
  </si>
  <si>
    <t>KOKA PARALELI</t>
  </si>
  <si>
    <t>KIT FREKSIONI</t>
  </si>
  <si>
    <t>RADIATOR</t>
  </si>
  <si>
    <t>TIRANTE</t>
  </si>
  <si>
    <t>KEMBE MOTORRI</t>
  </si>
  <si>
    <t xml:space="preserve">POMPE UJI </t>
  </si>
  <si>
    <t>FILTER KONDICIONIMI</t>
  </si>
  <si>
    <t>FERROTA</t>
  </si>
  <si>
    <t>GOMINE CILINDRIKE</t>
  </si>
  <si>
    <t>FILTER AJRI</t>
  </si>
  <si>
    <t>RRIPA ME KANALE</t>
  </si>
  <si>
    <t>RADIATOR UJI</t>
  </si>
  <si>
    <t>CILINDRA FRENI</t>
  </si>
  <si>
    <t>DISK FREKSIONI</t>
  </si>
  <si>
    <t>RRIPA FAZE</t>
  </si>
  <si>
    <t>FERROTE FRENI</t>
  </si>
  <si>
    <t>GRUSHTA</t>
  </si>
  <si>
    <t>FILTER VAJI KONDICIONIMI</t>
  </si>
  <si>
    <t>FILTER AJRI (128)</t>
  </si>
  <si>
    <t>PARAFILTRA</t>
  </si>
  <si>
    <t xml:space="preserve">FILTRA NAFTE </t>
  </si>
  <si>
    <t>DISQE FRENI</t>
  </si>
  <si>
    <t>Pozicioni me 31 dhjetor 2011</t>
  </si>
  <si>
    <t>20.02.2012</t>
  </si>
  <si>
    <t>Kontabilisti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</si>
</sst>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\ _F_-;\-* #,##0\ _F_-;_-* &quot;-&quot;??\ _F_-;_-@_-"/>
    <numFmt numFmtId="185" formatCode="#,##0.0"/>
    <numFmt numFmtId="186" formatCode="_-* #,##0_L_e_k_-;\-* #,##0_L_e_k_-;_-* &quot;-&quot;??_L_e_k_-;_-@_-"/>
    <numFmt numFmtId="187" formatCode="_(* #,##0_);_(* \(#,##0\);_(* &quot;-&quot;??_);_(@_)"/>
    <numFmt numFmtId="188" formatCode="_-* #,##0.0_L_e_k_-;\-* #,##0.0_L_e_k_-;_-* &quot;-&quot;??_L_e_k_-;_-@_-"/>
    <numFmt numFmtId="189" formatCode="_-* #,##0.000_L_e_k_-;\-* #,##0.000_L_e_k_-;_-* &quot;-&quot;??_L_e_k_-;_-@_-"/>
    <numFmt numFmtId="190" formatCode="_-* #,##0.0000_L_e_k_-;\-* #,##0.0000_L_e_k_-;_-* &quot;-&quot;??_L_e_k_-;_-@_-"/>
    <numFmt numFmtId="191" formatCode="0.0"/>
  </numFmts>
  <fonts count="79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i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u val="single"/>
      <sz val="14"/>
      <name val="Arial"/>
      <family val="2"/>
    </font>
    <font>
      <u val="single"/>
      <sz val="11"/>
      <name val="Arial"/>
      <family val="2"/>
    </font>
    <font>
      <b/>
      <sz val="9"/>
      <name val="Arial"/>
      <family val="2"/>
    </font>
    <font>
      <sz val="11"/>
      <name val="Times New Roman"/>
      <family val="1"/>
    </font>
    <font>
      <u val="single"/>
      <sz val="12"/>
      <name val="Arial"/>
      <family val="2"/>
    </font>
    <font>
      <b/>
      <u val="single"/>
      <sz val="12"/>
      <name val="Copperplate Gothic Bold"/>
      <family val="2"/>
    </font>
    <font>
      <b/>
      <u val="single"/>
      <sz val="10"/>
      <name val="Copperplate Gothic Bold"/>
      <family val="2"/>
    </font>
    <font>
      <sz val="10"/>
      <name val="Arial Narrow"/>
      <family val="2"/>
    </font>
    <font>
      <b/>
      <u val="single"/>
      <sz val="12"/>
      <name val="Arial"/>
      <family val="2"/>
    </font>
    <font>
      <i/>
      <sz val="10"/>
      <name val="Arial"/>
      <family val="0"/>
    </font>
    <font>
      <sz val="10"/>
      <color indexed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26"/>
      <name val="Arial Narrow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i/>
      <sz val="12"/>
      <name val="Times New Roman"/>
      <family val="1"/>
    </font>
    <font>
      <b/>
      <i/>
      <sz val="10"/>
      <name val="Arial"/>
      <family val="2"/>
    </font>
    <font>
      <sz val="10"/>
      <name val="Arial CE"/>
      <family val="0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6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3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2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24" xfId="0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25" xfId="0" applyFont="1" applyBorder="1" applyAlignment="1">
      <alignment horizontal="left"/>
    </xf>
    <xf numFmtId="0" fontId="9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0" fillId="0" borderId="26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 horizontal="center"/>
    </xf>
    <xf numFmtId="3" fontId="0" fillId="0" borderId="27" xfId="0" applyNumberFormat="1" applyFont="1" applyBorder="1" applyAlignment="1">
      <alignment/>
    </xf>
    <xf numFmtId="0" fontId="4" fillId="0" borderId="11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3" fontId="0" fillId="0" borderId="28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9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31" xfId="0" applyBorder="1" applyAlignment="1">
      <alignment/>
    </xf>
    <xf numFmtId="0" fontId="0" fillId="0" borderId="16" xfId="0" applyBorder="1" applyAlignment="1">
      <alignment/>
    </xf>
    <xf numFmtId="0" fontId="0" fillId="0" borderId="32" xfId="0" applyBorder="1" applyAlignment="1">
      <alignment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3" fillId="0" borderId="15" xfId="0" applyFont="1" applyBorder="1" applyAlignment="1">
      <alignment horizontal="right"/>
    </xf>
    <xf numFmtId="0" fontId="0" fillId="0" borderId="25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2" xfId="0" applyFont="1" applyBorder="1" applyAlignment="1">
      <alignment/>
    </xf>
    <xf numFmtId="17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3" fontId="0" fillId="0" borderId="34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0" fontId="2" fillId="0" borderId="3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3" fillId="0" borderId="20" xfId="0" applyFont="1" applyBorder="1" applyAlignment="1">
      <alignment horizontal="center"/>
    </xf>
    <xf numFmtId="3" fontId="0" fillId="0" borderId="26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3" fontId="0" fillId="0" borderId="28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3" fillId="0" borderId="26" xfId="0" applyFont="1" applyBorder="1" applyAlignment="1">
      <alignment/>
    </xf>
    <xf numFmtId="0" fontId="16" fillId="0" borderId="0" xfId="0" applyFont="1" applyAlignment="1">
      <alignment/>
    </xf>
    <xf numFmtId="3" fontId="3" fillId="0" borderId="11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9" fillId="0" borderId="1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16" fontId="0" fillId="0" borderId="12" xfId="0" applyNumberFormat="1" applyBorder="1" applyAlignment="1">
      <alignment horizontal="center"/>
    </xf>
    <xf numFmtId="3" fontId="0" fillId="33" borderId="11" xfId="0" applyNumberFormat="1" applyFill="1" applyBorder="1" applyAlignment="1">
      <alignment/>
    </xf>
    <xf numFmtId="3" fontId="0" fillId="33" borderId="13" xfId="0" applyNumberFormat="1" applyFill="1" applyBorder="1" applyAlignment="1">
      <alignment/>
    </xf>
    <xf numFmtId="3" fontId="0" fillId="33" borderId="27" xfId="0" applyNumberFormat="1" applyFill="1" applyBorder="1" applyAlignment="1">
      <alignment/>
    </xf>
    <xf numFmtId="0" fontId="19" fillId="0" borderId="11" xfId="0" applyFont="1" applyFill="1" applyBorder="1" applyAlignment="1">
      <alignment/>
    </xf>
    <xf numFmtId="178" fontId="2" fillId="0" borderId="0" xfId="45" applyFont="1" applyAlignment="1">
      <alignment horizontal="center"/>
    </xf>
    <xf numFmtId="0" fontId="0" fillId="0" borderId="37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16" xfId="0" applyBorder="1" applyAlignment="1">
      <alignment horizontal="center"/>
    </xf>
    <xf numFmtId="178" fontId="0" fillId="0" borderId="18" xfId="45" applyFont="1" applyBorder="1" applyAlignment="1">
      <alignment/>
    </xf>
    <xf numFmtId="178" fontId="0" fillId="0" borderId="18" xfId="45" applyFont="1" applyBorder="1" applyAlignment="1">
      <alignment horizontal="center"/>
    </xf>
    <xf numFmtId="178" fontId="0" fillId="0" borderId="10" xfId="45" applyFont="1" applyBorder="1" applyAlignment="1">
      <alignment/>
    </xf>
    <xf numFmtId="178" fontId="0" fillId="0" borderId="25" xfId="45" applyFont="1" applyBorder="1" applyAlignment="1">
      <alignment horizontal="center"/>
    </xf>
    <xf numFmtId="178" fontId="0" fillId="0" borderId="33" xfId="45" applyFont="1" applyBorder="1" applyAlignment="1">
      <alignment horizontal="center"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33" borderId="0" xfId="0" applyFill="1" applyAlignment="1">
      <alignment/>
    </xf>
    <xf numFmtId="0" fontId="0" fillId="34" borderId="33" xfId="0" applyFill="1" applyBorder="1" applyAlignment="1">
      <alignment/>
    </xf>
    <xf numFmtId="0" fontId="0" fillId="33" borderId="33" xfId="0" applyFill="1" applyBorder="1" applyAlignment="1">
      <alignment/>
    </xf>
    <xf numFmtId="178" fontId="0" fillId="0" borderId="0" xfId="45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6" xfId="0" applyFont="1" applyBorder="1" applyAlignment="1">
      <alignment/>
    </xf>
    <xf numFmtId="3" fontId="0" fillId="34" borderId="11" xfId="0" applyNumberFormat="1" applyFill="1" applyBorder="1" applyAlignment="1">
      <alignment/>
    </xf>
    <xf numFmtId="3" fontId="0" fillId="33" borderId="38" xfId="0" applyNumberFormat="1" applyFill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left"/>
    </xf>
    <xf numFmtId="3" fontId="0" fillId="0" borderId="41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Border="1" applyAlignment="1">
      <alignment horizontal="center"/>
    </xf>
    <xf numFmtId="3" fontId="0" fillId="0" borderId="42" xfId="0" applyNumberFormat="1" applyBorder="1" applyAlignment="1">
      <alignment/>
    </xf>
    <xf numFmtId="0" fontId="0" fillId="0" borderId="44" xfId="0" applyBorder="1" applyAlignment="1">
      <alignment horizontal="center"/>
    </xf>
    <xf numFmtId="3" fontId="0" fillId="0" borderId="45" xfId="0" applyNumberFormat="1" applyBorder="1" applyAlignment="1">
      <alignment/>
    </xf>
    <xf numFmtId="3" fontId="0" fillId="0" borderId="46" xfId="0" applyNumberFormat="1" applyBorder="1" applyAlignment="1">
      <alignment/>
    </xf>
    <xf numFmtId="0" fontId="0" fillId="0" borderId="25" xfId="0" applyBorder="1" applyAlignment="1">
      <alignment horizontal="center"/>
    </xf>
    <xf numFmtId="0" fontId="19" fillId="0" borderId="38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38" xfId="0" applyFont="1" applyBorder="1" applyAlignment="1">
      <alignment/>
    </xf>
    <xf numFmtId="3" fontId="0" fillId="33" borderId="47" xfId="0" applyNumberFormat="1" applyFill="1" applyBorder="1" applyAlignment="1">
      <alignment/>
    </xf>
    <xf numFmtId="3" fontId="0" fillId="0" borderId="48" xfId="0" applyNumberFormat="1" applyBorder="1" applyAlignment="1">
      <alignment/>
    </xf>
    <xf numFmtId="3" fontId="0" fillId="34" borderId="12" xfId="0" applyNumberFormat="1" applyFont="1" applyFill="1" applyBorder="1" applyAlignment="1">
      <alignment/>
    </xf>
    <xf numFmtId="0" fontId="5" fillId="0" borderId="37" xfId="0" applyFont="1" applyBorder="1" applyAlignment="1">
      <alignment/>
    </xf>
    <xf numFmtId="0" fontId="5" fillId="0" borderId="37" xfId="0" applyFont="1" applyBorder="1" applyAlignment="1">
      <alignment horizontal="center"/>
    </xf>
    <xf numFmtId="3" fontId="0" fillId="33" borderId="49" xfId="0" applyNumberFormat="1" applyFill="1" applyBorder="1" applyAlignment="1">
      <alignment/>
    </xf>
    <xf numFmtId="3" fontId="0" fillId="0" borderId="38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33" borderId="26" xfId="0" applyNumberForma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33" borderId="11" xfId="0" applyNumberFormat="1" applyFill="1" applyBorder="1" applyAlignment="1">
      <alignment horizontal="center"/>
    </xf>
    <xf numFmtId="3" fontId="0" fillId="33" borderId="52" xfId="0" applyNumberFormat="1" applyFill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0" fillId="33" borderId="56" xfId="0" applyNumberFormat="1" applyFill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33" borderId="12" xfId="0" applyNumberFormat="1" applyFont="1" applyFill="1" applyBorder="1" applyAlignment="1">
      <alignment horizontal="center"/>
    </xf>
    <xf numFmtId="3" fontId="0" fillId="33" borderId="12" xfId="0" applyNumberFormat="1" applyFill="1" applyBorder="1" applyAlignment="1">
      <alignment horizontal="center"/>
    </xf>
    <xf numFmtId="3" fontId="0" fillId="33" borderId="24" xfId="0" applyNumberFormat="1" applyFill="1" applyBorder="1" applyAlignment="1">
      <alignment horizontal="center"/>
    </xf>
    <xf numFmtId="3" fontId="0" fillId="33" borderId="40" xfId="0" applyNumberFormat="1" applyFill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0" fillId="0" borderId="45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0" fillId="0" borderId="16" xfId="0" applyFont="1" applyBorder="1" applyAlignment="1">
      <alignment horizontal="justify"/>
    </xf>
    <xf numFmtId="0" fontId="1" fillId="0" borderId="16" xfId="0" applyFont="1" applyBorder="1" applyAlignment="1">
      <alignment/>
    </xf>
    <xf numFmtId="0" fontId="17" fillId="0" borderId="0" xfId="0" applyFont="1" applyAlignment="1">
      <alignment/>
    </xf>
    <xf numFmtId="0" fontId="9" fillId="0" borderId="20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vertical="center"/>
    </xf>
    <xf numFmtId="3" fontId="0" fillId="0" borderId="33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3" fontId="0" fillId="0" borderId="33" xfId="0" applyNumberFormat="1" applyFont="1" applyBorder="1" applyAlignment="1">
      <alignment horizontal="right" vertical="center"/>
    </xf>
    <xf numFmtId="3" fontId="0" fillId="0" borderId="20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27" fillId="0" borderId="33" xfId="0" applyNumberFormat="1" applyFont="1" applyBorder="1" applyAlignment="1">
      <alignment horizontal="right" vertical="center"/>
    </xf>
    <xf numFmtId="3" fontId="2" fillId="0" borderId="33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185" fontId="0" fillId="0" borderId="25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8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8" xfId="0" applyFont="1" applyBorder="1" applyAlignment="1">
      <alignment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9" fillId="0" borderId="61" xfId="0" applyFont="1" applyBorder="1" applyAlignment="1">
      <alignment horizontal="center" vertical="center"/>
    </xf>
    <xf numFmtId="0" fontId="19" fillId="0" borderId="25" xfId="0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3" fillId="0" borderId="6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61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63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19" fillId="0" borderId="64" xfId="0" applyFont="1" applyBorder="1" applyAlignment="1">
      <alignment horizontal="center" vertical="center"/>
    </xf>
    <xf numFmtId="0" fontId="19" fillId="0" borderId="65" xfId="0" applyFont="1" applyBorder="1" applyAlignment="1">
      <alignment vertical="center"/>
    </xf>
    <xf numFmtId="3" fontId="3" fillId="0" borderId="66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21" fillId="0" borderId="0" xfId="0" applyFont="1" applyAlignment="1">
      <alignment horizontal="left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6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/>
    </xf>
    <xf numFmtId="1" fontId="3" fillId="0" borderId="33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0" fontId="3" fillId="0" borderId="33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3" fontId="3" fillId="0" borderId="3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/>
    </xf>
    <xf numFmtId="0" fontId="3" fillId="0" borderId="20" xfId="0" applyFont="1" applyBorder="1" applyAlignment="1">
      <alignment vertical="center"/>
    </xf>
    <xf numFmtId="1" fontId="3" fillId="0" borderId="2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86" fontId="3" fillId="0" borderId="33" xfId="0" applyNumberFormat="1" applyFont="1" applyBorder="1" applyAlignment="1">
      <alignment/>
    </xf>
    <xf numFmtId="0" fontId="3" fillId="0" borderId="33" xfId="0" applyFont="1" applyBorder="1" applyAlignment="1">
      <alignment horizontal="left"/>
    </xf>
    <xf numFmtId="3" fontId="3" fillId="0" borderId="10" xfId="0" applyNumberFormat="1" applyFont="1" applyBorder="1" applyAlignment="1">
      <alignment horizontal="right"/>
    </xf>
    <xf numFmtId="3" fontId="3" fillId="0" borderId="33" xfId="0" applyNumberFormat="1" applyFont="1" applyBorder="1" applyAlignment="1">
      <alignment horizontal="right"/>
    </xf>
    <xf numFmtId="0" fontId="19" fillId="0" borderId="33" xfId="0" applyFont="1" applyBorder="1" applyAlignment="1">
      <alignment/>
    </xf>
    <xf numFmtId="3" fontId="3" fillId="35" borderId="33" xfId="0" applyNumberFormat="1" applyFont="1" applyFill="1" applyBorder="1" applyAlignment="1">
      <alignment horizontal="right"/>
    </xf>
    <xf numFmtId="3" fontId="3" fillId="0" borderId="33" xfId="0" applyNumberFormat="1" applyFont="1" applyBorder="1" applyAlignment="1">
      <alignment horizontal="right" vertical="center"/>
    </xf>
    <xf numFmtId="186" fontId="3" fillId="0" borderId="33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/>
    </xf>
    <xf numFmtId="186" fontId="3" fillId="0" borderId="0" xfId="0" applyNumberFormat="1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/>
    </xf>
    <xf numFmtId="0" fontId="29" fillId="0" borderId="33" xfId="0" applyFont="1" applyBorder="1" applyAlignment="1">
      <alignment/>
    </xf>
    <xf numFmtId="187" fontId="29" fillId="0" borderId="33" xfId="42" applyNumberFormat="1" applyFont="1" applyBorder="1" applyAlignment="1">
      <alignment/>
    </xf>
    <xf numFmtId="187" fontId="29" fillId="0" borderId="33" xfId="42" applyNumberFormat="1" applyFont="1" applyFill="1" applyBorder="1" applyAlignment="1">
      <alignment/>
    </xf>
    <xf numFmtId="187" fontId="29" fillId="0" borderId="33" xfId="0" applyNumberFormat="1" applyFont="1" applyBorder="1" applyAlignment="1">
      <alignment/>
    </xf>
    <xf numFmtId="0" fontId="0" fillId="0" borderId="0" xfId="0" applyFill="1" applyAlignment="1">
      <alignment/>
    </xf>
    <xf numFmtId="187" fontId="0" fillId="0" borderId="0" xfId="0" applyNumberFormat="1" applyFill="1" applyAlignment="1">
      <alignment/>
    </xf>
    <xf numFmtId="0" fontId="30" fillId="0" borderId="33" xfId="0" applyFont="1" applyBorder="1" applyAlignment="1">
      <alignment/>
    </xf>
    <xf numFmtId="187" fontId="30" fillId="0" borderId="33" xfId="0" applyNumberFormat="1" applyFont="1" applyBorder="1" applyAlignment="1">
      <alignment/>
    </xf>
    <xf numFmtId="179" fontId="2" fillId="0" borderId="0" xfId="42" applyFont="1" applyAlignment="1">
      <alignment/>
    </xf>
    <xf numFmtId="0" fontId="2" fillId="0" borderId="0" xfId="0" applyFont="1" applyAlignment="1">
      <alignment/>
    </xf>
    <xf numFmtId="187" fontId="0" fillId="0" borderId="0" xfId="0" applyNumberForma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31" fillId="0" borderId="0" xfId="0" applyFont="1" applyAlignment="1">
      <alignment horizontal="center"/>
    </xf>
    <xf numFmtId="0" fontId="0" fillId="0" borderId="23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9" fillId="0" borderId="16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1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2" xfId="0" applyFont="1" applyBorder="1" applyAlignment="1">
      <alignment/>
    </xf>
    <xf numFmtId="0" fontId="34" fillId="0" borderId="29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17" fillId="0" borderId="29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3" fontId="0" fillId="0" borderId="29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5" fillId="0" borderId="67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25" xfId="0" applyFill="1" applyBorder="1" applyAlignment="1">
      <alignment horizontal="left"/>
    </xf>
    <xf numFmtId="0" fontId="4" fillId="0" borderId="33" xfId="0" applyFont="1" applyBorder="1" applyAlignment="1">
      <alignment/>
    </xf>
    <xf numFmtId="0" fontId="0" fillId="0" borderId="25" xfId="0" applyFill="1" applyBorder="1" applyAlignment="1">
      <alignment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0" fillId="0" borderId="33" xfId="0" applyFont="1" applyBorder="1" applyAlignment="1">
      <alignment/>
    </xf>
    <xf numFmtId="0" fontId="10" fillId="0" borderId="17" xfId="0" applyFont="1" applyBorder="1" applyAlignment="1">
      <alignment/>
    </xf>
    <xf numFmtId="0" fontId="37" fillId="0" borderId="33" xfId="0" applyFont="1" applyBorder="1" applyAlignment="1">
      <alignment/>
    </xf>
    <xf numFmtId="0" fontId="37" fillId="0" borderId="33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30" fillId="0" borderId="0" xfId="0" applyFont="1" applyBorder="1" applyAlignment="1">
      <alignment horizontal="right"/>
    </xf>
    <xf numFmtId="0" fontId="25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16" fillId="0" borderId="17" xfId="0" applyFont="1" applyBorder="1" applyAlignment="1">
      <alignment/>
    </xf>
    <xf numFmtId="0" fontId="16" fillId="0" borderId="31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1" xfId="0" applyFont="1" applyBorder="1" applyAlignment="1">
      <alignment/>
    </xf>
    <xf numFmtId="186" fontId="0" fillId="0" borderId="33" xfId="42" applyNumberFormat="1" applyFont="1" applyBorder="1" applyAlignment="1">
      <alignment horizontal="right" vertical="center"/>
    </xf>
    <xf numFmtId="3" fontId="27" fillId="0" borderId="33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3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32" xfId="0" applyFont="1" applyBorder="1" applyAlignment="1">
      <alignment/>
    </xf>
    <xf numFmtId="0" fontId="29" fillId="0" borderId="0" xfId="0" applyFont="1" applyAlignment="1">
      <alignment/>
    </xf>
    <xf numFmtId="0" fontId="31" fillId="0" borderId="0" xfId="0" applyFont="1" applyAlignment="1">
      <alignment horizontal="center"/>
    </xf>
    <xf numFmtId="0" fontId="25" fillId="0" borderId="0" xfId="0" applyFont="1" applyAlignment="1">
      <alignment/>
    </xf>
    <xf numFmtId="0" fontId="36" fillId="0" borderId="0" xfId="0" applyFont="1" applyAlignment="1">
      <alignment vertical="center"/>
    </xf>
    <xf numFmtId="0" fontId="2" fillId="33" borderId="22" xfId="0" applyFont="1" applyFill="1" applyBorder="1" applyAlignment="1">
      <alignment/>
    </xf>
    <xf numFmtId="178" fontId="0" fillId="0" borderId="29" xfId="45" applyFont="1" applyBorder="1" applyAlignment="1">
      <alignment/>
    </xf>
    <xf numFmtId="0" fontId="0" fillId="0" borderId="22" xfId="0" applyBorder="1" applyAlignment="1">
      <alignment/>
    </xf>
    <xf numFmtId="178" fontId="0" fillId="0" borderId="33" xfId="45" applyFont="1" applyBorder="1" applyAlignment="1">
      <alignment/>
    </xf>
    <xf numFmtId="178" fontId="2" fillId="0" borderId="33" xfId="45" applyFont="1" applyBorder="1" applyAlignment="1">
      <alignment/>
    </xf>
    <xf numFmtId="49" fontId="0" fillId="0" borderId="33" xfId="0" applyNumberFormat="1" applyBorder="1" applyAlignment="1">
      <alignment horizontal="right"/>
    </xf>
    <xf numFmtId="0" fontId="29" fillId="0" borderId="33" xfId="0" applyFont="1" applyFill="1" applyBorder="1" applyAlignment="1">
      <alignment/>
    </xf>
    <xf numFmtId="0" fontId="2" fillId="34" borderId="33" xfId="0" applyFont="1" applyFill="1" applyBorder="1" applyAlignment="1">
      <alignment/>
    </xf>
    <xf numFmtId="49" fontId="2" fillId="34" borderId="10" xfId="0" applyNumberFormat="1" applyFont="1" applyFill="1" applyBorder="1" applyAlignment="1">
      <alignment horizontal="right"/>
    </xf>
    <xf numFmtId="49" fontId="0" fillId="0" borderId="20" xfId="45" applyNumberFormat="1" applyFont="1" applyBorder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right"/>
    </xf>
    <xf numFmtId="0" fontId="2" fillId="0" borderId="20" xfId="58" applyFont="1" applyBorder="1" applyAlignment="1">
      <alignment horizontal="center"/>
      <protection/>
    </xf>
    <xf numFmtId="2" fontId="41" fillId="0" borderId="31" xfId="58" applyNumberFormat="1" applyFont="1" applyBorder="1" applyAlignment="1">
      <alignment horizontal="center" wrapText="1"/>
      <protection/>
    </xf>
    <xf numFmtId="0" fontId="42" fillId="0" borderId="15" xfId="58" applyFont="1" applyBorder="1" applyAlignment="1">
      <alignment horizontal="center" vertical="center" wrapText="1"/>
      <protection/>
    </xf>
    <xf numFmtId="0" fontId="2" fillId="0" borderId="68" xfId="58" applyFont="1" applyBorder="1" applyAlignment="1">
      <alignment horizontal="center"/>
      <protection/>
    </xf>
    <xf numFmtId="0" fontId="2" fillId="0" borderId="69" xfId="58" applyFont="1" applyBorder="1" applyAlignment="1">
      <alignment horizontal="left" wrapText="1"/>
      <protection/>
    </xf>
    <xf numFmtId="0" fontId="2" fillId="0" borderId="69" xfId="58" applyFont="1" applyBorder="1" applyAlignment="1">
      <alignment horizontal="left"/>
      <protection/>
    </xf>
    <xf numFmtId="0" fontId="2" fillId="0" borderId="70" xfId="58" applyFont="1" applyBorder="1" applyAlignment="1">
      <alignment horizontal="left"/>
      <protection/>
    </xf>
    <xf numFmtId="0" fontId="0" fillId="0" borderId="71" xfId="58" applyFont="1" applyBorder="1" applyAlignment="1">
      <alignment horizontal="center"/>
      <protection/>
    </xf>
    <xf numFmtId="0" fontId="0" fillId="0" borderId="22" xfId="58" applyFont="1" applyBorder="1" applyAlignment="1">
      <alignment horizontal="left" wrapText="1"/>
      <protection/>
    </xf>
    <xf numFmtId="0" fontId="2" fillId="0" borderId="33" xfId="58" applyFont="1" applyBorder="1" applyAlignment="1">
      <alignment horizontal="left"/>
      <protection/>
    </xf>
    <xf numFmtId="0" fontId="2" fillId="0" borderId="72" xfId="58" applyFont="1" applyBorder="1" applyAlignment="1">
      <alignment horizontal="left"/>
      <protection/>
    </xf>
    <xf numFmtId="0" fontId="0" fillId="0" borderId="73" xfId="58" applyFont="1" applyBorder="1" applyAlignment="1">
      <alignment horizontal="center"/>
      <protection/>
    </xf>
    <xf numFmtId="0" fontId="26" fillId="0" borderId="22" xfId="58" applyFont="1" applyBorder="1" applyAlignment="1">
      <alignment horizontal="left" wrapText="1"/>
      <protection/>
    </xf>
    <xf numFmtId="0" fontId="2" fillId="0" borderId="74" xfId="58" applyFont="1" applyBorder="1" applyAlignment="1">
      <alignment horizontal="center"/>
      <protection/>
    </xf>
    <xf numFmtId="0" fontId="2" fillId="0" borderId="22" xfId="58" applyFont="1" applyBorder="1" applyAlignment="1">
      <alignment horizontal="left" wrapText="1"/>
      <protection/>
    </xf>
    <xf numFmtId="0" fontId="0" fillId="0" borderId="10" xfId="58" applyFont="1" applyBorder="1" applyAlignment="1">
      <alignment horizontal="left" wrapText="1"/>
      <protection/>
    </xf>
    <xf numFmtId="0" fontId="0" fillId="0" borderId="75" xfId="58" applyFont="1" applyBorder="1" applyAlignment="1">
      <alignment horizontal="center"/>
      <protection/>
    </xf>
    <xf numFmtId="0" fontId="0" fillId="0" borderId="32" xfId="58" applyFont="1" applyBorder="1" applyAlignment="1">
      <alignment horizontal="left" wrapText="1"/>
      <protection/>
    </xf>
    <xf numFmtId="0" fontId="2" fillId="0" borderId="74" xfId="58" applyFont="1" applyBorder="1" applyAlignment="1">
      <alignment horizontal="center" vertical="center"/>
      <protection/>
    </xf>
    <xf numFmtId="0" fontId="2" fillId="0" borderId="73" xfId="58" applyFont="1" applyBorder="1" applyAlignment="1">
      <alignment horizontal="center" vertical="center"/>
      <protection/>
    </xf>
    <xf numFmtId="0" fontId="0" fillId="0" borderId="22" xfId="58" applyFont="1" applyBorder="1" applyAlignment="1">
      <alignment horizontal="center" wrapText="1"/>
      <protection/>
    </xf>
    <xf numFmtId="0" fontId="2" fillId="0" borderId="71" xfId="58" applyFont="1" applyBorder="1" applyAlignment="1">
      <alignment horizontal="center"/>
      <protection/>
    </xf>
    <xf numFmtId="0" fontId="39" fillId="0" borderId="33" xfId="58" applyFont="1" applyBorder="1" applyAlignment="1">
      <alignment horizontal="left" wrapText="1"/>
      <protection/>
    </xf>
    <xf numFmtId="0" fontId="2" fillId="0" borderId="33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2" fillId="0" borderId="73" xfId="58" applyFont="1" applyBorder="1" applyAlignment="1">
      <alignment horizontal="center"/>
      <protection/>
    </xf>
    <xf numFmtId="0" fontId="2" fillId="0" borderId="33" xfId="58" applyFont="1" applyBorder="1" applyAlignment="1">
      <alignment horizontal="left" wrapText="1"/>
      <protection/>
    </xf>
    <xf numFmtId="0" fontId="2" fillId="0" borderId="75" xfId="58" applyFont="1" applyBorder="1" applyAlignment="1">
      <alignment horizontal="center"/>
      <protection/>
    </xf>
    <xf numFmtId="0" fontId="2" fillId="0" borderId="10" xfId="58" applyFont="1" applyBorder="1" applyAlignment="1">
      <alignment horizontal="left" wrapText="1"/>
      <protection/>
    </xf>
    <xf numFmtId="0" fontId="2" fillId="0" borderId="76" xfId="58" applyFont="1" applyBorder="1" applyAlignment="1">
      <alignment horizontal="center"/>
      <protection/>
    </xf>
    <xf numFmtId="0" fontId="2" fillId="0" borderId="77" xfId="58" applyFont="1" applyBorder="1" applyAlignment="1">
      <alignment horizontal="left" wrapText="1"/>
      <protection/>
    </xf>
    <xf numFmtId="0" fontId="2" fillId="0" borderId="77" xfId="58" applyFont="1" applyBorder="1" applyAlignment="1">
      <alignment horizontal="left"/>
      <protection/>
    </xf>
    <xf numFmtId="0" fontId="2" fillId="0" borderId="78" xfId="58" applyFont="1" applyBorder="1" applyAlignment="1">
      <alignment horizontal="left"/>
      <protection/>
    </xf>
    <xf numFmtId="0" fontId="2" fillId="0" borderId="0" xfId="58" applyFont="1" applyBorder="1" applyAlignment="1">
      <alignment horizontal="center"/>
      <protection/>
    </xf>
    <xf numFmtId="0" fontId="2" fillId="0" borderId="0" xfId="58" applyFont="1" applyBorder="1" applyAlignment="1">
      <alignment horizontal="left" wrapText="1"/>
      <protection/>
    </xf>
    <xf numFmtId="0" fontId="2" fillId="0" borderId="0" xfId="58" applyFont="1" applyBorder="1" applyAlignment="1">
      <alignment horizontal="left"/>
      <protection/>
    </xf>
    <xf numFmtId="0" fontId="4" fillId="0" borderId="20" xfId="58" applyFont="1" applyBorder="1">
      <alignment/>
      <protection/>
    </xf>
    <xf numFmtId="2" fontId="41" fillId="0" borderId="20" xfId="58" applyNumberFormat="1" applyFont="1" applyBorder="1" applyAlignment="1">
      <alignment horizontal="center" wrapText="1"/>
      <protection/>
    </xf>
    <xf numFmtId="0" fontId="42" fillId="0" borderId="20" xfId="58" applyFont="1" applyBorder="1" applyAlignment="1">
      <alignment horizontal="center" vertical="center" wrapText="1"/>
      <protection/>
    </xf>
    <xf numFmtId="0" fontId="42" fillId="0" borderId="79" xfId="58" applyFont="1" applyBorder="1" applyAlignment="1">
      <alignment horizontal="center"/>
      <protection/>
    </xf>
    <xf numFmtId="0" fontId="42" fillId="0" borderId="69" xfId="58" applyFont="1" applyBorder="1" applyAlignment="1">
      <alignment horizontal="left" wrapText="1"/>
      <protection/>
    </xf>
    <xf numFmtId="0" fontId="42" fillId="0" borderId="69" xfId="58" applyFont="1" applyBorder="1" applyAlignment="1">
      <alignment horizontal="left"/>
      <protection/>
    </xf>
    <xf numFmtId="0" fontId="42" fillId="0" borderId="70" xfId="58" applyFont="1" applyBorder="1" applyAlignment="1">
      <alignment horizontal="left"/>
      <protection/>
    </xf>
    <xf numFmtId="0" fontId="4" fillId="0" borderId="74" xfId="58" applyFont="1" applyBorder="1" applyAlignment="1">
      <alignment horizontal="left"/>
      <protection/>
    </xf>
    <xf numFmtId="0" fontId="4" fillId="0" borderId="33" xfId="59" applyFont="1" applyFill="1" applyBorder="1" applyAlignment="1">
      <alignment horizontal="left" wrapText="1"/>
      <protection/>
    </xf>
    <xf numFmtId="0" fontId="42" fillId="0" borderId="33" xfId="58" applyFont="1" applyBorder="1" applyAlignment="1">
      <alignment horizontal="left"/>
      <protection/>
    </xf>
    <xf numFmtId="0" fontId="42" fillId="0" borderId="72" xfId="58" applyFont="1" applyBorder="1" applyAlignment="1">
      <alignment horizontal="left"/>
      <protection/>
    </xf>
    <xf numFmtId="0" fontId="4" fillId="0" borderId="33" xfId="58" applyFont="1" applyBorder="1" applyAlignment="1">
      <alignment horizontal="left" wrapText="1"/>
      <protection/>
    </xf>
    <xf numFmtId="0" fontId="42" fillId="0" borderId="74" xfId="58" applyFont="1" applyBorder="1" applyAlignment="1">
      <alignment horizontal="center"/>
      <protection/>
    </xf>
    <xf numFmtId="0" fontId="42" fillId="0" borderId="33" xfId="58" applyFont="1" applyBorder="1" applyAlignment="1">
      <alignment horizontal="left" wrapText="1"/>
      <protection/>
    </xf>
    <xf numFmtId="0" fontId="4" fillId="0" borderId="74" xfId="58" applyFont="1" applyBorder="1" applyAlignment="1">
      <alignment horizontal="center"/>
      <protection/>
    </xf>
    <xf numFmtId="0" fontId="4" fillId="0" borderId="33" xfId="58" applyFont="1" applyBorder="1" applyAlignment="1">
      <alignment horizontal="left"/>
      <protection/>
    </xf>
    <xf numFmtId="0" fontId="42" fillId="0" borderId="72" xfId="58" applyFont="1" applyBorder="1" applyAlignment="1">
      <alignment horizontal="left" wrapText="1"/>
      <protection/>
    </xf>
    <xf numFmtId="0" fontId="4" fillId="0" borderId="74" xfId="58" applyFont="1" applyFill="1" applyBorder="1" applyAlignment="1">
      <alignment horizontal="center"/>
      <protection/>
    </xf>
    <xf numFmtId="0" fontId="4" fillId="0" borderId="80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0" xfId="58" applyFont="1" applyBorder="1" applyAlignment="1">
      <alignment horizontal="center" vertical="center" wrapText="1"/>
      <protection/>
    </xf>
    <xf numFmtId="0" fontId="42" fillId="0" borderId="81" xfId="58" applyFont="1" applyBorder="1" applyAlignment="1">
      <alignment horizontal="center" vertical="center" wrapText="1"/>
      <protection/>
    </xf>
    <xf numFmtId="0" fontId="42" fillId="0" borderId="74" xfId="58" applyFont="1" applyBorder="1">
      <alignment/>
      <protection/>
    </xf>
    <xf numFmtId="0" fontId="4" fillId="0" borderId="74" xfId="0" applyFont="1" applyBorder="1" applyAlignment="1">
      <alignment/>
    </xf>
    <xf numFmtId="0" fontId="4" fillId="0" borderId="74" xfId="58" applyFont="1" applyBorder="1">
      <alignment/>
      <protection/>
    </xf>
    <xf numFmtId="0" fontId="4" fillId="0" borderId="76" xfId="58" applyFont="1" applyBorder="1">
      <alignment/>
      <protection/>
    </xf>
    <xf numFmtId="0" fontId="42" fillId="0" borderId="77" xfId="58" applyFont="1" applyBorder="1" applyAlignment="1">
      <alignment horizontal="left"/>
      <protection/>
    </xf>
    <xf numFmtId="0" fontId="4" fillId="0" borderId="77" xfId="58" applyFont="1" applyBorder="1" applyAlignment="1">
      <alignment horizontal="left"/>
      <protection/>
    </xf>
    <xf numFmtId="0" fontId="42" fillId="0" borderId="78" xfId="58" applyFont="1" applyBorder="1" applyAlignment="1">
      <alignment horizontal="left"/>
      <protection/>
    </xf>
    <xf numFmtId="0" fontId="4" fillId="0" borderId="0" xfId="0" applyFont="1" applyAlignment="1">
      <alignment/>
    </xf>
    <xf numFmtId="0" fontId="42" fillId="0" borderId="0" xfId="58" applyFont="1" applyBorder="1" applyAlignment="1">
      <alignment horizontal="left"/>
      <protection/>
    </xf>
    <xf numFmtId="0" fontId="10" fillId="0" borderId="0" xfId="58" applyFont="1" applyBorder="1" applyAlignment="1">
      <alignment horizontal="left"/>
      <protection/>
    </xf>
    <xf numFmtId="0" fontId="0" fillId="0" borderId="33" xfId="0" applyFont="1" applyBorder="1" applyAlignment="1">
      <alignment/>
    </xf>
    <xf numFmtId="0" fontId="0" fillId="0" borderId="15" xfId="0" applyFont="1" applyFill="1" applyBorder="1" applyAlignment="1">
      <alignment/>
    </xf>
    <xf numFmtId="3" fontId="2" fillId="0" borderId="33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0" fontId="44" fillId="0" borderId="0" xfId="0" applyFont="1" applyAlignment="1">
      <alignment horizontal="left" vertical="center"/>
    </xf>
    <xf numFmtId="0" fontId="0" fillId="0" borderId="2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3" fontId="0" fillId="0" borderId="33" xfId="44" applyNumberFormat="1" applyBorder="1" applyAlignment="1">
      <alignment/>
    </xf>
    <xf numFmtId="3" fontId="0" fillId="0" borderId="20" xfId="44" applyNumberFormat="1" applyBorder="1" applyAlignment="1">
      <alignment/>
    </xf>
    <xf numFmtId="0" fontId="0" fillId="0" borderId="82" xfId="0" applyFont="1" applyBorder="1" applyAlignment="1">
      <alignment vertical="center"/>
    </xf>
    <xf numFmtId="0" fontId="26" fillId="0" borderId="83" xfId="0" applyFont="1" applyBorder="1" applyAlignment="1">
      <alignment vertical="center"/>
    </xf>
    <xf numFmtId="0" fontId="26" fillId="0" borderId="83" xfId="0" applyFont="1" applyBorder="1" applyAlignment="1">
      <alignment horizontal="center" vertical="center"/>
    </xf>
    <xf numFmtId="3" fontId="26" fillId="0" borderId="83" xfId="44" applyNumberFormat="1" applyFont="1" applyBorder="1" applyAlignment="1">
      <alignment vertical="center"/>
    </xf>
    <xf numFmtId="3" fontId="26" fillId="0" borderId="84" xfId="44" applyNumberFormat="1" applyFont="1" applyBorder="1" applyAlignment="1">
      <alignment vertical="center"/>
    </xf>
    <xf numFmtId="1" fontId="0" fillId="0" borderId="33" xfId="0" applyNumberFormat="1" applyBorder="1" applyAlignment="1">
      <alignment/>
    </xf>
    <xf numFmtId="1" fontId="0" fillId="0" borderId="0" xfId="0" applyNumberFormat="1" applyAlignment="1">
      <alignment/>
    </xf>
    <xf numFmtId="0" fontId="23" fillId="33" borderId="11" xfId="0" applyFont="1" applyFill="1" applyBorder="1" applyAlignment="1">
      <alignment/>
    </xf>
    <xf numFmtId="0" fontId="24" fillId="33" borderId="11" xfId="0" applyFont="1" applyFill="1" applyBorder="1" applyAlignment="1">
      <alignment horizontal="center"/>
    </xf>
    <xf numFmtId="4" fontId="0" fillId="0" borderId="11" xfId="0" applyNumberFormat="1" applyBorder="1" applyAlignment="1">
      <alignment/>
    </xf>
    <xf numFmtId="0" fontId="0" fillId="36" borderId="11" xfId="0" applyFill="1" applyBorder="1" applyAlignment="1">
      <alignment/>
    </xf>
    <xf numFmtId="49" fontId="0" fillId="33" borderId="33" xfId="0" applyNumberFormat="1" applyFill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3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6" fillId="0" borderId="21" xfId="0" applyFont="1" applyBorder="1" applyAlignment="1">
      <alignment horizontal="left" vertical="center"/>
    </xf>
    <xf numFmtId="0" fontId="26" fillId="0" borderId="22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78" fontId="2" fillId="0" borderId="37" xfId="45" applyFont="1" applyBorder="1" applyAlignment="1">
      <alignment horizontal="center"/>
    </xf>
    <xf numFmtId="178" fontId="0" fillId="0" borderId="33" xfId="45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2" fillId="0" borderId="11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Fill="1" applyAlignment="1" quotePrefix="1">
      <alignment horizontal="center"/>
    </xf>
    <xf numFmtId="0" fontId="28" fillId="0" borderId="0" xfId="0" applyFont="1" applyFill="1" applyAlignment="1">
      <alignment horizontal="center"/>
    </xf>
    <xf numFmtId="0" fontId="28" fillId="0" borderId="29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43" fillId="0" borderId="33" xfId="58" applyFont="1" applyBorder="1" applyAlignment="1">
      <alignment horizontal="left"/>
      <protection/>
    </xf>
    <xf numFmtId="0" fontId="4" fillId="0" borderId="33" xfId="58" applyFont="1" applyBorder="1" applyAlignment="1">
      <alignment horizontal="left"/>
      <protection/>
    </xf>
    <xf numFmtId="0" fontId="43" fillId="0" borderId="77" xfId="58" applyFont="1" applyBorder="1" applyAlignment="1">
      <alignment horizontal="left"/>
      <protection/>
    </xf>
    <xf numFmtId="0" fontId="42" fillId="0" borderId="33" xfId="58" applyFont="1" applyBorder="1" applyAlignment="1">
      <alignment horizontal="left" wrapText="1"/>
      <protection/>
    </xf>
    <xf numFmtId="0" fontId="42" fillId="0" borderId="33" xfId="58" applyFont="1" applyBorder="1" applyAlignment="1">
      <alignment horizontal="left"/>
      <protection/>
    </xf>
    <xf numFmtId="0" fontId="4" fillId="0" borderId="33" xfId="59" applyFont="1" applyFill="1" applyBorder="1" applyAlignment="1">
      <alignment horizontal="left" wrapText="1"/>
      <protection/>
    </xf>
    <xf numFmtId="0" fontId="43" fillId="0" borderId="33" xfId="59" applyFont="1" applyFill="1" applyBorder="1" applyAlignment="1">
      <alignment horizontal="left" wrapText="1"/>
      <protection/>
    </xf>
    <xf numFmtId="0" fontId="42" fillId="0" borderId="33" xfId="59" applyFont="1" applyFill="1" applyBorder="1" applyAlignment="1">
      <alignment horizontal="left" wrapText="1"/>
      <protection/>
    </xf>
    <xf numFmtId="0" fontId="4" fillId="0" borderId="33" xfId="58" applyFont="1" applyBorder="1" applyAlignment="1">
      <alignment horizontal="left" wrapText="1"/>
      <protection/>
    </xf>
    <xf numFmtId="0" fontId="41" fillId="0" borderId="23" xfId="58" applyFont="1" applyBorder="1" applyAlignment="1">
      <alignment horizontal="center" wrapText="1"/>
      <protection/>
    </xf>
    <xf numFmtId="0" fontId="41" fillId="0" borderId="29" xfId="58" applyFont="1" applyBorder="1" applyAlignment="1">
      <alignment horizontal="center" wrapText="1"/>
      <protection/>
    </xf>
    <xf numFmtId="0" fontId="41" fillId="0" borderId="30" xfId="58" applyFont="1" applyBorder="1" applyAlignment="1">
      <alignment horizontal="center" wrapText="1"/>
      <protection/>
    </xf>
    <xf numFmtId="0" fontId="42" fillId="0" borderId="85" xfId="58" applyFont="1" applyBorder="1" applyAlignment="1">
      <alignment horizontal="left" wrapText="1"/>
      <protection/>
    </xf>
    <xf numFmtId="0" fontId="42" fillId="0" borderId="69" xfId="58" applyFont="1" applyBorder="1" applyAlignment="1">
      <alignment horizontal="left" wrapText="1"/>
      <protection/>
    </xf>
    <xf numFmtId="0" fontId="2" fillId="0" borderId="22" xfId="58" applyFont="1" applyBorder="1" applyAlignment="1">
      <alignment horizontal="left" wrapText="1"/>
      <protection/>
    </xf>
    <xf numFmtId="0" fontId="2" fillId="0" borderId="33" xfId="58" applyFont="1" applyBorder="1" applyAlignment="1">
      <alignment horizontal="left" wrapText="1"/>
      <protection/>
    </xf>
    <xf numFmtId="0" fontId="2" fillId="0" borderId="21" xfId="58" applyFont="1" applyBorder="1" applyAlignment="1">
      <alignment horizontal="left" wrapText="1"/>
      <protection/>
    </xf>
    <xf numFmtId="0" fontId="2" fillId="0" borderId="77" xfId="58" applyFont="1" applyBorder="1" applyAlignment="1">
      <alignment horizontal="left" wrapText="1"/>
      <protection/>
    </xf>
    <xf numFmtId="2" fontId="2" fillId="0" borderId="25" xfId="58" applyNumberFormat="1" applyFont="1" applyBorder="1" applyAlignment="1">
      <alignment horizontal="center" wrapText="1"/>
      <protection/>
    </xf>
    <xf numFmtId="2" fontId="2" fillId="0" borderId="21" xfId="58" applyNumberFormat="1" applyFont="1" applyBorder="1" applyAlignment="1">
      <alignment horizontal="center" wrapText="1"/>
      <protection/>
    </xf>
    <xf numFmtId="2" fontId="2" fillId="0" borderId="22" xfId="58" applyNumberFormat="1" applyFont="1" applyBorder="1" applyAlignment="1">
      <alignment horizontal="center" wrapText="1"/>
      <protection/>
    </xf>
    <xf numFmtId="0" fontId="0" fillId="0" borderId="21" xfId="58" applyFont="1" applyBorder="1" applyAlignment="1">
      <alignment horizontal="center" wrapText="1"/>
      <protection/>
    </xf>
    <xf numFmtId="0" fontId="0" fillId="0" borderId="22" xfId="58" applyFont="1" applyBorder="1" applyAlignment="1">
      <alignment horizontal="center" wrapText="1"/>
      <protection/>
    </xf>
    <xf numFmtId="0" fontId="26" fillId="0" borderId="22" xfId="58" applyFont="1" applyBorder="1" applyAlignment="1">
      <alignment horizontal="left" wrapText="1"/>
      <protection/>
    </xf>
    <xf numFmtId="0" fontId="26" fillId="0" borderId="33" xfId="58" applyFont="1" applyBorder="1" applyAlignment="1">
      <alignment horizontal="left" wrapText="1"/>
      <protection/>
    </xf>
    <xf numFmtId="0" fontId="0" fillId="0" borderId="21" xfId="58" applyFont="1" applyBorder="1" applyAlignment="1">
      <alignment horizontal="left" wrapText="1"/>
      <protection/>
    </xf>
    <xf numFmtId="0" fontId="0" fillId="0" borderId="22" xfId="58" applyFont="1" applyBorder="1" applyAlignment="1">
      <alignment horizontal="left" wrapText="1"/>
      <protection/>
    </xf>
    <xf numFmtId="2" fontId="41" fillId="0" borderId="0" xfId="58" applyNumberFormat="1" applyFont="1" applyBorder="1" applyAlignment="1">
      <alignment horizontal="center" wrapText="1"/>
      <protection/>
    </xf>
    <xf numFmtId="2" fontId="41" fillId="0" borderId="31" xfId="58" applyNumberFormat="1" applyFont="1" applyBorder="1" applyAlignment="1">
      <alignment horizontal="center" wrapText="1"/>
      <protection/>
    </xf>
    <xf numFmtId="0" fontId="2" fillId="0" borderId="85" xfId="58" applyFont="1" applyBorder="1" applyAlignment="1">
      <alignment horizontal="left" wrapText="1"/>
      <protection/>
    </xf>
    <xf numFmtId="0" fontId="2" fillId="0" borderId="69" xfId="58" applyFont="1" applyBorder="1" applyAlignment="1">
      <alignment horizontal="left" wrapText="1"/>
      <protection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sn_2009 Propozimet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2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0.9921875" style="198" customWidth="1"/>
    <col min="2" max="3" width="9.140625" style="198" customWidth="1"/>
    <col min="4" max="4" width="9.28125" style="198" customWidth="1"/>
    <col min="5" max="5" width="11.421875" style="198" customWidth="1"/>
    <col min="6" max="6" width="12.8515625" style="198" customWidth="1"/>
    <col min="7" max="7" width="5.421875" style="198" customWidth="1"/>
    <col min="8" max="9" width="9.140625" style="198" customWidth="1"/>
    <col min="10" max="10" width="3.140625" style="198" customWidth="1"/>
    <col min="11" max="11" width="7.57421875" style="198" customWidth="1"/>
    <col min="12" max="12" width="1.8515625" style="198" customWidth="1"/>
    <col min="13" max="16384" width="9.140625" style="198" customWidth="1"/>
  </cols>
  <sheetData>
    <row r="1" ht="6.75" customHeight="1"/>
    <row r="2" spans="2:11" ht="12.75">
      <c r="B2" s="325"/>
      <c r="C2" s="326"/>
      <c r="D2" s="326"/>
      <c r="E2" s="326"/>
      <c r="F2" s="326"/>
      <c r="G2" s="326"/>
      <c r="H2" s="326"/>
      <c r="I2" s="326"/>
      <c r="J2" s="326"/>
      <c r="K2" s="327"/>
    </row>
    <row r="3" spans="2:11" s="274" customFormat="1" ht="21" customHeight="1">
      <c r="B3" s="328"/>
      <c r="C3" s="329" t="s">
        <v>385</v>
      </c>
      <c r="D3" s="329"/>
      <c r="E3" s="329"/>
      <c r="F3" s="334" t="s">
        <v>507</v>
      </c>
      <c r="G3" s="414"/>
      <c r="H3" s="415"/>
      <c r="I3" s="416"/>
      <c r="J3" s="330"/>
      <c r="K3" s="331"/>
    </row>
    <row r="4" spans="2:11" s="274" customFormat="1" ht="13.5" customHeight="1">
      <c r="B4" s="328"/>
      <c r="C4" s="329" t="s">
        <v>386</v>
      </c>
      <c r="D4" s="329"/>
      <c r="E4" s="329"/>
      <c r="F4" s="334" t="s">
        <v>479</v>
      </c>
      <c r="G4" s="417"/>
      <c r="H4" s="418"/>
      <c r="I4" s="419"/>
      <c r="J4" s="329"/>
      <c r="K4" s="333"/>
    </row>
    <row r="5" spans="2:11" s="274" customFormat="1" ht="13.5" customHeight="1">
      <c r="B5" s="328"/>
      <c r="C5" s="329" t="s">
        <v>387</v>
      </c>
      <c r="D5" s="329"/>
      <c r="E5" s="329"/>
      <c r="F5" s="420" t="s">
        <v>480</v>
      </c>
      <c r="G5" s="419"/>
      <c r="H5" s="419"/>
      <c r="I5" s="419"/>
      <c r="J5" s="329"/>
      <c r="K5" s="333"/>
    </row>
    <row r="6" spans="2:11" s="274" customFormat="1" ht="13.5" customHeight="1">
      <c r="B6" s="328"/>
      <c r="C6" s="329" t="s">
        <v>388</v>
      </c>
      <c r="D6" s="329"/>
      <c r="E6" s="329"/>
      <c r="F6" s="334" t="s">
        <v>513</v>
      </c>
      <c r="G6" s="335"/>
      <c r="H6" s="329"/>
      <c r="I6" s="329"/>
      <c r="J6" s="329"/>
      <c r="K6" s="333"/>
    </row>
    <row r="7" spans="2:11" s="274" customFormat="1" ht="13.5" customHeight="1">
      <c r="B7" s="328"/>
      <c r="C7" s="329" t="s">
        <v>389</v>
      </c>
      <c r="D7" s="329"/>
      <c r="E7" s="329"/>
      <c r="F7" s="336">
        <v>23663</v>
      </c>
      <c r="G7" s="332"/>
      <c r="H7" s="329"/>
      <c r="I7" s="329"/>
      <c r="J7" s="329"/>
      <c r="K7" s="333"/>
    </row>
    <row r="8" spans="2:11" s="274" customFormat="1" ht="13.5" customHeight="1">
      <c r="B8" s="328"/>
      <c r="C8" s="329"/>
      <c r="D8" s="329"/>
      <c r="E8" s="329"/>
      <c r="F8" s="329"/>
      <c r="G8" s="329"/>
      <c r="H8" s="329"/>
      <c r="I8" s="329"/>
      <c r="J8" s="329"/>
      <c r="K8" s="333"/>
    </row>
    <row r="9" spans="2:11" s="274" customFormat="1" ht="13.5" customHeight="1">
      <c r="B9" s="328"/>
      <c r="C9" s="329" t="s">
        <v>390</v>
      </c>
      <c r="D9" s="329"/>
      <c r="E9" s="329"/>
      <c r="F9" s="330" t="s">
        <v>482</v>
      </c>
      <c r="G9" s="330"/>
      <c r="H9" s="330"/>
      <c r="I9" s="330"/>
      <c r="J9" s="330"/>
      <c r="K9" s="333"/>
    </row>
    <row r="10" spans="2:11" s="274" customFormat="1" ht="13.5" customHeight="1">
      <c r="B10" s="328"/>
      <c r="C10" s="329"/>
      <c r="D10" s="329"/>
      <c r="E10" s="329"/>
      <c r="F10" s="336" t="s">
        <v>481</v>
      </c>
      <c r="G10" s="336"/>
      <c r="H10" s="336"/>
      <c r="I10" s="336"/>
      <c r="J10" s="336"/>
      <c r="K10" s="333"/>
    </row>
    <row r="11" spans="2:11" s="274" customFormat="1" ht="13.5" customHeight="1">
      <c r="B11" s="328"/>
      <c r="C11" s="329"/>
      <c r="D11" s="329"/>
      <c r="E11" s="329"/>
      <c r="F11" s="336"/>
      <c r="G11" s="336"/>
      <c r="H11" s="336"/>
      <c r="I11" s="336"/>
      <c r="J11" s="336"/>
      <c r="K11" s="333"/>
    </row>
    <row r="12" spans="2:11" ht="12.75">
      <c r="B12" s="337"/>
      <c r="C12" s="189"/>
      <c r="D12" s="189"/>
      <c r="E12" s="189"/>
      <c r="F12" s="189"/>
      <c r="G12" s="189"/>
      <c r="H12" s="189"/>
      <c r="I12" s="189"/>
      <c r="J12" s="189"/>
      <c r="K12" s="338"/>
    </row>
    <row r="13" spans="2:11" ht="12.75">
      <c r="B13" s="337"/>
      <c r="C13" s="189"/>
      <c r="D13" s="189"/>
      <c r="E13" s="189"/>
      <c r="F13" s="189"/>
      <c r="G13" s="189"/>
      <c r="H13" s="189"/>
      <c r="I13" s="189"/>
      <c r="J13" s="189"/>
      <c r="K13" s="338"/>
    </row>
    <row r="14" spans="2:11" ht="12.75">
      <c r="B14" s="337"/>
      <c r="C14" s="189"/>
      <c r="D14" s="189"/>
      <c r="E14" s="189"/>
      <c r="F14" s="189"/>
      <c r="G14" s="189"/>
      <c r="H14" s="189"/>
      <c r="I14" s="189"/>
      <c r="J14" s="189"/>
      <c r="K14" s="338"/>
    </row>
    <row r="15" spans="2:11" ht="12.75">
      <c r="B15" s="337"/>
      <c r="C15" s="189"/>
      <c r="D15" s="189"/>
      <c r="E15" s="189"/>
      <c r="F15" s="189"/>
      <c r="G15" s="189"/>
      <c r="H15" s="189"/>
      <c r="I15" s="189"/>
      <c r="J15" s="189"/>
      <c r="K15" s="338"/>
    </row>
    <row r="16" spans="2:11" ht="12.75">
      <c r="B16" s="337"/>
      <c r="C16" s="189"/>
      <c r="D16" s="189"/>
      <c r="E16" s="189"/>
      <c r="F16" s="189"/>
      <c r="G16" s="189"/>
      <c r="H16" s="189"/>
      <c r="I16" s="189"/>
      <c r="J16" s="189"/>
      <c r="K16" s="338"/>
    </row>
    <row r="17" spans="2:11" ht="12.75">
      <c r="B17" s="337"/>
      <c r="C17" s="189"/>
      <c r="D17" s="189"/>
      <c r="E17" s="189"/>
      <c r="F17" s="189"/>
      <c r="G17" s="189"/>
      <c r="H17" s="189"/>
      <c r="I17" s="189"/>
      <c r="J17" s="189"/>
      <c r="K17" s="338"/>
    </row>
    <row r="18" spans="2:11" ht="12.75">
      <c r="B18" s="337"/>
      <c r="D18" s="189"/>
      <c r="E18" s="189"/>
      <c r="F18" s="189"/>
      <c r="G18" s="189"/>
      <c r="H18" s="189"/>
      <c r="I18" s="189"/>
      <c r="J18" s="189"/>
      <c r="K18" s="338"/>
    </row>
    <row r="19" spans="2:11" ht="12.75">
      <c r="B19" s="337"/>
      <c r="C19" s="189"/>
      <c r="D19" s="189"/>
      <c r="E19" s="189"/>
      <c r="F19" s="189"/>
      <c r="G19" s="189"/>
      <c r="H19" s="189"/>
      <c r="I19" s="189"/>
      <c r="J19" s="189"/>
      <c r="K19" s="338"/>
    </row>
    <row r="20" spans="2:11" ht="12.75">
      <c r="B20" s="337"/>
      <c r="C20" s="189"/>
      <c r="D20" s="189"/>
      <c r="E20" s="189"/>
      <c r="F20" s="189"/>
      <c r="G20" s="189"/>
      <c r="H20" s="189"/>
      <c r="I20" s="189"/>
      <c r="J20" s="189"/>
      <c r="K20" s="338"/>
    </row>
    <row r="21" spans="2:11" ht="12.75">
      <c r="B21" s="337"/>
      <c r="C21" s="189"/>
      <c r="D21" s="189"/>
      <c r="E21" s="189"/>
      <c r="F21" s="189"/>
      <c r="G21" s="189"/>
      <c r="H21" s="189"/>
      <c r="I21" s="189"/>
      <c r="J21" s="189"/>
      <c r="K21" s="338"/>
    </row>
    <row r="22" spans="2:11" ht="33.75">
      <c r="B22" s="545" t="s">
        <v>391</v>
      </c>
      <c r="C22" s="546"/>
      <c r="D22" s="546"/>
      <c r="E22" s="546"/>
      <c r="F22" s="546"/>
      <c r="G22" s="546"/>
      <c r="H22" s="546"/>
      <c r="I22" s="546"/>
      <c r="J22" s="546"/>
      <c r="K22" s="547"/>
    </row>
    <row r="23" spans="2:11" ht="12.75">
      <c r="B23" s="337"/>
      <c r="C23" s="548" t="s">
        <v>478</v>
      </c>
      <c r="D23" s="548"/>
      <c r="E23" s="548"/>
      <c r="F23" s="548"/>
      <c r="G23" s="548"/>
      <c r="H23" s="548"/>
      <c r="I23" s="548"/>
      <c r="J23" s="548"/>
      <c r="K23" s="338"/>
    </row>
    <row r="24" spans="2:11" ht="12.75">
      <c r="B24" s="337"/>
      <c r="C24" s="548" t="s">
        <v>392</v>
      </c>
      <c r="D24" s="548"/>
      <c r="E24" s="548"/>
      <c r="F24" s="548"/>
      <c r="G24" s="548"/>
      <c r="H24" s="548"/>
      <c r="I24" s="548"/>
      <c r="J24" s="548"/>
      <c r="K24" s="338"/>
    </row>
    <row r="25" spans="2:11" ht="12.75">
      <c r="B25" s="337"/>
      <c r="C25" s="189"/>
      <c r="D25" s="189"/>
      <c r="E25" s="189"/>
      <c r="F25" s="189"/>
      <c r="G25" s="189"/>
      <c r="H25" s="189"/>
      <c r="I25" s="189"/>
      <c r="J25" s="189"/>
      <c r="K25" s="338"/>
    </row>
    <row r="26" spans="2:11" ht="12.75">
      <c r="B26" s="337"/>
      <c r="C26" s="189"/>
      <c r="D26" s="189"/>
      <c r="E26" s="189"/>
      <c r="F26" s="189"/>
      <c r="G26" s="189"/>
      <c r="H26" s="189"/>
      <c r="I26" s="189"/>
      <c r="J26" s="189"/>
      <c r="K26" s="338"/>
    </row>
    <row r="27" spans="2:11" ht="33.75">
      <c r="B27" s="337"/>
      <c r="C27" s="189"/>
      <c r="D27" s="189"/>
      <c r="E27" s="189"/>
      <c r="F27" s="339" t="s">
        <v>525</v>
      </c>
      <c r="G27" s="189"/>
      <c r="H27" s="189"/>
      <c r="I27" s="189"/>
      <c r="J27" s="189"/>
      <c r="K27" s="338"/>
    </row>
    <row r="28" spans="2:11" ht="12.75">
      <c r="B28" s="337"/>
      <c r="C28" s="189"/>
      <c r="D28" s="189"/>
      <c r="E28" s="189"/>
      <c r="F28" s="189"/>
      <c r="G28" s="189"/>
      <c r="H28" s="189"/>
      <c r="I28" s="189"/>
      <c r="J28" s="189"/>
      <c r="K28" s="338"/>
    </row>
    <row r="29" spans="2:11" ht="12.75">
      <c r="B29" s="337"/>
      <c r="C29" s="189"/>
      <c r="D29" s="189"/>
      <c r="E29" s="189"/>
      <c r="F29" s="189"/>
      <c r="G29" s="189"/>
      <c r="H29" s="189"/>
      <c r="I29" s="189"/>
      <c r="J29" s="189"/>
      <c r="K29" s="338"/>
    </row>
    <row r="30" spans="2:11" ht="12.75">
      <c r="B30" s="337"/>
      <c r="C30" s="189"/>
      <c r="D30" s="189"/>
      <c r="E30" s="189"/>
      <c r="F30" s="189"/>
      <c r="G30" s="189"/>
      <c r="H30" s="189"/>
      <c r="I30" s="189"/>
      <c r="J30" s="189"/>
      <c r="K30" s="338"/>
    </row>
    <row r="31" spans="2:11" ht="12.75">
      <c r="B31" s="337"/>
      <c r="C31" s="189"/>
      <c r="D31" s="189"/>
      <c r="E31" s="189"/>
      <c r="F31" s="189"/>
      <c r="G31" s="189"/>
      <c r="H31" s="189"/>
      <c r="I31" s="189"/>
      <c r="J31" s="189"/>
      <c r="K31" s="338"/>
    </row>
    <row r="32" spans="2:11" ht="12.75">
      <c r="B32" s="337"/>
      <c r="C32" s="189"/>
      <c r="D32" s="189"/>
      <c r="E32" s="189"/>
      <c r="F32" s="189"/>
      <c r="G32" s="189"/>
      <c r="H32" s="189"/>
      <c r="I32" s="189"/>
      <c r="J32" s="189"/>
      <c r="K32" s="338"/>
    </row>
    <row r="33" spans="2:11" ht="12.75">
      <c r="B33" s="337"/>
      <c r="C33" s="189"/>
      <c r="D33" s="189"/>
      <c r="E33" s="189"/>
      <c r="F33" s="189"/>
      <c r="G33" s="189"/>
      <c r="H33" s="189"/>
      <c r="I33" s="189"/>
      <c r="J33" s="189"/>
      <c r="K33" s="338"/>
    </row>
    <row r="34" spans="2:11" ht="12.75">
      <c r="B34" s="337"/>
      <c r="C34" s="189"/>
      <c r="D34" s="189"/>
      <c r="E34" s="189"/>
      <c r="F34" s="189"/>
      <c r="G34" s="189"/>
      <c r="H34" s="189"/>
      <c r="I34" s="189"/>
      <c r="J34" s="189"/>
      <c r="K34" s="338"/>
    </row>
    <row r="35" spans="2:11" ht="12.75">
      <c r="B35" s="337"/>
      <c r="C35" s="189"/>
      <c r="D35" s="189"/>
      <c r="E35" s="189"/>
      <c r="F35" s="189"/>
      <c r="G35" s="189"/>
      <c r="H35" s="189"/>
      <c r="I35" s="189"/>
      <c r="J35" s="189"/>
      <c r="K35" s="338"/>
    </row>
    <row r="36" spans="2:11" ht="12.75">
      <c r="B36" s="337"/>
      <c r="C36" s="189"/>
      <c r="D36" s="189"/>
      <c r="E36" s="189"/>
      <c r="F36" s="189"/>
      <c r="G36" s="189"/>
      <c r="H36" s="189"/>
      <c r="I36" s="189"/>
      <c r="J36" s="189"/>
      <c r="K36" s="338"/>
    </row>
    <row r="37" spans="2:11" ht="12.75">
      <c r="B37" s="337"/>
      <c r="C37" s="189"/>
      <c r="D37" s="189"/>
      <c r="E37" s="189"/>
      <c r="F37" s="189"/>
      <c r="G37" s="189"/>
      <c r="H37" s="189"/>
      <c r="I37" s="189"/>
      <c r="J37" s="189"/>
      <c r="K37" s="338"/>
    </row>
    <row r="38" spans="2:11" ht="12.75">
      <c r="B38" s="337"/>
      <c r="C38" s="189"/>
      <c r="D38" s="189"/>
      <c r="E38" s="189"/>
      <c r="F38" s="189"/>
      <c r="G38" s="189"/>
      <c r="H38" s="189"/>
      <c r="I38" s="189"/>
      <c r="J38" s="189"/>
      <c r="K38" s="338"/>
    </row>
    <row r="39" spans="2:11" ht="12.75">
      <c r="B39" s="337"/>
      <c r="C39" s="189"/>
      <c r="D39" s="189"/>
      <c r="E39" s="189"/>
      <c r="F39" s="189"/>
      <c r="G39" s="189"/>
      <c r="H39" s="189"/>
      <c r="I39" s="189"/>
      <c r="J39" s="189"/>
      <c r="K39" s="338"/>
    </row>
    <row r="40" spans="2:11" ht="9" customHeight="1">
      <c r="B40" s="337"/>
      <c r="C40" s="189"/>
      <c r="D40" s="189"/>
      <c r="E40" s="189"/>
      <c r="F40" s="189"/>
      <c r="G40" s="189"/>
      <c r="H40" s="189"/>
      <c r="I40" s="189"/>
      <c r="J40" s="189"/>
      <c r="K40" s="338"/>
    </row>
    <row r="41" spans="2:11" ht="12.75">
      <c r="B41" s="337"/>
      <c r="C41" s="189"/>
      <c r="D41" s="189"/>
      <c r="E41" s="189"/>
      <c r="F41" s="189"/>
      <c r="G41" s="189"/>
      <c r="H41" s="189"/>
      <c r="I41" s="189"/>
      <c r="J41" s="189"/>
      <c r="K41" s="338"/>
    </row>
    <row r="42" spans="2:11" ht="12.75">
      <c r="B42" s="337"/>
      <c r="C42" s="189"/>
      <c r="D42" s="189"/>
      <c r="E42" s="189"/>
      <c r="F42" s="189"/>
      <c r="G42" s="189"/>
      <c r="H42" s="189"/>
      <c r="I42" s="189"/>
      <c r="J42" s="189"/>
      <c r="K42" s="338"/>
    </row>
    <row r="43" spans="2:11" s="274" customFormat="1" ht="12.75" customHeight="1">
      <c r="B43" s="328"/>
      <c r="C43" s="329" t="s">
        <v>393</v>
      </c>
      <c r="D43" s="329"/>
      <c r="E43" s="329"/>
      <c r="F43" s="329"/>
      <c r="G43" s="329"/>
      <c r="H43" s="544" t="s">
        <v>394</v>
      </c>
      <c r="I43" s="544"/>
      <c r="J43" s="329"/>
      <c r="K43" s="333"/>
    </row>
    <row r="44" spans="2:11" s="274" customFormat="1" ht="12.75" customHeight="1">
      <c r="B44" s="328"/>
      <c r="C44" s="329" t="s">
        <v>395</v>
      </c>
      <c r="D44" s="329"/>
      <c r="E44" s="329"/>
      <c r="F44" s="329"/>
      <c r="G44" s="329"/>
      <c r="H44" s="543" t="s">
        <v>396</v>
      </c>
      <c r="I44" s="543"/>
      <c r="J44" s="329"/>
      <c r="K44" s="333"/>
    </row>
    <row r="45" spans="2:11" s="274" customFormat="1" ht="12.75" customHeight="1">
      <c r="B45" s="328"/>
      <c r="C45" s="329" t="s">
        <v>397</v>
      </c>
      <c r="D45" s="329"/>
      <c r="E45" s="329"/>
      <c r="F45" s="329"/>
      <c r="G45" s="329"/>
      <c r="H45" s="543" t="s">
        <v>398</v>
      </c>
      <c r="I45" s="543"/>
      <c r="J45" s="329"/>
      <c r="K45" s="333"/>
    </row>
    <row r="46" spans="2:11" s="274" customFormat="1" ht="12.75" customHeight="1">
      <c r="B46" s="328"/>
      <c r="C46" s="329" t="s">
        <v>399</v>
      </c>
      <c r="D46" s="329"/>
      <c r="E46" s="329"/>
      <c r="F46" s="329"/>
      <c r="G46" s="329"/>
      <c r="H46" s="543" t="s">
        <v>398</v>
      </c>
      <c r="I46" s="543"/>
      <c r="J46" s="329"/>
      <c r="K46" s="333"/>
    </row>
    <row r="47" spans="2:11" ht="12.75">
      <c r="B47" s="337"/>
      <c r="C47" s="189"/>
      <c r="D47" s="189"/>
      <c r="E47" s="189"/>
      <c r="F47" s="189"/>
      <c r="G47" s="189"/>
      <c r="H47" s="189"/>
      <c r="I47" s="189"/>
      <c r="J47" s="189"/>
      <c r="K47" s="338"/>
    </row>
    <row r="48" spans="2:11" s="340" customFormat="1" ht="12.75" customHeight="1">
      <c r="B48" s="341"/>
      <c r="C48" s="329" t="s">
        <v>400</v>
      </c>
      <c r="D48" s="329"/>
      <c r="E48" s="329"/>
      <c r="F48" s="329"/>
      <c r="G48" s="332" t="s">
        <v>401</v>
      </c>
      <c r="H48" s="544" t="s">
        <v>526</v>
      </c>
      <c r="I48" s="544"/>
      <c r="J48" s="342"/>
      <c r="K48" s="343"/>
    </row>
    <row r="49" spans="2:11" s="340" customFormat="1" ht="12.75" customHeight="1">
      <c r="B49" s="341"/>
      <c r="C49" s="329"/>
      <c r="D49" s="329"/>
      <c r="E49" s="329"/>
      <c r="F49" s="329"/>
      <c r="G49" s="332" t="s">
        <v>402</v>
      </c>
      <c r="H49" s="543" t="s">
        <v>527</v>
      </c>
      <c r="I49" s="543"/>
      <c r="J49" s="342"/>
      <c r="K49" s="343"/>
    </row>
    <row r="50" spans="2:11" s="340" customFormat="1" ht="7.5" customHeight="1">
      <c r="B50" s="341"/>
      <c r="C50" s="329"/>
      <c r="D50" s="329"/>
      <c r="E50" s="329"/>
      <c r="F50" s="329"/>
      <c r="G50" s="332"/>
      <c r="H50" s="332"/>
      <c r="I50" s="332"/>
      <c r="J50" s="342"/>
      <c r="K50" s="343"/>
    </row>
    <row r="51" spans="2:11" s="340" customFormat="1" ht="12.75" customHeight="1">
      <c r="B51" s="341"/>
      <c r="C51" s="329" t="s">
        <v>403</v>
      </c>
      <c r="D51" s="329"/>
      <c r="E51" s="329"/>
      <c r="F51" s="332"/>
      <c r="G51" s="329"/>
      <c r="H51" s="330" t="s">
        <v>884</v>
      </c>
      <c r="I51" s="330"/>
      <c r="J51" s="342"/>
      <c r="K51" s="343"/>
    </row>
    <row r="52" spans="2:11" ht="22.5" customHeight="1">
      <c r="B52" s="344"/>
      <c r="C52" s="345"/>
      <c r="D52" s="345"/>
      <c r="E52" s="345"/>
      <c r="F52" s="345"/>
      <c r="G52" s="345"/>
      <c r="H52" s="345"/>
      <c r="I52" s="345"/>
      <c r="J52" s="345"/>
      <c r="K52" s="346"/>
    </row>
    <row r="53" ht="6.75" customHeight="1"/>
  </sheetData>
  <sheetProtection/>
  <mergeCells count="9">
    <mergeCell ref="H49:I49"/>
    <mergeCell ref="H44:I44"/>
    <mergeCell ref="H45:I45"/>
    <mergeCell ref="H46:I46"/>
    <mergeCell ref="H48:I48"/>
    <mergeCell ref="B22:K22"/>
    <mergeCell ref="C23:J23"/>
    <mergeCell ref="C24:J24"/>
    <mergeCell ref="H43:I43"/>
  </mergeCells>
  <printOptions/>
  <pageMargins left="0.75" right="0.75" top="0.87" bottom="1" header="0.5" footer="0.5"/>
  <pageSetup horizontalDpi="300" verticalDpi="300" orientation="portrait" paperSize="9" r:id="rId1"/>
  <headerFooter alignWithMargins="0">
    <oddFooter>&amp;CFaqe  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0">
      <selection activeCell="F20" sqref="F20"/>
    </sheetView>
  </sheetViews>
  <sheetFormatPr defaultColWidth="9.140625" defaultRowHeight="12.75"/>
  <cols>
    <col min="1" max="1" width="30.421875" style="0" customWidth="1"/>
    <col min="2" max="2" width="9.8515625" style="0" customWidth="1"/>
    <col min="3" max="4" width="9.421875" style="0" customWidth="1"/>
    <col min="5" max="5" width="8.140625" style="0" customWidth="1"/>
    <col min="6" max="6" width="8.57421875" style="0" customWidth="1"/>
    <col min="7" max="7" width="9.421875" style="0" customWidth="1"/>
    <col min="8" max="8" width="8.28125" style="0" customWidth="1"/>
    <col min="9" max="9" width="8.57421875" style="0" customWidth="1"/>
    <col min="10" max="10" width="6.57421875" style="0" customWidth="1"/>
    <col min="11" max="11" width="8.7109375" style="0" customWidth="1"/>
    <col min="12" max="12" width="9.421875" style="0" customWidth="1"/>
    <col min="13" max="13" width="10.00390625" style="0" customWidth="1"/>
  </cols>
  <sheetData>
    <row r="2" s="42" customFormat="1" ht="15.75" customHeight="1">
      <c r="B2" s="43" t="s">
        <v>8</v>
      </c>
    </row>
    <row r="4" spans="1:13" s="31" customFormat="1" ht="16.5" customHeight="1">
      <c r="A4" s="32"/>
      <c r="B4" s="32" t="s">
        <v>9</v>
      </c>
      <c r="C4" s="46" t="s">
        <v>44</v>
      </c>
      <c r="D4" s="35"/>
      <c r="E4" s="35"/>
      <c r="F4" s="35"/>
      <c r="G4" s="36"/>
      <c r="H4" s="46" t="s">
        <v>45</v>
      </c>
      <c r="I4" s="35"/>
      <c r="J4" s="35"/>
      <c r="K4" s="35"/>
      <c r="L4" s="36"/>
      <c r="M4" s="32" t="s">
        <v>27</v>
      </c>
    </row>
    <row r="5" spans="1:13" s="31" customFormat="1" ht="17.25" customHeight="1">
      <c r="A5" s="47" t="s">
        <v>46</v>
      </c>
      <c r="B5" s="33" t="s">
        <v>10</v>
      </c>
      <c r="C5" s="32" t="s">
        <v>12</v>
      </c>
      <c r="D5" s="32" t="s">
        <v>14</v>
      </c>
      <c r="E5" s="32" t="s">
        <v>16</v>
      </c>
      <c r="F5" s="32" t="s">
        <v>18</v>
      </c>
      <c r="G5" s="32"/>
      <c r="H5" s="32" t="s">
        <v>19</v>
      </c>
      <c r="I5" s="32" t="s">
        <v>20</v>
      </c>
      <c r="J5" s="32" t="s">
        <v>22</v>
      </c>
      <c r="K5" s="32" t="s">
        <v>24</v>
      </c>
      <c r="L5" s="37"/>
      <c r="M5" s="33" t="s">
        <v>28</v>
      </c>
    </row>
    <row r="6" spans="1:13" s="31" customFormat="1" ht="17.25" customHeight="1">
      <c r="A6" s="33"/>
      <c r="B6" s="33" t="s">
        <v>11</v>
      </c>
      <c r="C6" s="33" t="s">
        <v>13</v>
      </c>
      <c r="D6" s="33" t="s">
        <v>15</v>
      </c>
      <c r="E6" s="33" t="s">
        <v>17</v>
      </c>
      <c r="F6" s="85"/>
      <c r="G6" s="33" t="s">
        <v>26</v>
      </c>
      <c r="H6" s="33"/>
      <c r="I6" s="33" t="s">
        <v>21</v>
      </c>
      <c r="J6" s="33" t="s">
        <v>23</v>
      </c>
      <c r="K6" s="33" t="s">
        <v>25</v>
      </c>
      <c r="L6" s="38" t="s">
        <v>26</v>
      </c>
      <c r="M6" s="33" t="s">
        <v>11</v>
      </c>
    </row>
    <row r="7" spans="1:13" ht="28.5" customHeight="1">
      <c r="A7" s="44" t="s">
        <v>43</v>
      </c>
      <c r="B7" s="102">
        <f>SUM(B8:B13)</f>
        <v>0</v>
      </c>
      <c r="C7" s="102">
        <f>SUM(C8:C13)</f>
        <v>0</v>
      </c>
      <c r="D7" s="102">
        <f>SUM(D8:D13)</f>
        <v>0</v>
      </c>
      <c r="E7" s="102">
        <f>SUM(E8:E13)</f>
        <v>0</v>
      </c>
      <c r="F7" s="102">
        <f>SUM(F8:F13)</f>
        <v>0</v>
      </c>
      <c r="G7" s="102">
        <f>C7+D7+E7+F7</f>
        <v>0</v>
      </c>
      <c r="H7" s="102">
        <f>SUM(H8:H13)</f>
        <v>0</v>
      </c>
      <c r="I7" s="102">
        <f>SUM(I8:I13)</f>
        <v>0</v>
      </c>
      <c r="J7" s="102">
        <f>SUM(J8:J13)</f>
        <v>0</v>
      </c>
      <c r="K7" s="102">
        <f>SUM(K8:K13)</f>
        <v>0</v>
      </c>
      <c r="L7" s="102">
        <f>H7+I7+J7+K7</f>
        <v>0</v>
      </c>
      <c r="M7" s="103">
        <f>B7+G7-L7</f>
        <v>0</v>
      </c>
    </row>
    <row r="8" spans="1:13" ht="18" customHeight="1">
      <c r="A8" s="40" t="s">
        <v>29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7"/>
    </row>
    <row r="9" spans="1:13" ht="18" customHeight="1">
      <c r="A9" s="40" t="s">
        <v>95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7"/>
    </row>
    <row r="10" spans="1:13" ht="18" customHeight="1">
      <c r="A10" s="40" t="s">
        <v>71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7"/>
    </row>
    <row r="11" spans="1:13" ht="18" customHeight="1">
      <c r="A11" s="40" t="s">
        <v>30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7"/>
    </row>
    <row r="12" spans="1:13" ht="18" customHeight="1">
      <c r="A12" s="40" t="s">
        <v>31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7"/>
    </row>
    <row r="13" spans="1:13" ht="18" customHeight="1">
      <c r="A13" s="40" t="s">
        <v>32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7"/>
    </row>
    <row r="14" spans="1:13" ht="28.5" customHeight="1">
      <c r="A14" s="45" t="s">
        <v>33</v>
      </c>
      <c r="B14" s="102">
        <f>SUM(B15:B24)</f>
        <v>2671360</v>
      </c>
      <c r="C14" s="102">
        <f>SUM(C15:C24)</f>
        <v>0</v>
      </c>
      <c r="D14" s="102">
        <f>SUM(D15:D24)</f>
        <v>0</v>
      </c>
      <c r="E14" s="102">
        <f>SUM(E15:E24)</f>
        <v>0</v>
      </c>
      <c r="F14" s="102">
        <f>SUM(F15:F24)</f>
        <v>0</v>
      </c>
      <c r="G14" s="102">
        <f>C14+D14+E14+F14</f>
        <v>0</v>
      </c>
      <c r="H14" s="102">
        <f>SUM(H15:H24)</f>
        <v>0</v>
      </c>
      <c r="I14" s="102">
        <f>SUM(I15:I24)</f>
        <v>0</v>
      </c>
      <c r="J14" s="102">
        <f>SUM(J15:J24)</f>
        <v>0</v>
      </c>
      <c r="K14" s="102">
        <f>SUM(K15:K24)</f>
        <v>0</v>
      </c>
      <c r="L14" s="102">
        <f>H14+I14+J14+K14</f>
        <v>0</v>
      </c>
      <c r="M14" s="103">
        <f>B14+G14-L14</f>
        <v>2671360</v>
      </c>
    </row>
    <row r="15" spans="1:13" ht="18" customHeight="1">
      <c r="A15" s="40" t="s">
        <v>34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7"/>
    </row>
    <row r="16" spans="1:13" ht="18" customHeight="1">
      <c r="A16" s="40" t="s">
        <v>35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7"/>
    </row>
    <row r="17" spans="1:13" ht="18" customHeight="1">
      <c r="A17" s="40" t="s">
        <v>70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7"/>
    </row>
    <row r="18" spans="1:13" ht="18" customHeight="1">
      <c r="A18" s="40" t="s">
        <v>69</v>
      </c>
      <c r="B18" s="50">
        <v>1191360</v>
      </c>
      <c r="C18" s="50"/>
      <c r="D18" s="50"/>
      <c r="E18" s="50"/>
      <c r="F18" s="99"/>
      <c r="G18" s="99">
        <f>C18+D18+E18+F18</f>
        <v>0</v>
      </c>
      <c r="H18" s="50"/>
      <c r="I18" s="50"/>
      <c r="J18" s="50"/>
      <c r="K18" s="50"/>
      <c r="L18" s="50"/>
      <c r="M18" s="100">
        <f>B18+G18-L18</f>
        <v>1191360</v>
      </c>
    </row>
    <row r="19" spans="1:13" ht="18" customHeight="1">
      <c r="A19" s="40" t="s">
        <v>36</v>
      </c>
      <c r="B19" s="50">
        <v>1480000</v>
      </c>
      <c r="C19" s="50"/>
      <c r="D19" s="50"/>
      <c r="E19" s="50"/>
      <c r="F19" s="99"/>
      <c r="G19" s="99">
        <f>C19+D19+E19+F19</f>
        <v>0</v>
      </c>
      <c r="H19" s="50"/>
      <c r="I19" s="50"/>
      <c r="J19" s="50"/>
      <c r="K19" s="50"/>
      <c r="L19" s="50"/>
      <c r="M19" s="100">
        <f>B19+G19-L19</f>
        <v>1480000</v>
      </c>
    </row>
    <row r="20" spans="1:13" ht="18" customHeight="1">
      <c r="A20" s="40" t="s">
        <v>37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7"/>
    </row>
    <row r="21" spans="1:13" ht="18" customHeight="1">
      <c r="A21" s="40" t="s">
        <v>38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7"/>
    </row>
    <row r="22" spans="1:13" ht="18" customHeight="1">
      <c r="A22" s="40" t="s">
        <v>39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7"/>
    </row>
    <row r="23" spans="1:13" ht="18" customHeight="1">
      <c r="A23" s="40" t="s">
        <v>40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7"/>
    </row>
    <row r="24" spans="1:13" ht="18" customHeight="1">
      <c r="A24" s="40" t="s">
        <v>41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7"/>
    </row>
    <row r="25" spans="1:13" ht="33.75" customHeight="1">
      <c r="A25" s="28" t="s">
        <v>42</v>
      </c>
      <c r="B25" s="102">
        <f>B7+B14</f>
        <v>2671360</v>
      </c>
      <c r="C25" s="102">
        <f>C7+C14</f>
        <v>0</v>
      </c>
      <c r="D25" s="102">
        <f>D7+D14</f>
        <v>0</v>
      </c>
      <c r="E25" s="102">
        <f>E7+E14</f>
        <v>0</v>
      </c>
      <c r="F25" s="102">
        <f>F7+F14</f>
        <v>0</v>
      </c>
      <c r="G25" s="102">
        <f>C25+D25+E25+F25</f>
        <v>0</v>
      </c>
      <c r="H25" s="102">
        <f>H7+H14</f>
        <v>0</v>
      </c>
      <c r="I25" s="102">
        <f>I7+I14</f>
        <v>0</v>
      </c>
      <c r="J25" s="102">
        <f>J7+J14</f>
        <v>0</v>
      </c>
      <c r="K25" s="102">
        <f>K7+K14</f>
        <v>0</v>
      </c>
      <c r="L25" s="102">
        <f>H25+I25+J25+K25</f>
        <v>0</v>
      </c>
      <c r="M25" s="103">
        <f>B25+G25-L25</f>
        <v>2671360</v>
      </c>
    </row>
    <row r="26" spans="2:13" ht="12.75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</row>
  </sheetData>
  <sheetProtection/>
  <printOptions/>
  <pageMargins left="0.53" right="0.58" top="0.85" bottom="0.86" header="0.5" footer="0.5"/>
  <pageSetup horizontalDpi="300" verticalDpi="300" orientation="landscape" paperSize="9" r:id="rId1"/>
  <headerFooter alignWithMargins="0">
    <oddFooter>&amp;CFaqe   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7.421875" style="0" customWidth="1"/>
    <col min="2" max="2" width="33.7109375" style="0" customWidth="1"/>
    <col min="3" max="3" width="17.28125" style="0" customWidth="1"/>
    <col min="4" max="4" width="14.7109375" style="0" customWidth="1"/>
    <col min="5" max="5" width="15.28125" style="0" customWidth="1"/>
  </cols>
  <sheetData>
    <row r="1" ht="18">
      <c r="B1" s="434" t="s">
        <v>502</v>
      </c>
    </row>
    <row r="3" spans="2:4" ht="18">
      <c r="B3" s="193" t="s">
        <v>237</v>
      </c>
      <c r="C3" s="67"/>
      <c r="D3" s="67"/>
    </row>
    <row r="5" spans="1:6" ht="15">
      <c r="A5" s="194" t="s">
        <v>0</v>
      </c>
      <c r="B5" s="195"/>
      <c r="C5" s="195"/>
      <c r="D5" s="195"/>
      <c r="E5" s="195"/>
      <c r="F5" s="62"/>
    </row>
    <row r="6" spans="1:6" ht="15">
      <c r="A6" s="47" t="s">
        <v>1</v>
      </c>
      <c r="B6" s="47" t="s">
        <v>238</v>
      </c>
      <c r="C6" s="47" t="s">
        <v>239</v>
      </c>
      <c r="D6" s="47" t="s">
        <v>240</v>
      </c>
      <c r="E6" s="47" t="s">
        <v>241</v>
      </c>
      <c r="F6" s="196"/>
    </row>
    <row r="7" spans="1:5" ht="15.75" customHeight="1">
      <c r="A7" s="7">
        <v>1</v>
      </c>
      <c r="B7" s="7" t="s">
        <v>485</v>
      </c>
      <c r="C7" s="7" t="s">
        <v>486</v>
      </c>
      <c r="D7" s="7" t="s">
        <v>487</v>
      </c>
      <c r="E7" s="7">
        <v>800000</v>
      </c>
    </row>
    <row r="8" spans="1:5" ht="15.75" customHeight="1">
      <c r="A8" s="7">
        <v>2</v>
      </c>
      <c r="B8" s="7" t="s">
        <v>488</v>
      </c>
      <c r="C8" s="7" t="s">
        <v>486</v>
      </c>
      <c r="D8" s="7" t="s">
        <v>489</v>
      </c>
      <c r="E8" s="7">
        <v>680000</v>
      </c>
    </row>
    <row r="9" spans="1:5" ht="15.75" customHeight="1">
      <c r="A9" s="7"/>
      <c r="B9" s="7"/>
      <c r="C9" s="7"/>
      <c r="D9" s="7"/>
      <c r="E9" s="7"/>
    </row>
    <row r="10" spans="1:5" ht="15.75" customHeight="1">
      <c r="A10" s="7"/>
      <c r="B10" s="7"/>
      <c r="C10" s="7"/>
      <c r="D10" s="7"/>
      <c r="E10" s="7"/>
    </row>
    <row r="11" spans="1:5" ht="15.75" customHeight="1">
      <c r="A11" s="7"/>
      <c r="B11" s="7"/>
      <c r="C11" s="7"/>
      <c r="D11" s="7"/>
      <c r="E11" s="7"/>
    </row>
    <row r="12" spans="1:5" ht="15.75" customHeight="1">
      <c r="A12" s="7"/>
      <c r="B12" s="7"/>
      <c r="C12" s="7"/>
      <c r="D12" s="7"/>
      <c r="E12" s="7"/>
    </row>
    <row r="13" spans="1:5" ht="15.75" customHeight="1">
      <c r="A13" s="7"/>
      <c r="B13" s="7"/>
      <c r="C13" s="7"/>
      <c r="D13" s="7"/>
      <c r="E13" s="7"/>
    </row>
    <row r="14" spans="1:5" ht="15.75" customHeight="1">
      <c r="A14" s="7"/>
      <c r="B14" s="7"/>
      <c r="C14" s="7"/>
      <c r="D14" s="7"/>
      <c r="E14" s="7"/>
    </row>
    <row r="15" spans="1:5" ht="15.75" customHeight="1">
      <c r="A15" s="7"/>
      <c r="B15" s="7"/>
      <c r="C15" s="7"/>
      <c r="D15" s="7"/>
      <c r="E15" s="7"/>
    </row>
    <row r="16" spans="1:5" ht="15.75" customHeight="1">
      <c r="A16" s="7"/>
      <c r="B16" s="7"/>
      <c r="C16" s="7"/>
      <c r="D16" s="7"/>
      <c r="E16" s="7"/>
    </row>
    <row r="17" spans="1:5" ht="15.75" customHeight="1">
      <c r="A17" s="7"/>
      <c r="B17" s="7"/>
      <c r="C17" s="7"/>
      <c r="D17" s="7"/>
      <c r="E17" s="7"/>
    </row>
    <row r="18" spans="1:5" ht="15.75" customHeight="1">
      <c r="A18" s="7"/>
      <c r="B18" s="7"/>
      <c r="C18" s="7"/>
      <c r="D18" s="7"/>
      <c r="E18" s="7"/>
    </row>
    <row r="19" spans="1:5" ht="15.75" customHeight="1">
      <c r="A19" s="7"/>
      <c r="B19" s="7"/>
      <c r="C19" s="7"/>
      <c r="D19" s="7"/>
      <c r="E19" s="7"/>
    </row>
    <row r="20" spans="1:5" ht="15.75" customHeight="1">
      <c r="A20" s="7"/>
      <c r="B20" s="7"/>
      <c r="C20" s="7"/>
      <c r="D20" s="7"/>
      <c r="E20" s="7"/>
    </row>
    <row r="21" spans="1:5" ht="15.75" customHeight="1">
      <c r="A21" s="7"/>
      <c r="B21" s="7"/>
      <c r="C21" s="7"/>
      <c r="D21" s="7"/>
      <c r="E21" s="7"/>
    </row>
    <row r="22" spans="1:5" ht="15.75" customHeight="1">
      <c r="A22" s="7"/>
      <c r="B22" s="7"/>
      <c r="C22" s="7"/>
      <c r="D22" s="7"/>
      <c r="E22" s="7"/>
    </row>
    <row r="23" spans="1:5" ht="15.75" customHeight="1">
      <c r="A23" s="7"/>
      <c r="B23" s="7"/>
      <c r="C23" s="7"/>
      <c r="D23" s="7"/>
      <c r="E23" s="7"/>
    </row>
    <row r="24" spans="1:5" ht="15.75" customHeight="1">
      <c r="A24" s="7"/>
      <c r="B24" s="7"/>
      <c r="C24" s="7"/>
      <c r="D24" s="7"/>
      <c r="E24" s="7"/>
    </row>
    <row r="25" spans="1:5" ht="15.75" customHeight="1">
      <c r="A25" s="7"/>
      <c r="B25" s="7"/>
      <c r="C25" s="7"/>
      <c r="D25" s="7"/>
      <c r="E25" s="7"/>
    </row>
    <row r="26" spans="1:5" ht="15.75" customHeight="1">
      <c r="A26" s="7"/>
      <c r="B26" s="7"/>
      <c r="C26" s="7"/>
      <c r="D26" s="7"/>
      <c r="E26" s="7"/>
    </row>
    <row r="27" spans="1:5" ht="15.75" customHeight="1">
      <c r="A27" s="7"/>
      <c r="B27" s="7"/>
      <c r="C27" s="7"/>
      <c r="D27" s="7"/>
      <c r="E27" s="7"/>
    </row>
    <row r="28" spans="1:5" ht="15.75" customHeight="1">
      <c r="A28" s="7"/>
      <c r="B28" s="7"/>
      <c r="C28" s="7"/>
      <c r="D28" s="7"/>
      <c r="E28" s="7"/>
    </row>
    <row r="29" spans="1:5" ht="15.75" customHeight="1">
      <c r="A29" s="7"/>
      <c r="B29" s="7" t="s">
        <v>208</v>
      </c>
      <c r="C29" s="7"/>
      <c r="D29" s="7"/>
      <c r="E29" s="7">
        <f>SUM(E7:E28)</f>
        <v>1480000</v>
      </c>
    </row>
    <row r="31" spans="2:4" ht="15">
      <c r="B31" s="196" t="s">
        <v>885</v>
      </c>
      <c r="C31" s="586" t="s">
        <v>484</v>
      </c>
      <c r="D31" s="586"/>
    </row>
    <row r="32" spans="2:4" ht="12.75">
      <c r="B32" s="9" t="s">
        <v>491</v>
      </c>
      <c r="D32" s="423" t="s">
        <v>483</v>
      </c>
    </row>
    <row r="33" spans="2:3" ht="15">
      <c r="B33" s="197"/>
      <c r="C33" s="62"/>
    </row>
  </sheetData>
  <sheetProtection/>
  <mergeCells count="1">
    <mergeCell ref="C31:D31"/>
  </mergeCells>
  <printOptions/>
  <pageMargins left="0.17" right="0.17" top="0.62" bottom="0.2" header="0.5" footer="0.16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35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4.28125" style="0" customWidth="1"/>
    <col min="2" max="2" width="31.7109375" style="0" customWidth="1"/>
    <col min="3" max="3" width="12.28125" style="0" customWidth="1"/>
    <col min="4" max="4" width="9.28125" style="0" customWidth="1"/>
    <col min="6" max="6" width="7.8515625" style="0" customWidth="1"/>
    <col min="7" max="7" width="10.28125" style="0" customWidth="1"/>
    <col min="8" max="8" width="10.421875" style="0" customWidth="1"/>
    <col min="11" max="11" width="10.8515625" style="0" customWidth="1"/>
    <col min="12" max="12" width="11.7109375" style="0" customWidth="1"/>
  </cols>
  <sheetData>
    <row r="2" spans="2:12" ht="15">
      <c r="B2" s="42"/>
      <c r="C2" s="42"/>
      <c r="D2" s="42" t="s">
        <v>49</v>
      </c>
      <c r="E2" s="42"/>
      <c r="F2" s="42"/>
      <c r="G2" s="42"/>
      <c r="H2" s="42"/>
      <c r="I2" s="42"/>
      <c r="J2" s="42"/>
      <c r="K2" s="42"/>
      <c r="L2" s="42"/>
    </row>
    <row r="4" spans="1:12" ht="12.75">
      <c r="A4" s="51"/>
      <c r="B4" s="32"/>
      <c r="C4" s="32" t="s">
        <v>50</v>
      </c>
      <c r="D4" s="46" t="s">
        <v>44</v>
      </c>
      <c r="E4" s="35"/>
      <c r="F4" s="35"/>
      <c r="G4" s="36"/>
      <c r="H4" s="46" t="s">
        <v>45</v>
      </c>
      <c r="I4" s="35"/>
      <c r="J4" s="35"/>
      <c r="K4" s="36"/>
      <c r="L4" s="32" t="s">
        <v>50</v>
      </c>
    </row>
    <row r="5" spans="1:12" ht="12.75">
      <c r="A5" s="52" t="s">
        <v>0</v>
      </c>
      <c r="B5" s="48" t="s">
        <v>47</v>
      </c>
      <c r="C5" s="33" t="s">
        <v>51</v>
      </c>
      <c r="D5" s="32" t="s">
        <v>53</v>
      </c>
      <c r="E5" s="32" t="s">
        <v>56</v>
      </c>
      <c r="F5" s="32"/>
      <c r="G5" s="32"/>
      <c r="H5" s="32" t="s">
        <v>58</v>
      </c>
      <c r="I5" s="32" t="s">
        <v>61</v>
      </c>
      <c r="J5" s="32" t="s">
        <v>58</v>
      </c>
      <c r="K5" s="37"/>
      <c r="L5" s="33" t="s">
        <v>66</v>
      </c>
    </row>
    <row r="6" spans="1:12" ht="12.75">
      <c r="A6" s="52" t="s">
        <v>1</v>
      </c>
      <c r="B6" s="48" t="s">
        <v>48</v>
      </c>
      <c r="C6" s="33" t="s">
        <v>52</v>
      </c>
      <c r="D6" s="33" t="s">
        <v>55</v>
      </c>
      <c r="E6" s="33" t="s">
        <v>57</v>
      </c>
      <c r="F6" s="33"/>
      <c r="G6" s="33" t="s">
        <v>26</v>
      </c>
      <c r="H6" s="33" t="s">
        <v>59</v>
      </c>
      <c r="I6" s="33" t="s">
        <v>62</v>
      </c>
      <c r="J6" s="33" t="s">
        <v>64</v>
      </c>
      <c r="K6" s="38" t="s">
        <v>26</v>
      </c>
      <c r="L6" s="33" t="s">
        <v>67</v>
      </c>
    </row>
    <row r="7" spans="1:12" ht="12.75">
      <c r="A7" s="53"/>
      <c r="B7" s="34"/>
      <c r="C7" s="34" t="s">
        <v>11</v>
      </c>
      <c r="D7" s="34" t="s">
        <v>54</v>
      </c>
      <c r="E7" s="34"/>
      <c r="F7" s="34"/>
      <c r="G7" s="34"/>
      <c r="H7" s="34" t="s">
        <v>60</v>
      </c>
      <c r="I7" s="34" t="s">
        <v>63</v>
      </c>
      <c r="J7" s="34" t="s">
        <v>65</v>
      </c>
      <c r="K7" s="39"/>
      <c r="L7" s="34" t="s">
        <v>11</v>
      </c>
    </row>
    <row r="8" spans="1:12" ht="18" customHeight="1">
      <c r="A8" s="54">
        <v>1</v>
      </c>
      <c r="B8" s="77" t="s">
        <v>96</v>
      </c>
      <c r="C8" s="49">
        <v>392000</v>
      </c>
      <c r="D8" s="49"/>
      <c r="E8" s="49">
        <v>159872</v>
      </c>
      <c r="F8" s="49"/>
      <c r="G8" s="49">
        <f>D8+E8+F8</f>
        <v>159872</v>
      </c>
      <c r="H8" s="49"/>
      <c r="I8" s="49"/>
      <c r="J8" s="49"/>
      <c r="K8" s="49">
        <f>H8+I8+J8</f>
        <v>0</v>
      </c>
      <c r="L8" s="55">
        <f>C8+G8-K8</f>
        <v>551872</v>
      </c>
    </row>
    <row r="9" spans="1:12" ht="18" customHeight="1">
      <c r="A9" s="8">
        <f>A8+1</f>
        <v>2</v>
      </c>
      <c r="B9" s="78" t="s">
        <v>97</v>
      </c>
      <c r="C9" s="50">
        <v>217600</v>
      </c>
      <c r="D9" s="50"/>
      <c r="E9" s="50">
        <v>252480</v>
      </c>
      <c r="F9" s="50"/>
      <c r="G9" s="50">
        <f>D9+E9+F9</f>
        <v>252480</v>
      </c>
      <c r="H9" s="50"/>
      <c r="I9" s="50"/>
      <c r="J9" s="50"/>
      <c r="K9" s="50">
        <f>H9+I9+J9</f>
        <v>0</v>
      </c>
      <c r="L9" s="57">
        <f>C9+G9-K9</f>
        <v>470080</v>
      </c>
    </row>
    <row r="10" spans="1:12" ht="18" customHeight="1">
      <c r="A10" s="8">
        <f aca="true" t="shared" si="0" ref="A10:A26">A9+1</f>
        <v>3</v>
      </c>
      <c r="B10" s="78" t="s">
        <v>242</v>
      </c>
      <c r="C10" s="50">
        <v>0</v>
      </c>
      <c r="D10" s="50"/>
      <c r="E10" s="50"/>
      <c r="F10" s="50"/>
      <c r="G10" s="50">
        <v>0</v>
      </c>
      <c r="H10" s="50"/>
      <c r="I10" s="50"/>
      <c r="J10" s="50"/>
      <c r="K10" s="50">
        <v>0</v>
      </c>
      <c r="L10" s="57"/>
    </row>
    <row r="11" spans="1:12" ht="18" customHeight="1">
      <c r="A11" s="8">
        <f t="shared" si="0"/>
        <v>4</v>
      </c>
      <c r="B11" s="78"/>
      <c r="C11" s="50"/>
      <c r="D11" s="50"/>
      <c r="E11" s="50"/>
      <c r="F11" s="50"/>
      <c r="G11" s="50"/>
      <c r="H11" s="50"/>
      <c r="I11" s="50"/>
      <c r="J11" s="50"/>
      <c r="K11" s="50"/>
      <c r="L11" s="57"/>
    </row>
    <row r="12" spans="1:12" ht="18" customHeight="1">
      <c r="A12" s="8">
        <f t="shared" si="0"/>
        <v>5</v>
      </c>
      <c r="B12" s="78"/>
      <c r="C12" s="50"/>
      <c r="D12" s="50"/>
      <c r="E12" s="50"/>
      <c r="F12" s="50"/>
      <c r="G12" s="50"/>
      <c r="H12" s="50"/>
      <c r="I12" s="50"/>
      <c r="J12" s="50"/>
      <c r="K12" s="50"/>
      <c r="L12" s="57"/>
    </row>
    <row r="13" spans="1:12" ht="18" customHeight="1">
      <c r="A13" s="8">
        <f t="shared" si="0"/>
        <v>6</v>
      </c>
      <c r="B13" s="78"/>
      <c r="C13" s="50"/>
      <c r="D13" s="50"/>
      <c r="E13" s="50"/>
      <c r="F13" s="50"/>
      <c r="G13" s="50"/>
      <c r="H13" s="50"/>
      <c r="I13" s="50"/>
      <c r="J13" s="50"/>
      <c r="K13" s="50"/>
      <c r="L13" s="57"/>
    </row>
    <row r="14" spans="1:12" ht="18" customHeight="1">
      <c r="A14" s="8">
        <f t="shared" si="0"/>
        <v>7</v>
      </c>
      <c r="B14" s="78"/>
      <c r="C14" s="50"/>
      <c r="D14" s="50"/>
      <c r="E14" s="50"/>
      <c r="F14" s="50"/>
      <c r="G14" s="50"/>
      <c r="H14" s="50"/>
      <c r="I14" s="50"/>
      <c r="J14" s="50"/>
      <c r="K14" s="50"/>
      <c r="L14" s="57"/>
    </row>
    <row r="15" spans="1:12" ht="18" customHeight="1">
      <c r="A15" s="8">
        <f t="shared" si="0"/>
        <v>8</v>
      </c>
      <c r="B15" s="29"/>
      <c r="C15" s="50"/>
      <c r="D15" s="50"/>
      <c r="E15" s="50"/>
      <c r="F15" s="50"/>
      <c r="G15" s="50"/>
      <c r="H15" s="50"/>
      <c r="I15" s="50"/>
      <c r="J15" s="50"/>
      <c r="K15" s="50"/>
      <c r="L15" s="57"/>
    </row>
    <row r="16" spans="1:12" ht="18" customHeight="1">
      <c r="A16" s="8">
        <f t="shared" si="0"/>
        <v>9</v>
      </c>
      <c r="B16" s="56"/>
      <c r="C16" s="50"/>
      <c r="D16" s="50"/>
      <c r="E16" s="50"/>
      <c r="F16" s="50"/>
      <c r="G16" s="50"/>
      <c r="H16" s="50"/>
      <c r="I16" s="50"/>
      <c r="J16" s="50"/>
      <c r="K16" s="50"/>
      <c r="L16" s="57"/>
    </row>
    <row r="17" spans="1:12" ht="18" customHeight="1">
      <c r="A17" s="8">
        <f t="shared" si="0"/>
        <v>10</v>
      </c>
      <c r="B17" s="56"/>
      <c r="C17" s="50"/>
      <c r="D17" s="50"/>
      <c r="E17" s="50"/>
      <c r="F17" s="50"/>
      <c r="G17" s="50"/>
      <c r="H17" s="50"/>
      <c r="I17" s="50"/>
      <c r="J17" s="50"/>
      <c r="K17" s="50"/>
      <c r="L17" s="57"/>
    </row>
    <row r="18" spans="1:12" ht="18" customHeight="1">
      <c r="A18" s="8">
        <f t="shared" si="0"/>
        <v>11</v>
      </c>
      <c r="B18" s="56"/>
      <c r="C18" s="50"/>
      <c r="D18" s="50"/>
      <c r="E18" s="50"/>
      <c r="F18" s="50"/>
      <c r="G18" s="50"/>
      <c r="H18" s="50"/>
      <c r="I18" s="50"/>
      <c r="J18" s="50"/>
      <c r="K18" s="50"/>
      <c r="L18" s="57"/>
    </row>
    <row r="19" spans="1:12" ht="18" customHeight="1">
      <c r="A19" s="8">
        <f t="shared" si="0"/>
        <v>12</v>
      </c>
      <c r="B19" s="56"/>
      <c r="C19" s="50"/>
      <c r="D19" s="50"/>
      <c r="E19" s="50"/>
      <c r="F19" s="50"/>
      <c r="G19" s="50"/>
      <c r="H19" s="50"/>
      <c r="I19" s="50"/>
      <c r="J19" s="50"/>
      <c r="K19" s="50"/>
      <c r="L19" s="57"/>
    </row>
    <row r="20" spans="1:12" ht="18" customHeight="1">
      <c r="A20" s="8">
        <f t="shared" si="0"/>
        <v>13</v>
      </c>
      <c r="B20" s="56"/>
      <c r="C20" s="50"/>
      <c r="D20" s="50"/>
      <c r="E20" s="50"/>
      <c r="F20" s="50"/>
      <c r="G20" s="50"/>
      <c r="H20" s="50"/>
      <c r="I20" s="50"/>
      <c r="J20" s="50"/>
      <c r="K20" s="50"/>
      <c r="L20" s="57"/>
    </row>
    <row r="21" spans="1:12" ht="18" customHeight="1">
      <c r="A21" s="8">
        <f t="shared" si="0"/>
        <v>14</v>
      </c>
      <c r="B21" s="56"/>
      <c r="C21" s="50"/>
      <c r="D21" s="50"/>
      <c r="E21" s="50"/>
      <c r="F21" s="50"/>
      <c r="G21" s="50"/>
      <c r="H21" s="50"/>
      <c r="I21" s="50"/>
      <c r="J21" s="50"/>
      <c r="K21" s="50"/>
      <c r="L21" s="57"/>
    </row>
    <row r="22" spans="1:12" ht="18" customHeight="1">
      <c r="A22" s="8">
        <f t="shared" si="0"/>
        <v>15</v>
      </c>
      <c r="B22" s="56"/>
      <c r="C22" s="50"/>
      <c r="D22" s="50"/>
      <c r="E22" s="50"/>
      <c r="F22" s="50"/>
      <c r="G22" s="50"/>
      <c r="H22" s="50"/>
      <c r="I22" s="50"/>
      <c r="J22" s="50"/>
      <c r="K22" s="50"/>
      <c r="L22" s="57"/>
    </row>
    <row r="23" spans="1:12" ht="18" customHeight="1">
      <c r="A23" s="8">
        <f t="shared" si="0"/>
        <v>16</v>
      </c>
      <c r="B23" s="56"/>
      <c r="C23" s="50"/>
      <c r="D23" s="50"/>
      <c r="E23" s="50"/>
      <c r="F23" s="50"/>
      <c r="G23" s="50"/>
      <c r="H23" s="50"/>
      <c r="I23" s="50"/>
      <c r="J23" s="50"/>
      <c r="K23" s="50"/>
      <c r="L23" s="57"/>
    </row>
    <row r="24" spans="1:12" ht="18" customHeight="1">
      <c r="A24" s="8">
        <f t="shared" si="0"/>
        <v>17</v>
      </c>
      <c r="B24" s="56"/>
      <c r="C24" s="50"/>
      <c r="D24" s="50"/>
      <c r="E24" s="50"/>
      <c r="F24" s="50"/>
      <c r="G24" s="50"/>
      <c r="H24" s="50"/>
      <c r="I24" s="50"/>
      <c r="J24" s="50"/>
      <c r="K24" s="50"/>
      <c r="L24" s="57"/>
    </row>
    <row r="25" spans="1:12" ht="18" customHeight="1">
      <c r="A25" s="8">
        <f t="shared" si="0"/>
        <v>18</v>
      </c>
      <c r="B25" s="56"/>
      <c r="C25" s="50"/>
      <c r="D25" s="50"/>
      <c r="E25" s="50"/>
      <c r="F25" s="50"/>
      <c r="G25" s="50"/>
      <c r="H25" s="50"/>
      <c r="I25" s="50"/>
      <c r="J25" s="50"/>
      <c r="K25" s="50"/>
      <c r="L25" s="57"/>
    </row>
    <row r="26" spans="1:12" ht="18" customHeight="1">
      <c r="A26" s="8">
        <f t="shared" si="0"/>
        <v>19</v>
      </c>
      <c r="B26" s="58"/>
      <c r="C26" s="50"/>
      <c r="D26" s="50"/>
      <c r="E26" s="50"/>
      <c r="F26" s="50"/>
      <c r="G26" s="50"/>
      <c r="H26" s="50"/>
      <c r="I26" s="50"/>
      <c r="J26" s="50"/>
      <c r="K26" s="50"/>
      <c r="L26" s="57"/>
    </row>
    <row r="27" spans="1:12" ht="33.75" customHeight="1">
      <c r="A27" s="41"/>
      <c r="B27" s="104" t="s">
        <v>68</v>
      </c>
      <c r="C27" s="105">
        <f>C8+C9+C10+C11+C12+C13+C14+C15+C16+C17+C18+C19+C20+C21+C22+C23+C24+C25+C26</f>
        <v>609600</v>
      </c>
      <c r="D27" s="105"/>
      <c r="E27" s="105"/>
      <c r="F27" s="105"/>
      <c r="G27" s="105">
        <f>G8+G9+G10+G11+G12+G13+G14+G15+G16+G17+G18+G19+G20+G21+G22+G23+G24+G25+G26</f>
        <v>412352</v>
      </c>
      <c r="H27" s="105"/>
      <c r="I27" s="105"/>
      <c r="J27" s="105"/>
      <c r="K27" s="105">
        <f>K8+K9+K10+K11+K12+K13+K14+K15+K16+K17+K18+K19+K20+K21+K22+K23+K24+K25+K26</f>
        <v>0</v>
      </c>
      <c r="L27" s="106">
        <f>L8+L9+L10+L11+L12+L13+L14+L15+L16+L17+L18+L19+L20+L21+L22+L23+L24+L25+L26</f>
        <v>1021952</v>
      </c>
    </row>
    <row r="34" ht="12.75">
      <c r="B34">
        <f>1480000-217600</f>
        <v>1262400</v>
      </c>
    </row>
    <row r="35" ht="12.75">
      <c r="B35">
        <f>1191360-392000</f>
        <v>799360</v>
      </c>
    </row>
  </sheetData>
  <sheetProtection/>
  <printOptions/>
  <pageMargins left="0.64" right="0.58" top="0.92" bottom="0.86" header="0.52" footer="0.5"/>
  <pageSetup horizontalDpi="300" verticalDpi="300" orientation="landscape" paperSize="9" r:id="rId1"/>
  <headerFooter alignWithMargins="0">
    <oddFooter>&amp;CFaqe  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L34"/>
  <sheetViews>
    <sheetView zoomScalePageLayoutView="0" workbookViewId="0" topLeftCell="A7">
      <selection activeCell="C16" sqref="C16"/>
    </sheetView>
  </sheetViews>
  <sheetFormatPr defaultColWidth="9.140625" defaultRowHeight="12.75"/>
  <cols>
    <col min="1" max="1" width="2.7109375" style="0" customWidth="1"/>
    <col min="6" max="7" width="5.00390625" style="0" customWidth="1"/>
    <col min="10" max="10" width="6.8515625" style="0" customWidth="1"/>
    <col min="11" max="11" width="16.28125" style="0" customWidth="1"/>
    <col min="12" max="12" width="5.28125" style="0" customWidth="1"/>
  </cols>
  <sheetData>
    <row r="1" spans="2:12" ht="14.25">
      <c r="B1" s="63"/>
      <c r="C1" s="186"/>
      <c r="D1" s="65"/>
      <c r="E1" s="65"/>
      <c r="F1" s="65"/>
      <c r="G1" s="65"/>
      <c r="H1" s="65"/>
      <c r="I1" s="65"/>
      <c r="J1" s="186"/>
      <c r="K1" s="186"/>
      <c r="L1" s="66"/>
    </row>
    <row r="2" spans="2:12" ht="18">
      <c r="B2" s="424"/>
      <c r="C2" s="185"/>
      <c r="D2" s="425"/>
      <c r="E2" s="187" t="s">
        <v>216</v>
      </c>
      <c r="F2" s="425"/>
      <c r="G2" s="110"/>
      <c r="H2" s="110"/>
      <c r="I2" s="188"/>
      <c r="J2" s="188"/>
      <c r="K2" s="185"/>
      <c r="L2" s="426"/>
    </row>
    <row r="3" spans="2:12" ht="18">
      <c r="B3" s="427"/>
      <c r="C3" s="185"/>
      <c r="D3" s="81"/>
      <c r="E3" s="81"/>
      <c r="F3" s="81"/>
      <c r="G3" s="81"/>
      <c r="H3" s="81"/>
      <c r="I3" s="185"/>
      <c r="J3" s="185"/>
      <c r="K3" s="185"/>
      <c r="L3" s="426"/>
    </row>
    <row r="4" spans="2:12" ht="20.25" customHeight="1">
      <c r="B4" s="382" t="s">
        <v>217</v>
      </c>
      <c r="C4" s="84"/>
      <c r="D4" s="84"/>
      <c r="E4" s="84"/>
      <c r="F4" s="84"/>
      <c r="G4" s="84"/>
      <c r="H4" s="84"/>
      <c r="I4" s="185"/>
      <c r="J4" s="185"/>
      <c r="K4" s="185"/>
      <c r="L4" s="426"/>
    </row>
    <row r="5" spans="2:12" ht="20.25" customHeight="1">
      <c r="B5" s="382" t="s">
        <v>532</v>
      </c>
      <c r="C5" s="84"/>
      <c r="D5" s="84"/>
      <c r="E5" s="84"/>
      <c r="F5" s="84"/>
      <c r="G5" s="84"/>
      <c r="H5" s="84"/>
      <c r="I5" s="185"/>
      <c r="J5" s="185"/>
      <c r="K5" s="185"/>
      <c r="L5" s="426"/>
    </row>
    <row r="6" spans="2:12" ht="20.25" customHeight="1">
      <c r="B6" s="382" t="s">
        <v>542</v>
      </c>
      <c r="C6" s="185"/>
      <c r="D6" s="185"/>
      <c r="E6" s="185"/>
      <c r="F6" s="185"/>
      <c r="G6" s="185"/>
      <c r="H6" s="185"/>
      <c r="I6" s="185"/>
      <c r="J6" s="185"/>
      <c r="K6" s="185"/>
      <c r="L6" s="426"/>
    </row>
    <row r="7" spans="2:12" ht="20.25" customHeight="1">
      <c r="B7" s="382" t="s">
        <v>533</v>
      </c>
      <c r="C7" s="185"/>
      <c r="D7" s="185"/>
      <c r="E7" s="185"/>
      <c r="F7" s="185"/>
      <c r="G7" s="185"/>
      <c r="H7" s="185"/>
      <c r="I7" s="185"/>
      <c r="J7" s="185"/>
      <c r="K7" s="185"/>
      <c r="L7" s="426"/>
    </row>
    <row r="8" spans="2:12" ht="20.25" customHeight="1">
      <c r="B8" s="382" t="s">
        <v>534</v>
      </c>
      <c r="C8" s="84"/>
      <c r="D8" s="185"/>
      <c r="E8" s="185"/>
      <c r="F8" s="185"/>
      <c r="G8" s="185"/>
      <c r="H8" s="185"/>
      <c r="I8" s="185"/>
      <c r="J8" s="185"/>
      <c r="K8" s="185"/>
      <c r="L8" s="426"/>
    </row>
    <row r="9" spans="2:12" ht="20.25" customHeight="1">
      <c r="B9" s="382" t="s">
        <v>535</v>
      </c>
      <c r="C9" s="84"/>
      <c r="D9" s="185"/>
      <c r="E9" s="185"/>
      <c r="F9" s="185"/>
      <c r="G9" s="185"/>
      <c r="H9" s="185"/>
      <c r="I9" s="185"/>
      <c r="J9" s="185"/>
      <c r="K9" s="185"/>
      <c r="L9" s="426"/>
    </row>
    <row r="10" spans="2:12" ht="20.25" customHeight="1">
      <c r="B10" s="382" t="s">
        <v>218</v>
      </c>
      <c r="C10" s="84"/>
      <c r="D10" s="428"/>
      <c r="E10" s="428"/>
      <c r="F10" s="428"/>
      <c r="G10" s="185"/>
      <c r="H10" s="185"/>
      <c r="I10" s="185"/>
      <c r="J10" s="185"/>
      <c r="K10" s="185"/>
      <c r="L10" s="426"/>
    </row>
    <row r="11" spans="2:12" ht="20.25" customHeight="1">
      <c r="B11" s="382" t="s">
        <v>219</v>
      </c>
      <c r="C11" s="84"/>
      <c r="D11" s="428"/>
      <c r="E11" s="428"/>
      <c r="F11" s="428"/>
      <c r="G11" s="185"/>
      <c r="H11" s="185"/>
      <c r="I11" s="185"/>
      <c r="J11" s="185"/>
      <c r="K11" s="185"/>
      <c r="L11" s="426"/>
    </row>
    <row r="12" spans="2:12" ht="20.25" customHeight="1">
      <c r="B12" s="382" t="s">
        <v>220</v>
      </c>
      <c r="C12" s="84"/>
      <c r="D12" s="84"/>
      <c r="E12" s="84"/>
      <c r="F12" s="84"/>
      <c r="G12" s="84"/>
      <c r="H12" s="84"/>
      <c r="I12" s="84"/>
      <c r="J12" s="84"/>
      <c r="K12" s="84"/>
      <c r="L12" s="426"/>
    </row>
    <row r="13" spans="2:12" ht="20.25" customHeight="1">
      <c r="B13" s="382" t="s">
        <v>221</v>
      </c>
      <c r="C13" s="84"/>
      <c r="D13" s="185"/>
      <c r="E13" s="185"/>
      <c r="F13" s="185"/>
      <c r="G13" s="185"/>
      <c r="H13" s="185"/>
      <c r="I13" s="185"/>
      <c r="J13" s="185"/>
      <c r="K13" s="185"/>
      <c r="L13" s="426"/>
    </row>
    <row r="14" spans="2:12" ht="20.25" customHeight="1">
      <c r="B14" s="382" t="s">
        <v>222</v>
      </c>
      <c r="C14" s="84"/>
      <c r="D14" s="185"/>
      <c r="E14" s="185"/>
      <c r="F14" s="185"/>
      <c r="G14" s="185"/>
      <c r="H14" s="185"/>
      <c r="I14" s="185"/>
      <c r="J14" s="185"/>
      <c r="K14" s="185"/>
      <c r="L14" s="426"/>
    </row>
    <row r="15" spans="2:12" ht="20.25" customHeight="1">
      <c r="B15" s="382" t="s">
        <v>223</v>
      </c>
      <c r="C15" s="84"/>
      <c r="D15" s="185"/>
      <c r="E15" s="185"/>
      <c r="F15" s="185"/>
      <c r="G15" s="185"/>
      <c r="H15" s="185"/>
      <c r="I15" s="185"/>
      <c r="J15" s="185"/>
      <c r="K15" s="185"/>
      <c r="L15" s="426"/>
    </row>
    <row r="16" spans="2:12" ht="20.25" customHeight="1">
      <c r="B16" s="382" t="s">
        <v>536</v>
      </c>
      <c r="C16" s="84"/>
      <c r="D16" s="185"/>
      <c r="E16" s="185"/>
      <c r="F16" s="185"/>
      <c r="G16" s="185"/>
      <c r="H16" s="185"/>
      <c r="I16" s="185"/>
      <c r="J16" s="185"/>
      <c r="K16" s="185"/>
      <c r="L16" s="426"/>
    </row>
    <row r="17" spans="2:12" ht="20.25" customHeight="1">
      <c r="B17" s="382" t="s">
        <v>224</v>
      </c>
      <c r="C17" s="84"/>
      <c r="D17" s="185"/>
      <c r="E17" s="185"/>
      <c r="F17" s="185"/>
      <c r="G17" s="185"/>
      <c r="H17" s="185"/>
      <c r="I17" s="185"/>
      <c r="J17" s="185"/>
      <c r="K17" s="185"/>
      <c r="L17" s="426"/>
    </row>
    <row r="18" spans="2:12" ht="20.25" customHeight="1">
      <c r="B18" s="382" t="s">
        <v>537</v>
      </c>
      <c r="C18" s="84"/>
      <c r="D18" s="185"/>
      <c r="E18" s="185"/>
      <c r="F18" s="185"/>
      <c r="G18" s="185"/>
      <c r="H18" s="185"/>
      <c r="I18" s="185"/>
      <c r="J18" s="185"/>
      <c r="K18" s="185"/>
      <c r="L18" s="426"/>
    </row>
    <row r="19" spans="2:12" ht="20.25" customHeight="1">
      <c r="B19" s="382" t="s">
        <v>225</v>
      </c>
      <c r="C19" s="84"/>
      <c r="D19" s="185"/>
      <c r="E19" s="185"/>
      <c r="F19" s="185"/>
      <c r="G19" s="185"/>
      <c r="H19" s="185"/>
      <c r="I19" s="185"/>
      <c r="J19" s="185"/>
      <c r="K19" s="185"/>
      <c r="L19" s="426"/>
    </row>
    <row r="20" spans="2:12" ht="20.25" customHeight="1">
      <c r="B20" s="382" t="s">
        <v>538</v>
      </c>
      <c r="C20" s="84"/>
      <c r="D20" s="185"/>
      <c r="E20" s="185"/>
      <c r="F20" s="185"/>
      <c r="G20" s="185"/>
      <c r="H20" s="185"/>
      <c r="I20" s="185"/>
      <c r="J20" s="185"/>
      <c r="K20" s="185"/>
      <c r="L20" s="426"/>
    </row>
    <row r="21" spans="2:12" ht="20.25" customHeight="1">
      <c r="B21" s="382" t="s">
        <v>226</v>
      </c>
      <c r="C21" s="84"/>
      <c r="D21" s="185"/>
      <c r="E21" s="185"/>
      <c r="F21" s="185"/>
      <c r="G21" s="185"/>
      <c r="H21" s="185"/>
      <c r="I21" s="185"/>
      <c r="J21" s="185"/>
      <c r="K21" s="185"/>
      <c r="L21" s="426"/>
    </row>
    <row r="22" spans="2:12" ht="20.25" customHeight="1">
      <c r="B22" s="382" t="s">
        <v>539</v>
      </c>
      <c r="C22" s="84"/>
      <c r="D22" s="185"/>
      <c r="E22" s="185"/>
      <c r="F22" s="185"/>
      <c r="G22" s="185"/>
      <c r="H22" s="185"/>
      <c r="I22" s="185"/>
      <c r="J22" s="185"/>
      <c r="K22" s="185"/>
      <c r="L22" s="426"/>
    </row>
    <row r="23" spans="2:12" ht="20.25" customHeight="1">
      <c r="B23" s="382" t="s">
        <v>490</v>
      </c>
      <c r="C23" s="84"/>
      <c r="D23" s="185"/>
      <c r="E23" s="185"/>
      <c r="F23" s="185"/>
      <c r="G23" s="185"/>
      <c r="H23" s="185"/>
      <c r="I23" s="185"/>
      <c r="J23" s="185"/>
      <c r="K23" s="185"/>
      <c r="L23" s="426"/>
    </row>
    <row r="24" spans="2:12" ht="20.25" customHeight="1">
      <c r="B24" s="382" t="s">
        <v>517</v>
      </c>
      <c r="C24" s="84"/>
      <c r="D24" s="185"/>
      <c r="E24" s="185"/>
      <c r="F24" s="185"/>
      <c r="G24" s="185"/>
      <c r="H24" s="185"/>
      <c r="I24" s="185"/>
      <c r="J24" s="185"/>
      <c r="K24" s="185"/>
      <c r="L24" s="426"/>
    </row>
    <row r="25" spans="2:12" ht="20.25" customHeight="1">
      <c r="B25" s="382" t="s">
        <v>540</v>
      </c>
      <c r="C25" s="84"/>
      <c r="D25" s="185"/>
      <c r="E25" s="185"/>
      <c r="F25" s="185"/>
      <c r="G25" s="185"/>
      <c r="H25" s="185"/>
      <c r="I25" s="185"/>
      <c r="J25" s="185"/>
      <c r="K25" s="185"/>
      <c r="L25" s="426"/>
    </row>
    <row r="26" spans="2:12" ht="20.25" customHeight="1">
      <c r="B26" s="382" t="s">
        <v>227</v>
      </c>
      <c r="C26" s="84"/>
      <c r="D26" s="185"/>
      <c r="E26" s="185"/>
      <c r="F26" s="185"/>
      <c r="G26" s="185"/>
      <c r="H26" s="185"/>
      <c r="I26" s="185"/>
      <c r="J26" s="185"/>
      <c r="K26" s="185"/>
      <c r="L26" s="426"/>
    </row>
    <row r="27" spans="2:12" ht="20.25" customHeight="1">
      <c r="B27" s="382" t="s">
        <v>228</v>
      </c>
      <c r="C27" s="84"/>
      <c r="D27" s="185"/>
      <c r="E27" s="185"/>
      <c r="F27" s="185"/>
      <c r="G27" s="185"/>
      <c r="H27" s="185"/>
      <c r="I27" s="185"/>
      <c r="J27" s="185"/>
      <c r="K27" s="185"/>
      <c r="L27" s="426"/>
    </row>
    <row r="28" spans="2:12" ht="20.25" customHeight="1">
      <c r="B28" s="382" t="s">
        <v>229</v>
      </c>
      <c r="C28" s="84"/>
      <c r="D28" s="185"/>
      <c r="E28" s="185"/>
      <c r="F28" s="185"/>
      <c r="G28" s="185"/>
      <c r="H28" s="185"/>
      <c r="I28" s="185"/>
      <c r="J28" s="185"/>
      <c r="K28" s="185"/>
      <c r="L28" s="426"/>
    </row>
    <row r="29" spans="2:12" ht="20.25" customHeight="1">
      <c r="B29" s="382" t="s">
        <v>541</v>
      </c>
      <c r="C29" s="84"/>
      <c r="D29" s="185"/>
      <c r="E29" s="185"/>
      <c r="F29" s="185"/>
      <c r="G29" s="185"/>
      <c r="H29" s="185"/>
      <c r="I29" s="185"/>
      <c r="J29" s="185"/>
      <c r="K29" s="185"/>
      <c r="L29" s="426"/>
    </row>
    <row r="30" spans="2:12" ht="20.25" customHeight="1">
      <c r="B30" s="382"/>
      <c r="C30" s="84"/>
      <c r="D30" s="185"/>
      <c r="E30" s="185"/>
      <c r="F30" s="185"/>
      <c r="G30" s="185"/>
      <c r="H30" s="185"/>
      <c r="I30" s="185"/>
      <c r="J30" s="185"/>
      <c r="K30" s="185"/>
      <c r="L30" s="426"/>
    </row>
    <row r="31" spans="2:12" ht="15">
      <c r="B31" s="427"/>
      <c r="C31" s="428" t="s">
        <v>524</v>
      </c>
      <c r="D31" s="428"/>
      <c r="E31" s="190"/>
      <c r="F31" s="189"/>
      <c r="G31" s="428"/>
      <c r="H31" s="185"/>
      <c r="I31" s="185"/>
      <c r="J31" s="185" t="s">
        <v>523</v>
      </c>
      <c r="K31" s="185"/>
      <c r="L31" s="426"/>
    </row>
    <row r="32" spans="2:12" ht="14.25">
      <c r="B32" s="427"/>
      <c r="C32" s="428" t="s">
        <v>491</v>
      </c>
      <c r="D32" s="428"/>
      <c r="E32" s="429"/>
      <c r="F32" s="189"/>
      <c r="G32" s="428"/>
      <c r="H32" s="185"/>
      <c r="I32" s="185"/>
      <c r="J32" s="185" t="s">
        <v>483</v>
      </c>
      <c r="K32" s="185"/>
      <c r="L32" s="426"/>
    </row>
    <row r="33" spans="2:12" ht="14.25">
      <c r="B33" s="427"/>
      <c r="C33" s="84"/>
      <c r="D33" s="428"/>
      <c r="E33" s="428"/>
      <c r="F33" s="185"/>
      <c r="G33" s="185"/>
      <c r="H33" s="185"/>
      <c r="I33" s="185"/>
      <c r="J33" s="185"/>
      <c r="K33" s="185"/>
      <c r="L33" s="426"/>
    </row>
    <row r="34" spans="2:12" ht="14.25">
      <c r="B34" s="430"/>
      <c r="C34" s="191"/>
      <c r="D34" s="192"/>
      <c r="E34" s="192"/>
      <c r="F34" s="192"/>
      <c r="G34" s="192"/>
      <c r="H34" s="192"/>
      <c r="I34" s="192"/>
      <c r="J34" s="192"/>
      <c r="K34" s="192"/>
      <c r="L34" s="431"/>
    </row>
  </sheetData>
  <sheetProtection/>
  <printOptions/>
  <pageMargins left="0.75" right="0.75" top="0.84" bottom="0.83" header="0.5" footer="0.5"/>
  <pageSetup horizontalDpi="300" verticalDpi="300" orientation="landscape" paperSize="9" r:id="rId1"/>
  <headerFooter alignWithMargins="0">
    <oddFooter>&amp;CFaqe   11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225"/>
  <sheetViews>
    <sheetView zoomScalePageLayoutView="0" workbookViewId="0" topLeftCell="A175">
      <selection activeCell="L18" sqref="L18"/>
    </sheetView>
  </sheetViews>
  <sheetFormatPr defaultColWidth="9.140625" defaultRowHeight="12.75"/>
  <cols>
    <col min="1" max="1" width="11.57421875" style="0" customWidth="1"/>
    <col min="2" max="2" width="1.421875" style="68" customWidth="1"/>
    <col min="3" max="3" width="0.5625" style="9" customWidth="1"/>
    <col min="4" max="4" width="0.85546875" style="0" customWidth="1"/>
    <col min="5" max="5" width="3.00390625" style="0" customWidth="1"/>
    <col min="6" max="6" width="15.57421875" style="0" customWidth="1"/>
    <col min="7" max="9" width="8.7109375" style="0" customWidth="1"/>
    <col min="10" max="10" width="8.140625" style="0" customWidth="1"/>
    <col min="11" max="11" width="8.00390625" style="0" customWidth="1"/>
    <col min="12" max="12" width="10.28125" style="0" customWidth="1"/>
    <col min="13" max="13" width="10.421875" style="0" customWidth="1"/>
    <col min="14" max="14" width="5.7109375" style="0" customWidth="1"/>
    <col min="15" max="15" width="2.140625" style="0" customWidth="1"/>
  </cols>
  <sheetData>
    <row r="1" spans="1:2" ht="12.75">
      <c r="A1" s="2"/>
      <c r="B1" s="70"/>
    </row>
    <row r="2" spans="1:14" ht="20.25">
      <c r="A2" s="2"/>
      <c r="B2" s="63"/>
      <c r="C2" s="124"/>
      <c r="D2" s="65"/>
      <c r="E2" s="347"/>
      <c r="F2" s="348" t="s">
        <v>475</v>
      </c>
      <c r="G2" s="349"/>
      <c r="H2" s="350"/>
      <c r="I2" s="351"/>
      <c r="J2" s="65"/>
      <c r="K2" s="65"/>
      <c r="L2" s="65"/>
      <c r="M2" s="65"/>
      <c r="N2" s="66"/>
    </row>
    <row r="3" spans="1:14" ht="12.75">
      <c r="A3" s="2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69"/>
    </row>
    <row r="4" spans="2:14" s="352" customFormat="1" ht="33" customHeight="1">
      <c r="B4" s="614" t="s">
        <v>404</v>
      </c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6"/>
    </row>
    <row r="5" spans="2:14" s="352" customFormat="1" ht="12.75" customHeight="1">
      <c r="B5" s="353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5"/>
    </row>
    <row r="6" spans="3:14" ht="15.75">
      <c r="C6" s="5"/>
      <c r="D6" s="617" t="s">
        <v>2</v>
      </c>
      <c r="E6" s="617"/>
      <c r="F6" s="356" t="s">
        <v>405</v>
      </c>
      <c r="G6" s="2"/>
      <c r="H6" s="2"/>
      <c r="I6" s="2"/>
      <c r="J6" s="2"/>
      <c r="K6" s="357"/>
      <c r="L6" s="357"/>
      <c r="M6" s="2"/>
      <c r="N6" s="69"/>
    </row>
    <row r="7" spans="3:14" ht="12.75">
      <c r="C7" s="5"/>
      <c r="D7" s="2"/>
      <c r="E7" s="2"/>
      <c r="F7" s="2"/>
      <c r="G7" s="2"/>
      <c r="H7" s="2"/>
      <c r="I7" s="2"/>
      <c r="J7" s="2"/>
      <c r="K7" s="357"/>
      <c r="L7" s="357"/>
      <c r="M7" s="2"/>
      <c r="N7" s="69"/>
    </row>
    <row r="8" spans="3:14" ht="12.75">
      <c r="C8" s="5"/>
      <c r="D8" s="2"/>
      <c r="E8" s="358" t="s">
        <v>5</v>
      </c>
      <c r="F8" s="359" t="s">
        <v>406</v>
      </c>
      <c r="G8" s="359"/>
      <c r="H8" s="360"/>
      <c r="I8" s="2"/>
      <c r="J8" s="2"/>
      <c r="K8" s="2"/>
      <c r="L8" s="2"/>
      <c r="M8" s="2"/>
      <c r="N8" s="69"/>
    </row>
    <row r="9" spans="3:14" ht="12.75">
      <c r="C9" s="5"/>
      <c r="D9" s="2"/>
      <c r="E9" s="358"/>
      <c r="F9" s="359"/>
      <c r="G9" s="359"/>
      <c r="H9" s="360"/>
      <c r="I9" s="2"/>
      <c r="J9" s="2"/>
      <c r="K9" s="2"/>
      <c r="L9" s="2"/>
      <c r="M9" s="2"/>
      <c r="N9" s="69"/>
    </row>
    <row r="10" spans="2:14" ht="12.75">
      <c r="B10" s="337"/>
      <c r="C10" s="233"/>
      <c r="D10" s="189"/>
      <c r="E10" s="361">
        <v>1</v>
      </c>
      <c r="F10" s="362" t="s">
        <v>253</v>
      </c>
      <c r="G10" s="230"/>
      <c r="H10" s="2"/>
      <c r="I10" s="2"/>
      <c r="J10" s="2"/>
      <c r="K10" s="2"/>
      <c r="L10" s="2"/>
      <c r="M10" s="2"/>
      <c r="N10" s="69"/>
    </row>
    <row r="11" spans="3:14" ht="12.75">
      <c r="C11" s="5">
        <v>3</v>
      </c>
      <c r="D11" s="2"/>
      <c r="E11" s="2"/>
      <c r="F11" s="5" t="s">
        <v>255</v>
      </c>
      <c r="G11" s="357"/>
      <c r="H11" s="357"/>
      <c r="I11" s="363"/>
      <c r="J11" s="357"/>
      <c r="K11" s="357"/>
      <c r="L11" s="357"/>
      <c r="M11" s="2"/>
      <c r="N11" s="69"/>
    </row>
    <row r="12" spans="3:14" ht="12.75">
      <c r="C12" s="5"/>
      <c r="D12" s="2"/>
      <c r="E12" s="605" t="s">
        <v>0</v>
      </c>
      <c r="F12" s="605" t="s">
        <v>407</v>
      </c>
      <c r="G12" s="605"/>
      <c r="H12" s="605" t="s">
        <v>408</v>
      </c>
      <c r="I12" s="605" t="s">
        <v>409</v>
      </c>
      <c r="J12" s="605"/>
      <c r="K12" s="61" t="s">
        <v>410</v>
      </c>
      <c r="L12" s="61" t="s">
        <v>411</v>
      </c>
      <c r="M12" s="61" t="s">
        <v>410</v>
      </c>
      <c r="N12" s="69"/>
    </row>
    <row r="13" spans="3:14" ht="12.75">
      <c r="C13" s="5"/>
      <c r="D13" s="2"/>
      <c r="E13" s="605"/>
      <c r="F13" s="605"/>
      <c r="G13" s="605"/>
      <c r="H13" s="605"/>
      <c r="I13" s="605"/>
      <c r="J13" s="605"/>
      <c r="K13" s="6" t="s">
        <v>412</v>
      </c>
      <c r="L13" s="6" t="s">
        <v>413</v>
      </c>
      <c r="M13" s="6" t="s">
        <v>414</v>
      </c>
      <c r="N13" s="69"/>
    </row>
    <row r="14" spans="3:14" ht="12.75">
      <c r="C14" s="5"/>
      <c r="D14" s="2"/>
      <c r="E14" s="364">
        <v>1</v>
      </c>
      <c r="F14" s="612"/>
      <c r="G14" s="613"/>
      <c r="H14" s="366" t="s">
        <v>415</v>
      </c>
      <c r="I14" s="603"/>
      <c r="J14" s="604"/>
      <c r="K14" s="366"/>
      <c r="L14" s="366"/>
      <c r="M14" s="132"/>
      <c r="N14" s="69"/>
    </row>
    <row r="15" spans="3:14" ht="12.75">
      <c r="C15" s="5"/>
      <c r="D15" s="2"/>
      <c r="E15" s="132">
        <v>2</v>
      </c>
      <c r="F15" s="612"/>
      <c r="G15" s="613"/>
      <c r="H15" s="366" t="s">
        <v>415</v>
      </c>
      <c r="I15" s="603"/>
      <c r="J15" s="604"/>
      <c r="K15" s="132"/>
      <c r="L15" s="132"/>
      <c r="M15" s="132"/>
      <c r="N15" s="69"/>
    </row>
    <row r="16" spans="3:14" ht="12.75">
      <c r="C16" s="5"/>
      <c r="D16" s="2"/>
      <c r="E16" s="132">
        <v>3</v>
      </c>
      <c r="F16" s="600"/>
      <c r="G16" s="602"/>
      <c r="H16" s="366" t="s">
        <v>415</v>
      </c>
      <c r="I16" s="603"/>
      <c r="J16" s="604"/>
      <c r="K16" s="132"/>
      <c r="L16" s="132"/>
      <c r="M16" s="132"/>
      <c r="N16" s="69"/>
    </row>
    <row r="17" spans="3:14" ht="12.75">
      <c r="C17" s="5"/>
      <c r="D17" s="2"/>
      <c r="E17" s="132"/>
      <c r="F17" s="600"/>
      <c r="G17" s="602"/>
      <c r="H17" s="366" t="s">
        <v>415</v>
      </c>
      <c r="I17" s="603"/>
      <c r="J17" s="604"/>
      <c r="K17" s="132"/>
      <c r="L17" s="132"/>
      <c r="M17" s="132"/>
      <c r="N17" s="69"/>
    </row>
    <row r="18" spans="3:14" ht="12.75">
      <c r="C18" s="5"/>
      <c r="D18" s="2"/>
      <c r="E18" s="132"/>
      <c r="F18" s="600"/>
      <c r="G18" s="602"/>
      <c r="H18" s="366" t="s">
        <v>415</v>
      </c>
      <c r="I18" s="603"/>
      <c r="J18" s="604"/>
      <c r="K18" s="368"/>
      <c r="L18" s="368"/>
      <c r="M18" s="132"/>
      <c r="N18" s="69"/>
    </row>
    <row r="19" spans="3:14" ht="12.75">
      <c r="C19" s="5"/>
      <c r="D19" s="2"/>
      <c r="E19" s="132"/>
      <c r="F19" s="369"/>
      <c r="G19" s="365"/>
      <c r="H19" s="366" t="s">
        <v>416</v>
      </c>
      <c r="I19" s="155"/>
      <c r="J19" s="134"/>
      <c r="K19" s="368">
        <v>55</v>
      </c>
      <c r="L19" s="368"/>
      <c r="M19" s="132"/>
      <c r="N19" s="69"/>
    </row>
    <row r="20" spans="3:14" ht="12.75">
      <c r="C20" s="5"/>
      <c r="D20" s="2"/>
      <c r="E20" s="132"/>
      <c r="F20" s="367"/>
      <c r="G20" s="365"/>
      <c r="H20" s="366" t="s">
        <v>416</v>
      </c>
      <c r="I20" s="155"/>
      <c r="J20" s="134"/>
      <c r="K20" s="368">
        <v>11</v>
      </c>
      <c r="L20" s="368"/>
      <c r="M20" s="132"/>
      <c r="N20" s="69"/>
    </row>
    <row r="21" spans="2:18" s="352" customFormat="1" ht="21" customHeight="1">
      <c r="B21" s="370"/>
      <c r="C21" s="371"/>
      <c r="D21" s="372"/>
      <c r="E21" s="373"/>
      <c r="F21" s="597" t="s">
        <v>417</v>
      </c>
      <c r="G21" s="598"/>
      <c r="H21" s="598"/>
      <c r="I21" s="598"/>
      <c r="J21" s="598"/>
      <c r="K21" s="598"/>
      <c r="L21" s="599"/>
      <c r="M21" s="374">
        <f>SUM(M14:M20)</f>
        <v>0</v>
      </c>
      <c r="N21" s="375"/>
      <c r="R21"/>
    </row>
    <row r="22" spans="3:14" ht="12.75">
      <c r="C22" s="5">
        <v>4</v>
      </c>
      <c r="D22" s="2"/>
      <c r="E22" s="376"/>
      <c r="F22" s="233" t="s">
        <v>256</v>
      </c>
      <c r="G22" s="376"/>
      <c r="H22" s="376"/>
      <c r="I22" s="376"/>
      <c r="J22" s="376"/>
      <c r="K22" s="376"/>
      <c r="L22" s="376"/>
      <c r="M22" s="2"/>
      <c r="N22" s="69"/>
    </row>
    <row r="23" spans="3:14" ht="12.75">
      <c r="C23" s="5"/>
      <c r="D23" s="2"/>
      <c r="E23" s="605" t="s">
        <v>0</v>
      </c>
      <c r="F23" s="606" t="s">
        <v>244</v>
      </c>
      <c r="G23" s="607"/>
      <c r="H23" s="607"/>
      <c r="I23" s="607"/>
      <c r="J23" s="608"/>
      <c r="K23" s="61" t="s">
        <v>410</v>
      </c>
      <c r="L23" s="61" t="s">
        <v>411</v>
      </c>
      <c r="M23" s="61" t="s">
        <v>410</v>
      </c>
      <c r="N23" s="69"/>
    </row>
    <row r="24" spans="3:14" ht="12.75">
      <c r="C24" s="5"/>
      <c r="D24" s="2"/>
      <c r="E24" s="605"/>
      <c r="F24" s="609"/>
      <c r="G24" s="610"/>
      <c r="H24" s="610"/>
      <c r="I24" s="610"/>
      <c r="J24" s="611"/>
      <c r="K24" s="6" t="s">
        <v>412</v>
      </c>
      <c r="L24" s="6" t="s">
        <v>413</v>
      </c>
      <c r="M24" s="6" t="s">
        <v>414</v>
      </c>
      <c r="N24" s="69"/>
    </row>
    <row r="25" spans="3:14" ht="12.75">
      <c r="C25" s="5"/>
      <c r="D25" s="2"/>
      <c r="E25" s="364"/>
      <c r="F25" s="600" t="s">
        <v>418</v>
      </c>
      <c r="G25" s="601"/>
      <c r="H25" s="601"/>
      <c r="I25" s="601"/>
      <c r="J25" s="602"/>
      <c r="K25" s="366"/>
      <c r="L25" s="366"/>
      <c r="M25" s="364"/>
      <c r="N25" s="69"/>
    </row>
    <row r="26" spans="3:14" ht="12.75">
      <c r="C26" s="5"/>
      <c r="D26" s="2"/>
      <c r="E26" s="132"/>
      <c r="F26" s="600" t="s">
        <v>419</v>
      </c>
      <c r="G26" s="601"/>
      <c r="H26" s="601"/>
      <c r="I26" s="601"/>
      <c r="J26" s="602"/>
      <c r="K26" s="132"/>
      <c r="L26" s="132"/>
      <c r="M26" s="132"/>
      <c r="N26" s="69"/>
    </row>
    <row r="27" spans="3:14" ht="12.75">
      <c r="C27" s="5"/>
      <c r="D27" s="2"/>
      <c r="E27" s="132"/>
      <c r="F27" s="600" t="s">
        <v>420</v>
      </c>
      <c r="G27" s="601"/>
      <c r="H27" s="601"/>
      <c r="I27" s="601"/>
      <c r="J27" s="602"/>
      <c r="K27" s="132"/>
      <c r="L27" s="132"/>
      <c r="M27" s="132"/>
      <c r="N27" s="69"/>
    </row>
    <row r="28" spans="3:14" ht="12.75">
      <c r="C28" s="5"/>
      <c r="D28" s="2"/>
      <c r="E28" s="132"/>
      <c r="F28" s="600"/>
      <c r="G28" s="601"/>
      <c r="H28" s="601"/>
      <c r="I28" s="601"/>
      <c r="J28" s="602"/>
      <c r="K28" s="132"/>
      <c r="L28" s="132"/>
      <c r="M28" s="132"/>
      <c r="N28" s="69"/>
    </row>
    <row r="29" spans="3:14" ht="18" customHeight="1">
      <c r="C29" s="5"/>
      <c r="D29" s="2"/>
      <c r="E29" s="373"/>
      <c r="F29" s="597" t="s">
        <v>417</v>
      </c>
      <c r="G29" s="598"/>
      <c r="H29" s="598"/>
      <c r="I29" s="598"/>
      <c r="J29" s="598"/>
      <c r="K29" s="598"/>
      <c r="L29" s="599"/>
      <c r="M29" s="374">
        <f>SUM(M25:M28)</f>
        <v>0</v>
      </c>
      <c r="N29" s="69"/>
    </row>
    <row r="30" spans="3:14" ht="12.75">
      <c r="C30" s="5"/>
      <c r="D30" s="2"/>
      <c r="E30" s="2"/>
      <c r="F30" s="2"/>
      <c r="G30" s="2"/>
      <c r="H30" s="2"/>
      <c r="I30" s="2"/>
      <c r="J30" s="2"/>
      <c r="K30" s="2"/>
      <c r="L30" s="2"/>
      <c r="M30" s="2"/>
      <c r="N30" s="69"/>
    </row>
    <row r="31" spans="3:14" ht="12.75">
      <c r="C31" s="5"/>
      <c r="D31" s="2"/>
      <c r="E31" s="2"/>
      <c r="F31" s="2"/>
      <c r="G31" s="2"/>
      <c r="H31" s="2"/>
      <c r="I31" s="2"/>
      <c r="J31" s="2"/>
      <c r="K31" s="2"/>
      <c r="L31" s="2"/>
      <c r="M31" s="2"/>
      <c r="N31" s="69"/>
    </row>
    <row r="32" spans="3:14" ht="12.75">
      <c r="C32" s="5">
        <v>5</v>
      </c>
      <c r="D32" s="2"/>
      <c r="E32" s="361">
        <v>2</v>
      </c>
      <c r="F32" s="362" t="s">
        <v>257</v>
      </c>
      <c r="G32" s="377"/>
      <c r="H32" s="2"/>
      <c r="I32" s="2"/>
      <c r="J32" s="2"/>
      <c r="K32" s="2"/>
      <c r="L32" s="2"/>
      <c r="M32" s="2"/>
      <c r="N32" s="69"/>
    </row>
    <row r="33" spans="3:14" ht="12.75">
      <c r="C33" s="5"/>
      <c r="D33" s="2"/>
      <c r="E33" s="2"/>
      <c r="F33" s="2"/>
      <c r="G33" s="2" t="s">
        <v>421</v>
      </c>
      <c r="H33" s="2"/>
      <c r="I33" s="2"/>
      <c r="J33" s="2"/>
      <c r="K33" s="2"/>
      <c r="L33" s="2"/>
      <c r="M33" s="2"/>
      <c r="N33" s="69"/>
    </row>
    <row r="34" spans="3:14" ht="12.75">
      <c r="C34" s="5"/>
      <c r="D34" s="2"/>
      <c r="E34" s="2"/>
      <c r="F34" s="2"/>
      <c r="G34" s="2"/>
      <c r="H34" s="2"/>
      <c r="I34" s="2"/>
      <c r="J34" s="2"/>
      <c r="K34" s="2"/>
      <c r="L34" s="2"/>
      <c r="M34" s="2"/>
      <c r="N34" s="69"/>
    </row>
    <row r="35" spans="3:14" ht="12.75">
      <c r="C35" s="5">
        <v>6</v>
      </c>
      <c r="D35" s="2"/>
      <c r="E35" s="361">
        <v>3</v>
      </c>
      <c r="F35" s="362" t="s">
        <v>258</v>
      </c>
      <c r="G35" s="377"/>
      <c r="H35" s="2"/>
      <c r="I35" s="2"/>
      <c r="J35" s="2"/>
      <c r="K35" s="2"/>
      <c r="L35" s="2"/>
      <c r="M35" s="2"/>
      <c r="N35" s="69"/>
    </row>
    <row r="36" spans="3:14" ht="12.75">
      <c r="C36" s="5"/>
      <c r="D36" s="2"/>
      <c r="E36" s="378"/>
      <c r="F36" s="379"/>
      <c r="G36" s="377"/>
      <c r="H36" s="2"/>
      <c r="I36" s="2"/>
      <c r="J36" s="2"/>
      <c r="K36" s="2"/>
      <c r="L36" s="2"/>
      <c r="M36" s="2"/>
      <c r="N36" s="69"/>
    </row>
    <row r="37" spans="3:14" ht="12.75">
      <c r="C37" s="5">
        <v>7</v>
      </c>
      <c r="D37" s="2"/>
      <c r="E37" s="229" t="s">
        <v>254</v>
      </c>
      <c r="F37" s="380" t="s">
        <v>422</v>
      </c>
      <c r="G37" s="2"/>
      <c r="H37" s="2"/>
      <c r="I37" s="2"/>
      <c r="J37" s="2"/>
      <c r="K37" s="2"/>
      <c r="L37" s="98"/>
      <c r="M37" s="2"/>
      <c r="N37" s="69"/>
    </row>
    <row r="38" spans="3:14" ht="12.75">
      <c r="C38" s="5"/>
      <c r="D38" s="2"/>
      <c r="E38" s="2"/>
      <c r="F38" s="593" t="s">
        <v>423</v>
      </c>
      <c r="G38" s="593"/>
      <c r="H38" s="2"/>
      <c r="I38" s="5" t="s">
        <v>0</v>
      </c>
      <c r="J38" s="2"/>
      <c r="K38" s="5" t="s">
        <v>398</v>
      </c>
      <c r="M38" s="2"/>
      <c r="N38" s="69"/>
    </row>
    <row r="39" spans="3:14" ht="12.75">
      <c r="C39" s="5"/>
      <c r="D39" s="2"/>
      <c r="E39" s="2"/>
      <c r="F39" s="593" t="s">
        <v>424</v>
      </c>
      <c r="G39" s="593"/>
      <c r="H39" s="2"/>
      <c r="I39" s="5" t="s">
        <v>0</v>
      </c>
      <c r="J39" s="381"/>
      <c r="K39" s="5" t="s">
        <v>398</v>
      </c>
      <c r="L39" s="381"/>
      <c r="M39" s="2"/>
      <c r="N39" s="69"/>
    </row>
    <row r="40" spans="3:14" ht="12.75">
      <c r="C40" s="5"/>
      <c r="D40" s="2"/>
      <c r="E40" s="2"/>
      <c r="F40" s="2" t="s">
        <v>425</v>
      </c>
      <c r="G40" s="2"/>
      <c r="H40" s="2"/>
      <c r="I40" s="5" t="s">
        <v>0</v>
      </c>
      <c r="J40" s="381"/>
      <c r="K40" s="5" t="s">
        <v>398</v>
      </c>
      <c r="L40" s="381"/>
      <c r="M40" s="2"/>
      <c r="N40" s="69"/>
    </row>
    <row r="41" spans="3:14" ht="12.75">
      <c r="C41" s="5"/>
      <c r="D41" s="2"/>
      <c r="E41" s="2"/>
      <c r="F41" s="2" t="s">
        <v>426</v>
      </c>
      <c r="G41" s="2"/>
      <c r="H41" s="2"/>
      <c r="I41" s="5" t="s">
        <v>0</v>
      </c>
      <c r="J41" s="381"/>
      <c r="K41" s="5" t="s">
        <v>398</v>
      </c>
      <c r="L41" s="381"/>
      <c r="M41" s="2"/>
      <c r="N41" s="69"/>
    </row>
    <row r="42" spans="3:14" ht="12.75">
      <c r="C42" s="5"/>
      <c r="D42" s="2"/>
      <c r="E42" s="2"/>
      <c r="F42" s="2" t="s">
        <v>427</v>
      </c>
      <c r="G42" s="2"/>
      <c r="H42" s="2"/>
      <c r="I42" s="5" t="s">
        <v>0</v>
      </c>
      <c r="J42" s="381"/>
      <c r="K42" s="5" t="s">
        <v>398</v>
      </c>
      <c r="L42" s="381"/>
      <c r="M42" s="2"/>
      <c r="N42" s="69"/>
    </row>
    <row r="43" spans="3:14" ht="12.75">
      <c r="C43" s="5"/>
      <c r="D43" s="2"/>
      <c r="E43" s="2"/>
      <c r="F43" s="2" t="s">
        <v>428</v>
      </c>
      <c r="G43" s="2"/>
      <c r="H43" s="2"/>
      <c r="I43" s="5" t="s">
        <v>0</v>
      </c>
      <c r="J43" s="381"/>
      <c r="K43" s="5" t="s">
        <v>398</v>
      </c>
      <c r="L43" s="381"/>
      <c r="M43" s="2"/>
      <c r="N43" s="69"/>
    </row>
    <row r="44" spans="3:14" ht="12.75">
      <c r="C44" s="5"/>
      <c r="D44" s="2"/>
      <c r="E44" s="2"/>
      <c r="F44" s="594" t="s">
        <v>429</v>
      </c>
      <c r="G44" s="594"/>
      <c r="H44" s="2"/>
      <c r="I44" s="5" t="s">
        <v>0</v>
      </c>
      <c r="J44" s="381"/>
      <c r="K44" s="5" t="s">
        <v>398</v>
      </c>
      <c r="L44" s="381"/>
      <c r="M44" s="2"/>
      <c r="N44" s="69"/>
    </row>
    <row r="45" spans="3:14" ht="12.75">
      <c r="C45" s="5"/>
      <c r="D45" s="2"/>
      <c r="E45" s="2"/>
      <c r="F45" s="98" t="s">
        <v>430</v>
      </c>
      <c r="G45" s="2"/>
      <c r="H45" s="2"/>
      <c r="I45" s="5" t="s">
        <v>0</v>
      </c>
      <c r="J45" s="381"/>
      <c r="K45" s="5" t="s">
        <v>398</v>
      </c>
      <c r="L45" s="381"/>
      <c r="M45" s="2"/>
      <c r="N45" s="69"/>
    </row>
    <row r="46" spans="3:14" ht="12.75">
      <c r="C46" s="5"/>
      <c r="D46" s="2"/>
      <c r="E46" s="2"/>
      <c r="F46" s="98" t="s">
        <v>431</v>
      </c>
      <c r="G46" s="2"/>
      <c r="H46" s="2"/>
      <c r="I46" s="5" t="s">
        <v>0</v>
      </c>
      <c r="J46" s="381"/>
      <c r="K46" s="5" t="s">
        <v>398</v>
      </c>
      <c r="L46" s="381">
        <v>0</v>
      </c>
      <c r="M46" s="2"/>
      <c r="N46" s="69"/>
    </row>
    <row r="47" spans="3:14" ht="12.75">
      <c r="C47" s="5"/>
      <c r="D47" s="2"/>
      <c r="E47" s="2"/>
      <c r="F47" s="2"/>
      <c r="G47" s="2"/>
      <c r="H47" s="2"/>
      <c r="I47" s="2"/>
      <c r="J47" s="2"/>
      <c r="K47" s="2"/>
      <c r="L47" s="2"/>
      <c r="M47" s="2"/>
      <c r="N47" s="69"/>
    </row>
    <row r="48" spans="3:14" ht="12.75">
      <c r="C48" s="5">
        <v>8</v>
      </c>
      <c r="D48" s="2"/>
      <c r="E48" s="229" t="s">
        <v>254</v>
      </c>
      <c r="F48" s="380" t="s">
        <v>260</v>
      </c>
      <c r="G48" s="2"/>
      <c r="H48" s="2"/>
      <c r="I48" s="2"/>
      <c r="J48" s="2"/>
      <c r="K48" s="2"/>
      <c r="L48" s="2"/>
      <c r="M48" s="2"/>
      <c r="N48" s="69"/>
    </row>
    <row r="49" spans="3:14" ht="12.75">
      <c r="C49" s="5"/>
      <c r="D49" s="2"/>
      <c r="E49" s="2"/>
      <c r="F49" s="2"/>
      <c r="G49" s="2"/>
      <c r="H49" s="2"/>
      <c r="I49" s="2"/>
      <c r="J49" s="2"/>
      <c r="K49" s="2"/>
      <c r="L49" s="2"/>
      <c r="M49" s="2"/>
      <c r="N49" s="69"/>
    </row>
    <row r="50" spans="3:14" ht="12.75">
      <c r="C50" s="5">
        <v>9</v>
      </c>
      <c r="D50" s="2"/>
      <c r="E50" s="229" t="s">
        <v>254</v>
      </c>
      <c r="F50" s="380" t="s">
        <v>261</v>
      </c>
      <c r="G50" s="2"/>
      <c r="H50" s="595"/>
      <c r="I50" s="595"/>
      <c r="J50" s="2"/>
      <c r="K50" s="2"/>
      <c r="L50" s="98"/>
      <c r="M50" s="2"/>
      <c r="N50" s="69"/>
    </row>
    <row r="51" spans="3:14" ht="12.75">
      <c r="C51" s="5"/>
      <c r="D51" s="2"/>
      <c r="E51" s="2"/>
      <c r="F51" s="2"/>
      <c r="G51" s="2" t="s">
        <v>432</v>
      </c>
      <c r="H51" s="2"/>
      <c r="I51" s="2"/>
      <c r="J51" s="2"/>
      <c r="K51" s="5" t="s">
        <v>398</v>
      </c>
      <c r="L51" s="2"/>
      <c r="M51" s="2"/>
      <c r="N51" s="69"/>
    </row>
    <row r="52" spans="3:14" ht="12.75">
      <c r="C52" s="5"/>
      <c r="D52" s="2"/>
      <c r="E52" s="2"/>
      <c r="F52" s="2"/>
      <c r="G52" s="2" t="s">
        <v>433</v>
      </c>
      <c r="H52" s="2"/>
      <c r="I52" s="2"/>
      <c r="J52" s="2"/>
      <c r="K52" s="5" t="s">
        <v>398</v>
      </c>
      <c r="L52" s="381"/>
      <c r="M52" s="2"/>
      <c r="N52" s="69"/>
    </row>
    <row r="53" spans="2:14" s="67" customFormat="1" ht="12.75">
      <c r="B53" s="382"/>
      <c r="C53" s="383"/>
      <c r="D53" s="84"/>
      <c r="E53" s="84"/>
      <c r="F53" s="84"/>
      <c r="G53" s="84" t="s">
        <v>434</v>
      </c>
      <c r="H53" s="84"/>
      <c r="I53" s="84"/>
      <c r="J53" s="84"/>
      <c r="K53" s="5" t="s">
        <v>398</v>
      </c>
      <c r="L53" s="381"/>
      <c r="M53" s="84"/>
      <c r="N53" s="384"/>
    </row>
    <row r="54" spans="2:14" s="67" customFormat="1" ht="12.75">
      <c r="B54" s="382"/>
      <c r="C54" s="383"/>
      <c r="D54" s="84"/>
      <c r="E54" s="84"/>
      <c r="F54" s="84"/>
      <c r="G54" s="84" t="s">
        <v>435</v>
      </c>
      <c r="H54" s="84"/>
      <c r="I54" s="84"/>
      <c r="J54" s="84"/>
      <c r="K54" s="5" t="s">
        <v>398</v>
      </c>
      <c r="L54" s="381"/>
      <c r="M54" s="84"/>
      <c r="N54" s="384"/>
    </row>
    <row r="55" spans="2:14" s="67" customFormat="1" ht="15">
      <c r="B55" s="382"/>
      <c r="C55" s="383"/>
      <c r="D55" s="84"/>
      <c r="G55" s="84" t="s">
        <v>436</v>
      </c>
      <c r="H55" s="82"/>
      <c r="I55" s="82"/>
      <c r="J55" s="82"/>
      <c r="K55" s="5" t="s">
        <v>398</v>
      </c>
      <c r="L55" s="381"/>
      <c r="M55" s="84"/>
      <c r="N55" s="384"/>
    </row>
    <row r="56" spans="2:14" s="67" customFormat="1" ht="15">
      <c r="B56" s="382"/>
      <c r="C56" s="383">
        <v>10</v>
      </c>
      <c r="D56" s="84"/>
      <c r="E56" s="229" t="s">
        <v>254</v>
      </c>
      <c r="F56" s="380" t="s">
        <v>262</v>
      </c>
      <c r="G56" s="82"/>
      <c r="H56" s="82"/>
      <c r="I56" s="82"/>
      <c r="J56" s="82"/>
      <c r="K56" s="82"/>
      <c r="L56" s="82"/>
      <c r="M56" s="84" t="s">
        <v>437</v>
      </c>
      <c r="N56" s="384"/>
    </row>
    <row r="57" spans="2:14" s="67" customFormat="1" ht="12.75">
      <c r="B57" s="382"/>
      <c r="C57" s="383"/>
      <c r="D57" s="84"/>
      <c r="E57" s="84"/>
      <c r="F57" s="84"/>
      <c r="G57" s="84" t="s">
        <v>438</v>
      </c>
      <c r="H57" s="84"/>
      <c r="I57" s="84"/>
      <c r="J57" s="84"/>
      <c r="K57" s="5" t="s">
        <v>398</v>
      </c>
      <c r="L57" s="2"/>
      <c r="M57" s="84"/>
      <c r="N57" s="384"/>
    </row>
    <row r="58" spans="2:14" s="67" customFormat="1" ht="12.75">
      <c r="B58" s="382"/>
      <c r="C58" s="383"/>
      <c r="D58" s="84"/>
      <c r="E58" s="84"/>
      <c r="F58" s="84"/>
      <c r="G58" s="84" t="s">
        <v>439</v>
      </c>
      <c r="H58" s="84"/>
      <c r="I58" s="84"/>
      <c r="J58" s="84"/>
      <c r="K58" s="5" t="s">
        <v>398</v>
      </c>
      <c r="L58" s="381"/>
      <c r="M58" s="84"/>
      <c r="N58" s="384"/>
    </row>
    <row r="59" spans="2:14" s="67" customFormat="1" ht="12.75">
      <c r="B59" s="382"/>
      <c r="C59" s="383"/>
      <c r="D59" s="84"/>
      <c r="E59" s="84"/>
      <c r="F59" s="84"/>
      <c r="G59" s="385" t="s">
        <v>440</v>
      </c>
      <c r="H59" s="84"/>
      <c r="I59" s="84"/>
      <c r="J59" s="84"/>
      <c r="K59" s="5" t="s">
        <v>398</v>
      </c>
      <c r="L59" s="381"/>
      <c r="M59" s="84"/>
      <c r="N59" s="384"/>
    </row>
    <row r="60" spans="2:14" s="67" customFormat="1" ht="12.75">
      <c r="B60" s="382"/>
      <c r="C60" s="383"/>
      <c r="D60" s="84"/>
      <c r="E60" s="84"/>
      <c r="F60" s="84"/>
      <c r="G60" s="385" t="s">
        <v>441</v>
      </c>
      <c r="H60" s="84"/>
      <c r="I60" s="84"/>
      <c r="J60" s="84"/>
      <c r="K60" s="5"/>
      <c r="L60" s="381"/>
      <c r="M60" s="84"/>
      <c r="N60" s="384"/>
    </row>
    <row r="61" spans="2:14" s="67" customFormat="1" ht="12.75">
      <c r="B61" s="382"/>
      <c r="C61" s="383"/>
      <c r="D61" s="84"/>
      <c r="E61" s="84"/>
      <c r="F61" s="84"/>
      <c r="G61" s="84" t="s">
        <v>442</v>
      </c>
      <c r="H61" s="84"/>
      <c r="I61" s="84"/>
      <c r="J61" s="84"/>
      <c r="K61" s="5" t="s">
        <v>398</v>
      </c>
      <c r="L61" s="381"/>
      <c r="M61" s="84"/>
      <c r="N61" s="384"/>
    </row>
    <row r="62" spans="2:14" s="67" customFormat="1" ht="12.75">
      <c r="B62" s="382"/>
      <c r="C62" s="383"/>
      <c r="D62" s="84"/>
      <c r="E62" s="84"/>
      <c r="F62" s="4"/>
      <c r="G62" s="4"/>
      <c r="H62" s="4"/>
      <c r="I62" s="4"/>
      <c r="J62" s="4"/>
      <c r="K62" s="383"/>
      <c r="L62" s="4"/>
      <c r="M62" s="84"/>
      <c r="N62" s="384"/>
    </row>
    <row r="63" spans="2:14" ht="12.75">
      <c r="B63" s="382"/>
      <c r="C63" s="383"/>
      <c r="D63" s="84"/>
      <c r="E63" s="84"/>
      <c r="F63" s="4"/>
      <c r="G63" s="4"/>
      <c r="H63" s="4"/>
      <c r="I63" s="4"/>
      <c r="J63" s="4"/>
      <c r="K63" s="383"/>
      <c r="L63" s="4"/>
      <c r="M63" s="84"/>
      <c r="N63" s="384"/>
    </row>
    <row r="64" spans="2:14" ht="12.75">
      <c r="B64" s="382"/>
      <c r="C64" s="378">
        <v>11</v>
      </c>
      <c r="D64" s="386"/>
      <c r="E64" s="229" t="s">
        <v>254</v>
      </c>
      <c r="F64" s="380" t="s">
        <v>263</v>
      </c>
      <c r="G64" s="359"/>
      <c r="H64" s="360"/>
      <c r="I64" s="2"/>
      <c r="K64" s="5" t="s">
        <v>443</v>
      </c>
      <c r="L64" s="387"/>
      <c r="M64" s="84"/>
      <c r="N64" s="384"/>
    </row>
    <row r="65" spans="2:14" ht="12.75">
      <c r="B65" s="382"/>
      <c r="C65" s="233"/>
      <c r="D65" s="189"/>
      <c r="F65" s="380"/>
      <c r="G65" s="230"/>
      <c r="H65" s="2"/>
      <c r="I65" s="2"/>
      <c r="K65" s="5"/>
      <c r="L65" s="2"/>
      <c r="M65" s="84"/>
      <c r="N65" s="384"/>
    </row>
    <row r="66" spans="2:14" ht="12.75">
      <c r="B66" s="382"/>
      <c r="C66" s="5">
        <v>12</v>
      </c>
      <c r="D66" s="2"/>
      <c r="E66" s="229" t="s">
        <v>254</v>
      </c>
      <c r="F66" s="380"/>
      <c r="G66" s="357"/>
      <c r="H66" s="357"/>
      <c r="I66" s="357"/>
      <c r="K66" s="5" t="s">
        <v>444</v>
      </c>
      <c r="L66" s="357"/>
      <c r="M66" s="84"/>
      <c r="N66" s="384"/>
    </row>
    <row r="67" spans="2:14" ht="12.75">
      <c r="B67" s="382"/>
      <c r="C67" s="5"/>
      <c r="D67" s="2"/>
      <c r="F67" s="372"/>
      <c r="G67" s="372"/>
      <c r="H67" s="372"/>
      <c r="I67" s="372"/>
      <c r="K67" s="5"/>
      <c r="L67" s="5"/>
      <c r="M67" s="84"/>
      <c r="N67" s="384"/>
    </row>
    <row r="68" spans="2:14" ht="12.75">
      <c r="B68" s="382"/>
      <c r="C68" s="5">
        <v>13</v>
      </c>
      <c r="D68" s="2"/>
      <c r="E68" s="229" t="s">
        <v>254</v>
      </c>
      <c r="F68" s="372"/>
      <c r="G68" s="372"/>
      <c r="H68" s="372"/>
      <c r="I68" s="372"/>
      <c r="K68" s="5" t="s">
        <v>444</v>
      </c>
      <c r="L68" s="5"/>
      <c r="M68" s="84"/>
      <c r="N68" s="384"/>
    </row>
    <row r="69" spans="2:14" ht="12.75">
      <c r="B69" s="382"/>
      <c r="C69" s="5"/>
      <c r="D69" s="2"/>
      <c r="F69" s="363"/>
      <c r="G69" s="363"/>
      <c r="H69" s="357"/>
      <c r="I69" s="357"/>
      <c r="K69" s="5"/>
      <c r="L69" s="357"/>
      <c r="M69" s="84"/>
      <c r="N69" s="384"/>
    </row>
    <row r="70" spans="2:14" ht="12.75">
      <c r="B70" s="382"/>
      <c r="C70" s="5">
        <v>14</v>
      </c>
      <c r="D70" s="2"/>
      <c r="E70" s="358">
        <v>4</v>
      </c>
      <c r="F70" s="388" t="s">
        <v>107</v>
      </c>
      <c r="G70" s="363"/>
      <c r="H70" s="357"/>
      <c r="I70" s="357"/>
      <c r="K70" s="5"/>
      <c r="L70" s="2"/>
      <c r="M70" s="84"/>
      <c r="N70" s="384"/>
    </row>
    <row r="71" spans="2:14" ht="12.75">
      <c r="B71" s="382"/>
      <c r="C71" s="5"/>
      <c r="D71" s="2"/>
      <c r="E71" s="2"/>
      <c r="F71" s="363"/>
      <c r="G71" s="363"/>
      <c r="H71" s="357"/>
      <c r="I71" s="357"/>
      <c r="K71" s="5"/>
      <c r="L71" s="2"/>
      <c r="M71" s="84"/>
      <c r="N71" s="384"/>
    </row>
    <row r="72" spans="2:14" ht="12.75">
      <c r="B72" s="382"/>
      <c r="C72" s="5">
        <v>15</v>
      </c>
      <c r="D72" s="2"/>
      <c r="E72" s="189" t="s">
        <v>254</v>
      </c>
      <c r="F72" s="389" t="s">
        <v>264</v>
      </c>
      <c r="G72" s="363"/>
      <c r="H72" s="357"/>
      <c r="I72" s="357"/>
      <c r="K72" s="5" t="s">
        <v>444</v>
      </c>
      <c r="L72" s="2"/>
      <c r="M72" s="84"/>
      <c r="N72" s="384"/>
    </row>
    <row r="73" spans="2:14" ht="12.75">
      <c r="B73" s="382"/>
      <c r="D73" s="2"/>
      <c r="E73" s="198"/>
      <c r="F73" s="390"/>
      <c r="G73" s="363"/>
      <c r="H73" s="357"/>
      <c r="I73" s="357"/>
      <c r="K73" s="5"/>
      <c r="L73" s="391"/>
      <c r="M73" s="84"/>
      <c r="N73" s="384"/>
    </row>
    <row r="74" spans="2:14" ht="12.75">
      <c r="B74" s="382"/>
      <c r="C74" s="5">
        <v>16</v>
      </c>
      <c r="D74" s="372"/>
      <c r="E74" s="189" t="s">
        <v>254</v>
      </c>
      <c r="F74" s="389" t="s">
        <v>265</v>
      </c>
      <c r="G74" s="392"/>
      <c r="H74" s="392"/>
      <c r="I74" s="392"/>
      <c r="K74" s="5" t="s">
        <v>444</v>
      </c>
      <c r="L74" s="392"/>
      <c r="M74" s="84"/>
      <c r="N74" s="384"/>
    </row>
    <row r="75" spans="2:14" ht="12.75">
      <c r="B75" s="382"/>
      <c r="D75" s="2"/>
      <c r="E75" s="198"/>
      <c r="F75" s="390"/>
      <c r="G75" s="376"/>
      <c r="H75" s="376"/>
      <c r="I75" s="376"/>
      <c r="K75" s="5"/>
      <c r="L75" s="376"/>
      <c r="M75" s="84"/>
      <c r="N75" s="384"/>
    </row>
    <row r="76" spans="2:14" ht="12.75">
      <c r="B76" s="382"/>
      <c r="C76" s="371">
        <v>17</v>
      </c>
      <c r="D76" s="2"/>
      <c r="E76" s="230" t="s">
        <v>254</v>
      </c>
      <c r="F76" s="393" t="s">
        <v>142</v>
      </c>
      <c r="G76" s="376"/>
      <c r="H76" s="376"/>
      <c r="I76" s="376"/>
      <c r="K76" s="5" t="s">
        <v>444</v>
      </c>
      <c r="L76" s="376"/>
      <c r="M76" s="84"/>
      <c r="N76" s="384"/>
    </row>
    <row r="77" spans="2:14" ht="12.75">
      <c r="B77" s="382"/>
      <c r="C77" s="5"/>
      <c r="D77" s="2"/>
      <c r="E77" s="198"/>
      <c r="F77" s="390"/>
      <c r="G77" s="372"/>
      <c r="H77" s="372"/>
      <c r="I77" s="372"/>
      <c r="K77" s="5"/>
      <c r="L77" s="5"/>
      <c r="M77" s="84"/>
      <c r="N77" s="384"/>
    </row>
    <row r="78" spans="2:14" ht="12.75">
      <c r="B78" s="382"/>
      <c r="C78" s="5">
        <v>18</v>
      </c>
      <c r="D78" s="2"/>
      <c r="E78" s="189" t="s">
        <v>254</v>
      </c>
      <c r="F78" s="394" t="s">
        <v>445</v>
      </c>
      <c r="G78" s="372"/>
      <c r="H78" s="372"/>
      <c r="I78" s="372"/>
      <c r="K78" s="5" t="s">
        <v>443</v>
      </c>
      <c r="L78" s="395"/>
      <c r="M78" s="84"/>
      <c r="N78" s="384"/>
    </row>
    <row r="79" spans="2:14" ht="12.75">
      <c r="B79" s="382"/>
      <c r="C79" s="5"/>
      <c r="D79" s="2"/>
      <c r="E79" s="198"/>
      <c r="F79" s="390"/>
      <c r="G79" s="363"/>
      <c r="H79" s="363"/>
      <c r="I79" s="363"/>
      <c r="K79" s="5"/>
      <c r="L79" s="357"/>
      <c r="M79" s="84"/>
      <c r="N79" s="384"/>
    </row>
    <row r="80" spans="2:14" ht="12.75">
      <c r="B80" s="382"/>
      <c r="C80" s="5">
        <v>19</v>
      </c>
      <c r="D80" s="2"/>
      <c r="E80" s="189" t="s">
        <v>254</v>
      </c>
      <c r="F80" s="396" t="s">
        <v>144</v>
      </c>
      <c r="G80" s="363"/>
      <c r="H80" s="363"/>
      <c r="I80" s="363"/>
      <c r="K80" s="5" t="s">
        <v>398</v>
      </c>
      <c r="L80" s="387"/>
      <c r="M80" s="84"/>
      <c r="N80" s="384"/>
    </row>
    <row r="81" spans="2:14" ht="12.75">
      <c r="B81" s="382"/>
      <c r="C81" s="5"/>
      <c r="D81" s="2"/>
      <c r="E81" s="198"/>
      <c r="F81" s="390"/>
      <c r="G81" s="363"/>
      <c r="H81" s="363"/>
      <c r="I81" s="363"/>
      <c r="K81" s="5"/>
      <c r="L81" s="2"/>
      <c r="M81" s="84"/>
      <c r="N81" s="384"/>
    </row>
    <row r="82" spans="2:14" ht="12.75">
      <c r="B82" s="382"/>
      <c r="C82" s="5">
        <v>20</v>
      </c>
      <c r="D82" s="2"/>
      <c r="E82" s="230" t="s">
        <v>254</v>
      </c>
      <c r="F82" s="380" t="s">
        <v>267</v>
      </c>
      <c r="G82" s="363"/>
      <c r="H82" s="363"/>
      <c r="I82" s="363"/>
      <c r="K82" s="5" t="s">
        <v>398</v>
      </c>
      <c r="L82" s="387"/>
      <c r="M82" s="84"/>
      <c r="N82" s="384"/>
    </row>
    <row r="83" spans="2:14" ht="12.75">
      <c r="B83" s="382"/>
      <c r="C83" s="5"/>
      <c r="D83" s="2"/>
      <c r="E83" s="198"/>
      <c r="F83" s="390"/>
      <c r="G83" s="392"/>
      <c r="H83" s="392"/>
      <c r="I83" s="392"/>
      <c r="K83" s="5"/>
      <c r="L83" s="392"/>
      <c r="M83" s="84"/>
      <c r="N83" s="384"/>
    </row>
    <row r="84" spans="2:14" ht="12.75">
      <c r="B84" s="382"/>
      <c r="C84" s="5">
        <v>21</v>
      </c>
      <c r="D84" s="2"/>
      <c r="E84" s="230" t="s">
        <v>254</v>
      </c>
      <c r="F84" s="380"/>
      <c r="G84" s="2"/>
      <c r="H84" s="2"/>
      <c r="I84" s="2"/>
      <c r="K84" s="5" t="s">
        <v>444</v>
      </c>
      <c r="L84" s="2"/>
      <c r="M84" s="84"/>
      <c r="N84" s="384"/>
    </row>
    <row r="85" spans="2:14" ht="12.75">
      <c r="B85" s="382"/>
      <c r="C85" s="5"/>
      <c r="D85" s="2"/>
      <c r="E85" s="378"/>
      <c r="F85" s="379"/>
      <c r="G85" s="377"/>
      <c r="H85" s="2"/>
      <c r="I85" s="2"/>
      <c r="K85" s="5"/>
      <c r="L85" s="2"/>
      <c r="M85" s="84"/>
      <c r="N85" s="384"/>
    </row>
    <row r="86" spans="2:14" ht="12.75">
      <c r="B86" s="382"/>
      <c r="C86" s="5">
        <v>22</v>
      </c>
      <c r="D86" s="2"/>
      <c r="E86" s="358">
        <v>5</v>
      </c>
      <c r="F86" s="388" t="s">
        <v>108</v>
      </c>
      <c r="G86" s="230"/>
      <c r="H86" s="2"/>
      <c r="I86" s="2"/>
      <c r="K86" s="5" t="s">
        <v>444</v>
      </c>
      <c r="L86" s="2"/>
      <c r="M86" s="84"/>
      <c r="N86" s="384"/>
    </row>
    <row r="87" spans="2:14" ht="12.75">
      <c r="B87" s="382"/>
      <c r="C87" s="5"/>
      <c r="D87" s="2"/>
      <c r="E87" s="2"/>
      <c r="F87" s="2"/>
      <c r="G87" s="2"/>
      <c r="H87" s="2"/>
      <c r="I87" s="2"/>
      <c r="K87" s="5"/>
      <c r="L87" s="2"/>
      <c r="M87" s="84"/>
      <c r="N87" s="384"/>
    </row>
    <row r="88" spans="2:14" ht="12.75">
      <c r="B88" s="382"/>
      <c r="C88" s="5">
        <v>23</v>
      </c>
      <c r="D88" s="2"/>
      <c r="E88" s="358">
        <v>6</v>
      </c>
      <c r="F88" s="388" t="s">
        <v>268</v>
      </c>
      <c r="G88" s="230"/>
      <c r="H88" s="2"/>
      <c r="I88" s="2"/>
      <c r="K88" s="5" t="s">
        <v>444</v>
      </c>
      <c r="L88" s="2"/>
      <c r="M88" s="84"/>
      <c r="N88" s="384"/>
    </row>
    <row r="89" spans="2:14" ht="12.75">
      <c r="B89" s="382"/>
      <c r="C89" s="5"/>
      <c r="D89" s="2"/>
      <c r="H89" s="2"/>
      <c r="I89" s="2"/>
      <c r="K89" s="5"/>
      <c r="L89" s="2"/>
      <c r="M89" s="84"/>
      <c r="N89" s="384"/>
    </row>
    <row r="90" spans="2:14" ht="12.75">
      <c r="B90" s="382"/>
      <c r="C90" s="5">
        <v>24</v>
      </c>
      <c r="D90" s="2"/>
      <c r="E90" s="358">
        <v>7</v>
      </c>
      <c r="F90" s="388" t="s">
        <v>269</v>
      </c>
      <c r="G90" s="230"/>
      <c r="H90" s="2"/>
      <c r="I90" s="2"/>
      <c r="K90" s="5" t="s">
        <v>444</v>
      </c>
      <c r="L90" s="2"/>
      <c r="M90" s="84"/>
      <c r="N90" s="384"/>
    </row>
    <row r="91" spans="2:14" ht="12.75">
      <c r="B91" s="382"/>
      <c r="C91" s="5"/>
      <c r="H91" s="2"/>
      <c r="I91" s="5"/>
      <c r="K91" s="5"/>
      <c r="L91" s="2"/>
      <c r="M91" s="84"/>
      <c r="N91" s="384"/>
    </row>
    <row r="92" spans="2:14" ht="12.75">
      <c r="B92" s="382"/>
      <c r="C92" s="5">
        <v>25</v>
      </c>
      <c r="D92" s="2"/>
      <c r="E92" s="229" t="s">
        <v>254</v>
      </c>
      <c r="F92" s="230" t="s">
        <v>270</v>
      </c>
      <c r="H92" s="2"/>
      <c r="I92" s="5"/>
      <c r="K92" s="5" t="s">
        <v>444</v>
      </c>
      <c r="L92" s="2"/>
      <c r="M92" s="84"/>
      <c r="N92" s="384"/>
    </row>
    <row r="93" spans="2:14" ht="12.75">
      <c r="B93" s="382"/>
      <c r="D93" s="2"/>
      <c r="E93" s="2"/>
      <c r="F93" s="2"/>
      <c r="G93" s="2"/>
      <c r="H93" s="2"/>
      <c r="I93" s="5"/>
      <c r="K93" s="5"/>
      <c r="L93" s="2"/>
      <c r="M93" s="84"/>
      <c r="N93" s="384"/>
    </row>
    <row r="94" spans="2:14" ht="12.75">
      <c r="B94" s="382"/>
      <c r="C94" s="9">
        <v>26</v>
      </c>
      <c r="D94" s="2"/>
      <c r="E94" s="229" t="s">
        <v>254</v>
      </c>
      <c r="F94" s="2"/>
      <c r="G94" s="2"/>
      <c r="H94" s="2"/>
      <c r="I94" s="5"/>
      <c r="K94" s="5" t="s">
        <v>444</v>
      </c>
      <c r="L94" s="2"/>
      <c r="M94" s="84"/>
      <c r="N94" s="384"/>
    </row>
    <row r="95" spans="2:14" ht="12.75">
      <c r="B95" s="382"/>
      <c r="C95" s="5"/>
      <c r="D95" s="2"/>
      <c r="F95" s="230"/>
      <c r="G95" s="2"/>
      <c r="H95" s="2"/>
      <c r="I95" s="5"/>
      <c r="K95" s="5"/>
      <c r="L95" s="2"/>
      <c r="M95" s="84"/>
      <c r="N95" s="384"/>
    </row>
    <row r="96" spans="2:14" ht="12.75">
      <c r="B96" s="382"/>
      <c r="C96" s="5">
        <v>27</v>
      </c>
      <c r="D96" s="2"/>
      <c r="E96" s="4" t="s">
        <v>73</v>
      </c>
      <c r="F96" s="4" t="s">
        <v>109</v>
      </c>
      <c r="G96" s="2"/>
      <c r="H96" s="2"/>
      <c r="I96" s="5"/>
      <c r="K96" s="5" t="s">
        <v>444</v>
      </c>
      <c r="L96" s="2"/>
      <c r="M96" s="84"/>
      <c r="N96" s="384"/>
    </row>
    <row r="97" spans="2:14" ht="12.75">
      <c r="B97" s="382"/>
      <c r="C97" s="5"/>
      <c r="D97" s="2"/>
      <c r="E97" s="2"/>
      <c r="F97" s="363"/>
      <c r="G97" s="363"/>
      <c r="H97" s="2"/>
      <c r="I97" s="5"/>
      <c r="K97" s="5"/>
      <c r="L97" s="2"/>
      <c r="M97" s="84"/>
      <c r="N97" s="384"/>
    </row>
    <row r="98" spans="2:14" ht="12.75">
      <c r="B98" s="382"/>
      <c r="C98" s="5">
        <v>28</v>
      </c>
      <c r="D98" s="2"/>
      <c r="E98" s="4">
        <v>1</v>
      </c>
      <c r="F98" s="397" t="s">
        <v>272</v>
      </c>
      <c r="G98" s="2"/>
      <c r="H98" s="2"/>
      <c r="I98" s="5"/>
      <c r="K98" s="5" t="s">
        <v>444</v>
      </c>
      <c r="L98" s="2"/>
      <c r="M98" s="84"/>
      <c r="N98" s="384"/>
    </row>
    <row r="99" spans="2:14" ht="12.75">
      <c r="B99" s="382"/>
      <c r="C99" s="5"/>
      <c r="D99" s="2"/>
      <c r="E99" s="4"/>
      <c r="F99" s="397"/>
      <c r="G99" s="2"/>
      <c r="H99" s="2"/>
      <c r="I99" s="5"/>
      <c r="K99" s="5"/>
      <c r="L99" s="2"/>
      <c r="M99" s="84"/>
      <c r="N99" s="384"/>
    </row>
    <row r="100" spans="2:14" ht="12.75">
      <c r="B100" s="382"/>
      <c r="C100" s="5">
        <v>29</v>
      </c>
      <c r="D100" s="2"/>
      <c r="E100" s="4">
        <v>2</v>
      </c>
      <c r="F100" s="4" t="s">
        <v>110</v>
      </c>
      <c r="G100" s="2"/>
      <c r="H100" s="2"/>
      <c r="I100" s="2"/>
      <c r="K100" s="5" t="s">
        <v>444</v>
      </c>
      <c r="L100" s="2"/>
      <c r="M100" s="84"/>
      <c r="N100" s="384"/>
    </row>
    <row r="101" spans="2:14" ht="12.75">
      <c r="B101" s="382"/>
      <c r="C101" s="5"/>
      <c r="D101" s="2"/>
      <c r="E101" s="2"/>
      <c r="F101" s="2"/>
      <c r="G101" s="2"/>
      <c r="H101" s="2"/>
      <c r="I101" s="2"/>
      <c r="J101" s="2"/>
      <c r="K101" s="2"/>
      <c r="L101" s="2"/>
      <c r="M101" s="84"/>
      <c r="N101" s="384"/>
    </row>
    <row r="102" spans="2:14" ht="12.75">
      <c r="B102" s="382"/>
      <c r="C102" s="5"/>
      <c r="D102" s="2"/>
      <c r="E102" s="2"/>
      <c r="F102" s="2"/>
      <c r="G102" s="2" t="s">
        <v>446</v>
      </c>
      <c r="H102" s="2"/>
      <c r="I102" s="2"/>
      <c r="J102" s="2"/>
      <c r="K102" s="2"/>
      <c r="L102" s="2"/>
      <c r="M102" s="84"/>
      <c r="N102" s="384"/>
    </row>
    <row r="103" spans="2:14" ht="12.75">
      <c r="B103" s="382"/>
      <c r="C103" s="5"/>
      <c r="D103" s="2"/>
      <c r="E103" s="596" t="s">
        <v>0</v>
      </c>
      <c r="F103" s="596" t="s">
        <v>354</v>
      </c>
      <c r="G103" s="590" t="s">
        <v>447</v>
      </c>
      <c r="H103" s="591"/>
      <c r="I103" s="592"/>
      <c r="J103" s="590" t="s">
        <v>448</v>
      </c>
      <c r="K103" s="591"/>
      <c r="L103" s="592"/>
      <c r="M103" s="84"/>
      <c r="N103" s="384"/>
    </row>
    <row r="104" spans="2:14" ht="12.75">
      <c r="B104" s="382"/>
      <c r="C104" s="5"/>
      <c r="D104" s="2"/>
      <c r="E104" s="596"/>
      <c r="F104" s="596"/>
      <c r="G104" s="398" t="s">
        <v>449</v>
      </c>
      <c r="H104" s="398" t="s">
        <v>56</v>
      </c>
      <c r="I104" s="398" t="s">
        <v>450</v>
      </c>
      <c r="J104" s="398" t="s">
        <v>449</v>
      </c>
      <c r="K104" s="398" t="s">
        <v>56</v>
      </c>
      <c r="L104" s="398" t="s">
        <v>450</v>
      </c>
      <c r="M104" s="84"/>
      <c r="N104" s="384"/>
    </row>
    <row r="105" spans="2:14" ht="12.75">
      <c r="B105" s="382"/>
      <c r="C105" s="5">
        <v>30</v>
      </c>
      <c r="D105" s="2"/>
      <c r="E105" s="399"/>
      <c r="F105" t="s">
        <v>145</v>
      </c>
      <c r="G105" s="399"/>
      <c r="H105" s="399"/>
      <c r="I105" s="399"/>
      <c r="J105" s="399"/>
      <c r="K105" s="399"/>
      <c r="L105" s="399"/>
      <c r="M105" s="84"/>
      <c r="N105" s="384"/>
    </row>
    <row r="106" spans="2:14" ht="12.75">
      <c r="B106" s="382"/>
      <c r="C106" s="5">
        <v>31</v>
      </c>
      <c r="D106" s="2"/>
      <c r="E106" s="399"/>
      <c r="F106" s="400" t="s">
        <v>273</v>
      </c>
      <c r="G106" s="399"/>
      <c r="H106" s="399"/>
      <c r="I106" s="399"/>
      <c r="J106" s="399"/>
      <c r="K106" s="399"/>
      <c r="L106" s="399"/>
      <c r="M106" s="84"/>
      <c r="N106" s="384"/>
    </row>
    <row r="107" spans="2:14" ht="12.75">
      <c r="B107" s="382"/>
      <c r="C107" s="5">
        <v>32</v>
      </c>
      <c r="D107" s="2"/>
      <c r="E107" s="399"/>
      <c r="F107" s="400" t="s">
        <v>451</v>
      </c>
      <c r="G107" s="399"/>
      <c r="H107" s="399"/>
      <c r="I107" s="399"/>
      <c r="J107" s="399"/>
      <c r="K107" s="399"/>
      <c r="L107" s="399"/>
      <c r="M107" s="84"/>
      <c r="N107" s="384"/>
    </row>
    <row r="108" spans="2:14" ht="12.75">
      <c r="B108" s="382"/>
      <c r="C108" s="5">
        <v>33</v>
      </c>
      <c r="D108" s="2"/>
      <c r="E108" s="132"/>
      <c r="F108" s="400" t="s">
        <v>452</v>
      </c>
      <c r="G108" s="132"/>
      <c r="H108" s="132"/>
      <c r="I108" s="132"/>
      <c r="J108" s="132"/>
      <c r="K108" s="132"/>
      <c r="L108" s="132"/>
      <c r="M108" s="84"/>
      <c r="N108" s="384"/>
    </row>
    <row r="109" spans="2:14" ht="12.75">
      <c r="B109" s="382"/>
      <c r="C109" s="5"/>
      <c r="D109" s="2"/>
      <c r="E109" s="132"/>
      <c r="F109" s="132" t="s">
        <v>453</v>
      </c>
      <c r="G109" s="132"/>
      <c r="H109" s="132"/>
      <c r="I109" s="132"/>
      <c r="J109" s="132"/>
      <c r="K109" s="132"/>
      <c r="L109" s="132"/>
      <c r="M109" s="84"/>
      <c r="N109" s="384"/>
    </row>
    <row r="110" spans="2:14" ht="15.75">
      <c r="B110" s="401"/>
      <c r="C110" s="383"/>
      <c r="D110" s="84"/>
      <c r="E110" s="402"/>
      <c r="F110" s="402" t="s">
        <v>454</v>
      </c>
      <c r="G110" s="402">
        <f aca="true" t="shared" si="0" ref="G110:L110">SUM(G108:G109)</f>
        <v>0</v>
      </c>
      <c r="H110" s="402">
        <f t="shared" si="0"/>
        <v>0</v>
      </c>
      <c r="I110" s="402">
        <f t="shared" si="0"/>
        <v>0</v>
      </c>
      <c r="J110" s="402">
        <f t="shared" si="0"/>
        <v>0</v>
      </c>
      <c r="K110" s="403">
        <f t="shared" si="0"/>
        <v>0</v>
      </c>
      <c r="L110" s="402">
        <f t="shared" si="0"/>
        <v>0</v>
      </c>
      <c r="M110" s="404"/>
      <c r="N110" s="384"/>
    </row>
    <row r="111" spans="2:14" ht="12.75">
      <c r="B111" s="382"/>
      <c r="C111" s="383"/>
      <c r="D111" s="84"/>
      <c r="E111" s="404"/>
      <c r="F111" s="404"/>
      <c r="G111" s="404"/>
      <c r="H111" s="404"/>
      <c r="I111" s="404"/>
      <c r="J111" s="404"/>
      <c r="K111" s="405"/>
      <c r="L111" s="404"/>
      <c r="M111" s="404"/>
      <c r="N111" s="384"/>
    </row>
    <row r="112" spans="2:14" ht="12.75">
      <c r="B112" s="382"/>
      <c r="C112" s="383"/>
      <c r="D112" s="84"/>
      <c r="E112" s="404"/>
      <c r="F112" s="404"/>
      <c r="G112" s="404"/>
      <c r="H112" s="404"/>
      <c r="I112" s="404"/>
      <c r="J112" s="404"/>
      <c r="K112" s="405"/>
      <c r="L112" s="404"/>
      <c r="M112" s="404"/>
      <c r="N112" s="384"/>
    </row>
    <row r="113" spans="2:14" ht="12.75">
      <c r="B113" s="382"/>
      <c r="C113" s="5">
        <v>34</v>
      </c>
      <c r="D113" s="2"/>
      <c r="E113" s="4">
        <v>3</v>
      </c>
      <c r="F113" s="4" t="s">
        <v>276</v>
      </c>
      <c r="G113" s="2"/>
      <c r="H113" s="2"/>
      <c r="I113" s="2"/>
      <c r="K113" s="2" t="s">
        <v>444</v>
      </c>
      <c r="L113" s="4"/>
      <c r="M113" s="84"/>
      <c r="N113" s="384"/>
    </row>
    <row r="114" spans="2:14" ht="12.75">
      <c r="B114" s="382"/>
      <c r="C114" s="5"/>
      <c r="D114" s="2"/>
      <c r="E114" s="4"/>
      <c r="F114" s="4"/>
      <c r="G114" s="2"/>
      <c r="H114" s="2"/>
      <c r="I114" s="2"/>
      <c r="K114" s="2"/>
      <c r="L114" s="4"/>
      <c r="M114" s="84"/>
      <c r="N114" s="384"/>
    </row>
    <row r="115" spans="2:14" ht="12.75">
      <c r="B115" s="382"/>
      <c r="C115" s="5">
        <v>35</v>
      </c>
      <c r="D115" s="84"/>
      <c r="E115" s="4">
        <v>4</v>
      </c>
      <c r="F115" s="4" t="s">
        <v>277</v>
      </c>
      <c r="G115" s="84"/>
      <c r="H115" s="84"/>
      <c r="I115" s="84"/>
      <c r="K115" s="84" t="s">
        <v>444</v>
      </c>
      <c r="L115" s="4"/>
      <c r="M115" s="84" t="s">
        <v>455</v>
      </c>
      <c r="N115" s="384"/>
    </row>
    <row r="116" spans="2:14" ht="12.75">
      <c r="B116" s="382"/>
      <c r="C116" s="5"/>
      <c r="D116" s="84"/>
      <c r="E116" s="4"/>
      <c r="F116" s="4"/>
      <c r="G116" s="84"/>
      <c r="H116" s="84"/>
      <c r="I116" s="84"/>
      <c r="K116" s="84"/>
      <c r="L116" s="4"/>
      <c r="M116" s="84"/>
      <c r="N116" s="384"/>
    </row>
    <row r="117" spans="2:14" ht="15">
      <c r="B117" s="382"/>
      <c r="C117" s="5">
        <v>36</v>
      </c>
      <c r="D117" s="84"/>
      <c r="E117" s="4">
        <v>5</v>
      </c>
      <c r="F117" s="4" t="s">
        <v>278</v>
      </c>
      <c r="G117" s="84"/>
      <c r="H117" s="82"/>
      <c r="I117" s="82"/>
      <c r="K117" s="84" t="s">
        <v>444</v>
      </c>
      <c r="L117" s="4"/>
      <c r="M117" s="84"/>
      <c r="N117" s="384"/>
    </row>
    <row r="118" spans="2:14" ht="15">
      <c r="B118" s="382"/>
      <c r="C118" s="5"/>
      <c r="D118" s="84"/>
      <c r="E118" s="4"/>
      <c r="F118" s="4"/>
      <c r="G118" s="84"/>
      <c r="H118" s="82"/>
      <c r="I118" s="82"/>
      <c r="K118" s="84"/>
      <c r="L118" s="4"/>
      <c r="M118" s="84"/>
      <c r="N118" s="384"/>
    </row>
    <row r="119" spans="2:14" ht="15">
      <c r="B119" s="382"/>
      <c r="C119" s="5">
        <v>37</v>
      </c>
      <c r="D119" s="84"/>
      <c r="E119" s="4">
        <v>6</v>
      </c>
      <c r="F119" s="4" t="s">
        <v>111</v>
      </c>
      <c r="G119" s="82"/>
      <c r="H119" s="82"/>
      <c r="I119" s="82"/>
      <c r="K119" s="84" t="s">
        <v>444</v>
      </c>
      <c r="L119" s="4"/>
      <c r="M119" s="84"/>
      <c r="N119" s="384"/>
    </row>
    <row r="120" spans="2:14" ht="15">
      <c r="B120" s="382"/>
      <c r="C120" s="5"/>
      <c r="D120" s="84"/>
      <c r="E120" s="4"/>
      <c r="F120" s="4"/>
      <c r="G120" s="82"/>
      <c r="H120" s="82"/>
      <c r="I120" s="82"/>
      <c r="J120" s="84"/>
      <c r="K120" s="383"/>
      <c r="L120" s="4"/>
      <c r="M120" s="84"/>
      <c r="N120" s="384"/>
    </row>
    <row r="121" spans="2:14" ht="12.75">
      <c r="B121" s="382"/>
      <c r="C121" s="383"/>
      <c r="D121" s="189"/>
      <c r="E121" s="406" t="s">
        <v>5</v>
      </c>
      <c r="F121" s="359" t="s">
        <v>456</v>
      </c>
      <c r="G121" s="359"/>
      <c r="H121" s="407"/>
      <c r="I121" s="407"/>
      <c r="J121" s="84"/>
      <c r="K121" s="383"/>
      <c r="L121" s="4"/>
      <c r="M121" s="84"/>
      <c r="N121" s="384"/>
    </row>
    <row r="122" spans="2:14" ht="12.75">
      <c r="B122" s="382"/>
      <c r="C122" s="383"/>
      <c r="D122" s="189"/>
      <c r="E122" s="406"/>
      <c r="F122" s="359"/>
      <c r="G122" s="359"/>
      <c r="H122" s="407"/>
      <c r="I122" s="407"/>
      <c r="J122" s="84"/>
      <c r="K122" s="383"/>
      <c r="L122" s="4"/>
      <c r="M122" s="84"/>
      <c r="N122" s="384"/>
    </row>
    <row r="123" spans="2:14" ht="12.75">
      <c r="B123" s="382"/>
      <c r="C123" s="383">
        <v>40</v>
      </c>
      <c r="D123" s="189"/>
      <c r="E123" s="358">
        <v>1</v>
      </c>
      <c r="F123" s="388" t="s">
        <v>112</v>
      </c>
      <c r="G123" s="230"/>
      <c r="H123" s="4"/>
      <c r="I123" s="4"/>
      <c r="J123" s="2"/>
      <c r="K123" s="84" t="s">
        <v>444</v>
      </c>
      <c r="L123" s="4"/>
      <c r="M123" s="84"/>
      <c r="N123" s="384"/>
    </row>
    <row r="124" spans="2:14" ht="12.75">
      <c r="B124" s="382"/>
      <c r="C124" s="383"/>
      <c r="D124" s="189"/>
      <c r="E124" s="358"/>
      <c r="F124" s="388"/>
      <c r="G124" s="230"/>
      <c r="H124" s="4"/>
      <c r="I124" s="4"/>
      <c r="J124" s="2"/>
      <c r="K124" s="84"/>
      <c r="L124" s="4"/>
      <c r="M124" s="84"/>
      <c r="N124" s="384"/>
    </row>
    <row r="125" spans="3:14" ht="12.75">
      <c r="C125" s="383">
        <v>41</v>
      </c>
      <c r="D125" s="189"/>
      <c r="E125" s="358">
        <v>2</v>
      </c>
      <c r="F125" s="388" t="s">
        <v>282</v>
      </c>
      <c r="G125" s="230"/>
      <c r="H125" s="189"/>
      <c r="I125" s="189"/>
      <c r="J125" s="2"/>
      <c r="K125" s="84" t="s">
        <v>444</v>
      </c>
      <c r="L125" s="2"/>
      <c r="M125" s="2"/>
      <c r="N125" s="69"/>
    </row>
    <row r="126" spans="3:14" ht="12.75">
      <c r="C126" s="383"/>
      <c r="D126" s="189"/>
      <c r="E126" s="358"/>
      <c r="F126" s="388"/>
      <c r="G126" s="230"/>
      <c r="H126" s="189"/>
      <c r="I126" s="189"/>
      <c r="J126" s="2"/>
      <c r="K126" s="84"/>
      <c r="L126" s="2"/>
      <c r="M126" s="2"/>
      <c r="N126" s="69"/>
    </row>
    <row r="127" spans="3:14" ht="12.75">
      <c r="C127" s="383">
        <v>42</v>
      </c>
      <c r="D127" s="189"/>
      <c r="E127" s="229" t="s">
        <v>254</v>
      </c>
      <c r="F127" s="380" t="s">
        <v>283</v>
      </c>
      <c r="G127" s="189"/>
      <c r="H127" s="189"/>
      <c r="I127" s="189"/>
      <c r="J127" s="2"/>
      <c r="K127" s="84" t="s">
        <v>444</v>
      </c>
      <c r="L127" s="2"/>
      <c r="M127" s="2"/>
      <c r="N127" s="69"/>
    </row>
    <row r="128" spans="3:14" ht="12.75">
      <c r="C128" s="383"/>
      <c r="D128" s="189"/>
      <c r="E128" s="229"/>
      <c r="F128" s="380"/>
      <c r="G128" s="189"/>
      <c r="H128" s="189"/>
      <c r="I128" s="189"/>
      <c r="J128" s="2"/>
      <c r="K128" s="84"/>
      <c r="L128" s="2"/>
      <c r="M128" s="2"/>
      <c r="N128" s="69"/>
    </row>
    <row r="129" spans="3:14" ht="12.75">
      <c r="C129" s="383">
        <v>43</v>
      </c>
      <c r="D129" s="189"/>
      <c r="E129" s="229" t="s">
        <v>254</v>
      </c>
      <c r="F129" s="380" t="s">
        <v>284</v>
      </c>
      <c r="G129" s="189"/>
      <c r="H129" s="189"/>
      <c r="I129" s="189"/>
      <c r="J129" s="2"/>
      <c r="K129" s="84" t="s">
        <v>444</v>
      </c>
      <c r="L129" s="2"/>
      <c r="M129" s="2"/>
      <c r="N129" s="69"/>
    </row>
    <row r="130" spans="3:14" ht="12.75">
      <c r="C130" s="383"/>
      <c r="D130" s="189"/>
      <c r="E130" s="229"/>
      <c r="F130" s="380"/>
      <c r="G130" s="189"/>
      <c r="H130" s="189"/>
      <c r="I130" s="189"/>
      <c r="J130" s="2"/>
      <c r="K130" s="84"/>
      <c r="L130" s="2"/>
      <c r="M130" s="2"/>
      <c r="N130" s="69"/>
    </row>
    <row r="131" spans="3:14" ht="12.75">
      <c r="C131" s="383">
        <v>44</v>
      </c>
      <c r="D131" s="189"/>
      <c r="E131" s="358">
        <v>3</v>
      </c>
      <c r="F131" s="388" t="s">
        <v>285</v>
      </c>
      <c r="G131" s="230"/>
      <c r="H131" s="189"/>
      <c r="I131" s="189"/>
      <c r="J131" s="2"/>
      <c r="K131" s="84" t="s">
        <v>444</v>
      </c>
      <c r="L131" s="2"/>
      <c r="M131" s="2"/>
      <c r="N131" s="69"/>
    </row>
    <row r="132" spans="3:14" ht="12.75">
      <c r="C132" s="383"/>
      <c r="D132" s="189"/>
      <c r="E132" s="358"/>
      <c r="F132" s="388"/>
      <c r="G132" s="230"/>
      <c r="H132" s="189"/>
      <c r="I132" s="189"/>
      <c r="J132" s="2"/>
      <c r="K132" s="84"/>
      <c r="L132" s="2"/>
      <c r="M132" s="2"/>
      <c r="N132" s="69"/>
    </row>
    <row r="133" spans="3:14" ht="12.75">
      <c r="C133" s="383">
        <v>45</v>
      </c>
      <c r="D133" s="189"/>
      <c r="E133" s="229" t="s">
        <v>254</v>
      </c>
      <c r="F133" s="380" t="s">
        <v>118</v>
      </c>
      <c r="G133" s="189"/>
      <c r="H133" s="189"/>
      <c r="I133" s="189"/>
      <c r="J133" s="2"/>
      <c r="K133" s="84"/>
      <c r="L133" s="98"/>
      <c r="M133" s="2"/>
      <c r="N133" s="69"/>
    </row>
    <row r="134" spans="3:14" ht="12.75">
      <c r="C134" s="383"/>
      <c r="D134" s="189"/>
      <c r="E134" s="229"/>
      <c r="F134" s="593" t="s">
        <v>423</v>
      </c>
      <c r="G134" s="593"/>
      <c r="H134" s="2"/>
      <c r="I134" s="5" t="s">
        <v>0</v>
      </c>
      <c r="J134" s="2"/>
      <c r="K134" s="5" t="s">
        <v>398</v>
      </c>
      <c r="M134" s="2"/>
      <c r="N134" s="69"/>
    </row>
    <row r="135" spans="3:14" ht="12.75">
      <c r="C135" s="383"/>
      <c r="D135" s="189"/>
      <c r="E135" s="229"/>
      <c r="F135" s="593" t="s">
        <v>424</v>
      </c>
      <c r="G135" s="593"/>
      <c r="H135" s="2"/>
      <c r="I135" s="5" t="s">
        <v>0</v>
      </c>
      <c r="J135" s="381"/>
      <c r="K135" s="5" t="s">
        <v>398</v>
      </c>
      <c r="L135" s="381"/>
      <c r="M135" s="2"/>
      <c r="N135" s="69"/>
    </row>
    <row r="136" spans="3:14" ht="12.75">
      <c r="C136" s="383"/>
      <c r="D136" s="189"/>
      <c r="E136" s="229"/>
      <c r="F136" s="2" t="s">
        <v>425</v>
      </c>
      <c r="G136" s="2"/>
      <c r="H136" s="2"/>
      <c r="I136" s="5" t="s">
        <v>0</v>
      </c>
      <c r="J136" s="381"/>
      <c r="K136" s="5" t="s">
        <v>398</v>
      </c>
      <c r="L136" s="381"/>
      <c r="M136" s="2"/>
      <c r="N136" s="69"/>
    </row>
    <row r="137" spans="3:14" ht="12.75">
      <c r="C137" s="383"/>
      <c r="D137" s="189"/>
      <c r="E137" s="229"/>
      <c r="F137" s="2" t="s">
        <v>426</v>
      </c>
      <c r="G137" s="2"/>
      <c r="H137" s="2"/>
      <c r="I137" s="5" t="s">
        <v>0</v>
      </c>
      <c r="J137" s="381"/>
      <c r="K137" s="5" t="s">
        <v>398</v>
      </c>
      <c r="L137" s="381"/>
      <c r="M137" s="2"/>
      <c r="N137" s="69"/>
    </row>
    <row r="138" spans="3:14" ht="12.75">
      <c r="C138" s="383"/>
      <c r="D138" s="189"/>
      <c r="E138" s="229"/>
      <c r="F138" s="2" t="s">
        <v>427</v>
      </c>
      <c r="G138" s="2"/>
      <c r="H138" s="2"/>
      <c r="I138" s="5" t="s">
        <v>0</v>
      </c>
      <c r="J138" s="381"/>
      <c r="K138" s="5" t="s">
        <v>398</v>
      </c>
      <c r="L138" s="381"/>
      <c r="M138" s="2"/>
      <c r="N138" s="69"/>
    </row>
    <row r="139" spans="3:14" ht="12.75">
      <c r="C139" s="383"/>
      <c r="D139" s="189"/>
      <c r="E139" s="229"/>
      <c r="F139" s="2" t="s">
        <v>428</v>
      </c>
      <c r="G139" s="2"/>
      <c r="H139" s="2"/>
      <c r="I139" s="5" t="s">
        <v>0</v>
      </c>
      <c r="J139" s="381"/>
      <c r="K139" s="5" t="s">
        <v>398</v>
      </c>
      <c r="L139" s="381"/>
      <c r="M139" s="2"/>
      <c r="N139" s="69"/>
    </row>
    <row r="140" spans="3:14" ht="12.75">
      <c r="C140" s="383"/>
      <c r="D140" s="189"/>
      <c r="E140" s="229"/>
      <c r="F140" s="594" t="s">
        <v>429</v>
      </c>
      <c r="G140" s="594"/>
      <c r="H140" s="2"/>
      <c r="I140" s="5" t="s">
        <v>0</v>
      </c>
      <c r="J140" s="381"/>
      <c r="K140" s="5" t="s">
        <v>398</v>
      </c>
      <c r="L140" s="381"/>
      <c r="M140" s="2"/>
      <c r="N140" s="69"/>
    </row>
    <row r="141" spans="3:14" ht="12.75">
      <c r="C141" s="383"/>
      <c r="D141" s="189"/>
      <c r="E141" s="229"/>
      <c r="F141" s="98" t="s">
        <v>457</v>
      </c>
      <c r="G141" s="2"/>
      <c r="H141" s="2"/>
      <c r="I141" s="5" t="s">
        <v>0</v>
      </c>
      <c r="J141" s="381"/>
      <c r="K141" s="5" t="s">
        <v>398</v>
      </c>
      <c r="L141" s="381"/>
      <c r="M141" s="2"/>
      <c r="N141" s="69"/>
    </row>
    <row r="142" spans="3:14" ht="12.75">
      <c r="C142" s="383"/>
      <c r="D142" s="189"/>
      <c r="E142" s="229"/>
      <c r="F142" s="98" t="s">
        <v>431</v>
      </c>
      <c r="G142" s="2"/>
      <c r="H142" s="2"/>
      <c r="I142" s="5" t="s">
        <v>0</v>
      </c>
      <c r="J142" s="381"/>
      <c r="K142" s="5" t="s">
        <v>398</v>
      </c>
      <c r="L142" s="381"/>
      <c r="M142" s="2"/>
      <c r="N142" s="69"/>
    </row>
    <row r="143" spans="3:14" ht="12.75">
      <c r="C143" s="383"/>
      <c r="D143" s="189"/>
      <c r="E143" s="229"/>
      <c r="F143" s="380"/>
      <c r="G143" s="189"/>
      <c r="H143" s="189"/>
      <c r="I143" s="189"/>
      <c r="J143" s="2"/>
      <c r="K143" s="84"/>
      <c r="L143" s="2"/>
      <c r="M143" s="2"/>
      <c r="N143" s="69"/>
    </row>
    <row r="144" spans="3:14" ht="12.75">
      <c r="C144" s="383">
        <v>46</v>
      </c>
      <c r="D144" s="189"/>
      <c r="E144" s="229" t="s">
        <v>254</v>
      </c>
      <c r="F144" s="380" t="s">
        <v>119</v>
      </c>
      <c r="G144" s="189"/>
      <c r="H144" s="189"/>
      <c r="I144" s="189"/>
      <c r="J144" s="2"/>
      <c r="K144" s="84" t="s">
        <v>398</v>
      </c>
      <c r="L144" s="387"/>
      <c r="M144" s="2"/>
      <c r="N144" s="69"/>
    </row>
    <row r="145" spans="3:14" ht="12.75">
      <c r="C145" s="383"/>
      <c r="D145" s="189"/>
      <c r="E145" s="229"/>
      <c r="F145" s="380"/>
      <c r="G145" s="189"/>
      <c r="H145" s="189"/>
      <c r="I145" s="189"/>
      <c r="J145" s="2"/>
      <c r="K145" s="84"/>
      <c r="L145" s="2"/>
      <c r="M145" s="2"/>
      <c r="N145" s="69"/>
    </row>
    <row r="146" spans="3:14" ht="12.75">
      <c r="C146" s="383">
        <v>47</v>
      </c>
      <c r="D146" s="189"/>
      <c r="E146" s="229" t="s">
        <v>254</v>
      </c>
      <c r="F146" s="380" t="s">
        <v>288</v>
      </c>
      <c r="G146" s="189"/>
      <c r="H146" s="189"/>
      <c r="I146" s="189"/>
      <c r="J146" s="2"/>
      <c r="K146" s="84" t="s">
        <v>398</v>
      </c>
      <c r="L146" s="408"/>
      <c r="M146" s="2"/>
      <c r="N146" s="69"/>
    </row>
    <row r="147" spans="3:14" ht="12.75">
      <c r="C147" s="383"/>
      <c r="D147" s="189"/>
      <c r="E147" s="229"/>
      <c r="F147" s="380"/>
      <c r="G147" s="189"/>
      <c r="H147" s="189"/>
      <c r="I147" s="189"/>
      <c r="J147" s="2"/>
      <c r="K147" s="84"/>
      <c r="L147" s="2"/>
      <c r="M147" s="2"/>
      <c r="N147" s="69"/>
    </row>
    <row r="148" spans="3:14" ht="12.75">
      <c r="C148" s="383">
        <v>48</v>
      </c>
      <c r="D148" s="189"/>
      <c r="E148" s="229" t="s">
        <v>254</v>
      </c>
      <c r="F148" s="380" t="s">
        <v>289</v>
      </c>
      <c r="G148" s="189"/>
      <c r="H148" s="189"/>
      <c r="I148" s="189"/>
      <c r="J148" s="2"/>
      <c r="K148" s="84" t="s">
        <v>398</v>
      </c>
      <c r="L148" s="387"/>
      <c r="M148" s="2"/>
      <c r="N148" s="69"/>
    </row>
    <row r="149" spans="3:14" ht="12.75">
      <c r="C149" s="383"/>
      <c r="D149" s="189"/>
      <c r="E149" s="229"/>
      <c r="F149" s="380"/>
      <c r="G149" s="189"/>
      <c r="H149" s="189"/>
      <c r="I149" s="189"/>
      <c r="J149" s="2"/>
      <c r="K149" s="84"/>
      <c r="L149" s="2"/>
      <c r="M149" s="2"/>
      <c r="N149" s="69"/>
    </row>
    <row r="150" spans="3:14" ht="12.75">
      <c r="C150" s="383">
        <v>49</v>
      </c>
      <c r="D150" s="189"/>
      <c r="E150" s="229" t="s">
        <v>254</v>
      </c>
      <c r="F150" s="380" t="s">
        <v>290</v>
      </c>
      <c r="G150" s="189"/>
      <c r="H150" s="189"/>
      <c r="I150" s="189"/>
      <c r="J150" s="2"/>
      <c r="K150" s="84" t="s">
        <v>398</v>
      </c>
      <c r="L150" s="387"/>
      <c r="M150" s="2"/>
      <c r="N150" s="69"/>
    </row>
    <row r="151" spans="3:14" ht="12.75">
      <c r="C151" s="383"/>
      <c r="D151" s="189"/>
      <c r="E151" s="229"/>
      <c r="F151" s="380"/>
      <c r="G151" s="189"/>
      <c r="H151" s="189"/>
      <c r="I151" s="189"/>
      <c r="J151" s="2"/>
      <c r="K151" s="84"/>
      <c r="L151" s="2"/>
      <c r="M151" s="2"/>
      <c r="N151" s="69"/>
    </row>
    <row r="152" spans="3:14" ht="12.75">
      <c r="C152" s="383">
        <v>50</v>
      </c>
      <c r="D152" s="189"/>
      <c r="E152" s="229" t="s">
        <v>254</v>
      </c>
      <c r="F152" s="380" t="s">
        <v>291</v>
      </c>
      <c r="G152" s="189"/>
      <c r="H152" s="189"/>
      <c r="I152" s="189"/>
      <c r="J152" s="2"/>
      <c r="K152" s="84" t="s">
        <v>398</v>
      </c>
      <c r="L152" s="387"/>
      <c r="M152" s="2"/>
      <c r="N152" s="69"/>
    </row>
    <row r="153" spans="3:14" ht="12.75">
      <c r="C153" s="383"/>
      <c r="D153" s="189"/>
      <c r="E153" s="229"/>
      <c r="F153" s="380"/>
      <c r="G153" s="189"/>
      <c r="H153" s="189"/>
      <c r="I153" s="189"/>
      <c r="J153" s="2"/>
      <c r="K153" s="84"/>
      <c r="L153" s="2"/>
      <c r="M153" s="2"/>
      <c r="N153" s="69"/>
    </row>
    <row r="154" spans="3:14" ht="12.75">
      <c r="C154" s="383">
        <v>51</v>
      </c>
      <c r="D154" s="189"/>
      <c r="E154" s="229" t="s">
        <v>254</v>
      </c>
      <c r="F154" s="380" t="s">
        <v>292</v>
      </c>
      <c r="G154" s="189"/>
      <c r="H154" s="189"/>
      <c r="I154" s="189"/>
      <c r="J154" s="2"/>
      <c r="K154" s="84" t="s">
        <v>444</v>
      </c>
      <c r="L154" s="2"/>
      <c r="M154" s="2"/>
      <c r="N154" s="69"/>
    </row>
    <row r="155" spans="3:14" ht="12.75">
      <c r="C155" s="383"/>
      <c r="D155" s="189"/>
      <c r="E155" s="229"/>
      <c r="F155" s="380"/>
      <c r="G155" s="189"/>
      <c r="H155" s="189"/>
      <c r="I155" s="189"/>
      <c r="J155" s="2"/>
      <c r="K155" s="84"/>
      <c r="L155" s="2"/>
      <c r="M155" s="2"/>
      <c r="N155" s="69"/>
    </row>
    <row r="156" spans="3:14" ht="12.75">
      <c r="C156" s="383">
        <v>52</v>
      </c>
      <c r="D156" s="189"/>
      <c r="E156" s="229" t="s">
        <v>254</v>
      </c>
      <c r="F156" s="380" t="s">
        <v>263</v>
      </c>
      <c r="G156" s="189"/>
      <c r="H156" s="189"/>
      <c r="I156" s="189"/>
      <c r="J156" s="2"/>
      <c r="K156" s="84" t="s">
        <v>398</v>
      </c>
      <c r="L156" s="387"/>
      <c r="M156" s="2"/>
      <c r="N156" s="69"/>
    </row>
    <row r="157" spans="3:14" ht="12.75">
      <c r="C157" s="383"/>
      <c r="D157" s="189"/>
      <c r="E157" s="229"/>
      <c r="F157" s="380"/>
      <c r="G157" s="189"/>
      <c r="H157" s="189"/>
      <c r="I157" s="189"/>
      <c r="J157" s="2"/>
      <c r="K157" s="84"/>
      <c r="L157" s="2"/>
      <c r="M157" s="2"/>
      <c r="N157" s="69"/>
    </row>
    <row r="158" spans="3:14" ht="12.75">
      <c r="C158" s="383">
        <v>53</v>
      </c>
      <c r="D158" s="189"/>
      <c r="E158" s="229" t="s">
        <v>254</v>
      </c>
      <c r="F158" s="380" t="s">
        <v>293</v>
      </c>
      <c r="G158" s="189"/>
      <c r="H158" s="189"/>
      <c r="I158" s="189"/>
      <c r="J158" s="2"/>
      <c r="K158" s="84" t="s">
        <v>444</v>
      </c>
      <c r="L158" s="2"/>
      <c r="M158" s="2"/>
      <c r="N158" s="69"/>
    </row>
    <row r="159" spans="3:14" ht="12.75">
      <c r="C159" s="383"/>
      <c r="D159" s="189"/>
      <c r="E159" s="229"/>
      <c r="F159" s="380"/>
      <c r="G159" s="189"/>
      <c r="H159" s="189"/>
      <c r="I159" s="189"/>
      <c r="J159" s="2"/>
      <c r="K159" s="84"/>
      <c r="L159" s="2"/>
      <c r="M159" s="2"/>
      <c r="N159" s="69"/>
    </row>
    <row r="160" spans="3:14" ht="12.75">
      <c r="C160" s="383">
        <v>54</v>
      </c>
      <c r="D160" s="189"/>
      <c r="E160" s="229" t="s">
        <v>254</v>
      </c>
      <c r="F160" s="380" t="s">
        <v>458</v>
      </c>
      <c r="G160" s="189"/>
      <c r="H160" s="189"/>
      <c r="I160" s="189"/>
      <c r="J160" s="2"/>
      <c r="K160" s="84" t="s">
        <v>444</v>
      </c>
      <c r="L160" s="2"/>
      <c r="M160" s="2"/>
      <c r="N160" s="69"/>
    </row>
    <row r="161" spans="3:14" ht="12.75">
      <c r="C161" s="383"/>
      <c r="D161" s="189"/>
      <c r="E161" s="229"/>
      <c r="F161" s="380"/>
      <c r="G161" s="189"/>
      <c r="H161" s="189"/>
      <c r="I161" s="189"/>
      <c r="J161" s="2"/>
      <c r="K161" s="84"/>
      <c r="L161" s="2"/>
      <c r="M161" s="2"/>
      <c r="N161" s="69"/>
    </row>
    <row r="162" spans="3:14" ht="12.75">
      <c r="C162" s="383">
        <v>55</v>
      </c>
      <c r="D162" s="189"/>
      <c r="E162" s="358">
        <v>4</v>
      </c>
      <c r="F162" s="388" t="s">
        <v>120</v>
      </c>
      <c r="G162" s="230"/>
      <c r="H162" s="189"/>
      <c r="I162" s="189"/>
      <c r="J162" s="2"/>
      <c r="K162" s="84" t="s">
        <v>444</v>
      </c>
      <c r="L162" s="2"/>
      <c r="M162" s="2"/>
      <c r="N162" s="69"/>
    </row>
    <row r="163" spans="3:14" ht="12.75">
      <c r="C163" s="383"/>
      <c r="D163" s="189"/>
      <c r="E163" s="358"/>
      <c r="F163" s="388"/>
      <c r="G163" s="230"/>
      <c r="H163" s="189"/>
      <c r="I163" s="189"/>
      <c r="J163" s="2"/>
      <c r="K163" s="84"/>
      <c r="L163" s="2"/>
      <c r="M163" s="2"/>
      <c r="N163" s="69"/>
    </row>
    <row r="164" spans="3:14" ht="12.75">
      <c r="C164" s="383">
        <v>56</v>
      </c>
      <c r="D164" s="189"/>
      <c r="E164" s="358">
        <v>5</v>
      </c>
      <c r="F164" s="388" t="s">
        <v>121</v>
      </c>
      <c r="G164" s="230"/>
      <c r="H164" s="189"/>
      <c r="I164" s="189"/>
      <c r="J164" s="2"/>
      <c r="K164" s="84" t="s">
        <v>444</v>
      </c>
      <c r="L164" s="2"/>
      <c r="M164" s="2"/>
      <c r="N164" s="69"/>
    </row>
    <row r="165" spans="3:14" ht="12.75">
      <c r="C165" s="383"/>
      <c r="D165" s="189"/>
      <c r="E165" s="358"/>
      <c r="F165" s="388"/>
      <c r="G165" s="230"/>
      <c r="H165" s="189"/>
      <c r="I165" s="189"/>
      <c r="J165" s="2"/>
      <c r="K165" s="84"/>
      <c r="L165" s="2"/>
      <c r="M165" s="2"/>
      <c r="N165" s="69"/>
    </row>
    <row r="166" spans="3:14" ht="12.75">
      <c r="C166" s="383"/>
      <c r="D166" s="189"/>
      <c r="E166" s="4" t="s">
        <v>73</v>
      </c>
      <c r="F166" s="359" t="s">
        <v>459</v>
      </c>
      <c r="G166" s="359"/>
      <c r="H166" s="189"/>
      <c r="I166" s="189"/>
      <c r="J166" s="2"/>
      <c r="K166" s="84" t="s">
        <v>444</v>
      </c>
      <c r="L166" s="2"/>
      <c r="M166" s="2"/>
      <c r="N166" s="69"/>
    </row>
    <row r="167" spans="3:14" ht="12.75">
      <c r="C167" s="383"/>
      <c r="D167" s="189"/>
      <c r="E167" s="4"/>
      <c r="F167" s="359"/>
      <c r="G167" s="359"/>
      <c r="H167" s="189"/>
      <c r="I167" s="189"/>
      <c r="J167" s="2"/>
      <c r="K167" s="84"/>
      <c r="L167" s="2"/>
      <c r="M167" s="2"/>
      <c r="N167" s="69"/>
    </row>
    <row r="168" spans="3:14" ht="12.75">
      <c r="C168" s="383">
        <v>58</v>
      </c>
      <c r="D168" s="189"/>
      <c r="E168" s="358">
        <v>1</v>
      </c>
      <c r="F168" s="388" t="s">
        <v>296</v>
      </c>
      <c r="G168" s="359"/>
      <c r="H168" s="189"/>
      <c r="I168" s="189"/>
      <c r="J168" s="2"/>
      <c r="K168" s="84" t="s">
        <v>444</v>
      </c>
      <c r="L168" s="2"/>
      <c r="M168" s="2"/>
      <c r="N168" s="69"/>
    </row>
    <row r="169" spans="3:14" ht="12.75">
      <c r="C169" s="383"/>
      <c r="D169" s="189"/>
      <c r="E169" s="358"/>
      <c r="F169" s="388"/>
      <c r="G169" s="359"/>
      <c r="H169" s="189"/>
      <c r="I169" s="189"/>
      <c r="J169" s="2"/>
      <c r="K169" s="84"/>
      <c r="L169" s="2"/>
      <c r="M169" s="2"/>
      <c r="N169" s="69"/>
    </row>
    <row r="170" spans="3:14" ht="12.75">
      <c r="C170" s="383">
        <v>59</v>
      </c>
      <c r="D170" s="189"/>
      <c r="E170" s="229" t="s">
        <v>254</v>
      </c>
      <c r="F170" s="380" t="s">
        <v>297</v>
      </c>
      <c r="G170" s="189"/>
      <c r="H170" s="189"/>
      <c r="I170" s="189"/>
      <c r="J170" s="2"/>
      <c r="K170" s="84" t="s">
        <v>444</v>
      </c>
      <c r="L170" s="2"/>
      <c r="M170" s="2"/>
      <c r="N170" s="69"/>
    </row>
    <row r="171" spans="3:14" ht="12.75">
      <c r="C171" s="383"/>
      <c r="D171" s="189"/>
      <c r="E171" s="229"/>
      <c r="F171" s="380"/>
      <c r="G171" s="189"/>
      <c r="H171" s="189"/>
      <c r="I171" s="189"/>
      <c r="J171" s="2"/>
      <c r="K171" s="84"/>
      <c r="L171" s="2"/>
      <c r="M171" s="2"/>
      <c r="N171" s="69"/>
    </row>
    <row r="172" spans="3:14" ht="12.75">
      <c r="C172" s="383">
        <v>60</v>
      </c>
      <c r="D172" s="189"/>
      <c r="E172" s="229" t="s">
        <v>254</v>
      </c>
      <c r="F172" s="380" t="s">
        <v>298</v>
      </c>
      <c r="G172" s="189"/>
      <c r="H172" s="189"/>
      <c r="I172" s="189"/>
      <c r="J172" s="2"/>
      <c r="K172" s="84" t="s">
        <v>444</v>
      </c>
      <c r="L172" s="2"/>
      <c r="M172" s="2" t="s">
        <v>460</v>
      </c>
      <c r="N172" s="69"/>
    </row>
    <row r="173" spans="3:14" ht="12.75">
      <c r="C173" s="383"/>
      <c r="D173" s="189"/>
      <c r="E173" s="229"/>
      <c r="F173" s="380"/>
      <c r="G173" s="189"/>
      <c r="H173" s="189"/>
      <c r="I173" s="189"/>
      <c r="J173" s="2"/>
      <c r="K173" s="84"/>
      <c r="L173" s="2"/>
      <c r="M173" s="2"/>
      <c r="N173" s="69"/>
    </row>
    <row r="174" spans="3:14" ht="12.75">
      <c r="C174" s="383">
        <v>61</v>
      </c>
      <c r="D174" s="189"/>
      <c r="E174" s="358">
        <v>2</v>
      </c>
      <c r="F174" s="388" t="s">
        <v>299</v>
      </c>
      <c r="G174" s="230"/>
      <c r="H174" s="189"/>
      <c r="I174" s="189"/>
      <c r="J174" s="2"/>
      <c r="K174" s="84" t="s">
        <v>444</v>
      </c>
      <c r="L174" s="2"/>
      <c r="M174" s="2"/>
      <c r="N174" s="69"/>
    </row>
    <row r="175" spans="3:14" ht="12.75">
      <c r="C175" s="383"/>
      <c r="D175" s="189"/>
      <c r="E175" s="358"/>
      <c r="F175" s="388"/>
      <c r="G175" s="230"/>
      <c r="H175" s="189"/>
      <c r="I175" s="189"/>
      <c r="J175" s="2"/>
      <c r="K175" s="84"/>
      <c r="L175" s="2"/>
      <c r="M175" s="2"/>
      <c r="N175" s="69"/>
    </row>
    <row r="176" spans="3:14" ht="12.75">
      <c r="C176" s="383">
        <v>62</v>
      </c>
      <c r="D176" s="189"/>
      <c r="E176" s="358">
        <v>3</v>
      </c>
      <c r="F176" s="388" t="s">
        <v>120</v>
      </c>
      <c r="G176" s="230"/>
      <c r="H176" s="189"/>
      <c r="I176" s="189"/>
      <c r="J176" s="2"/>
      <c r="K176" s="84" t="s">
        <v>444</v>
      </c>
      <c r="L176" s="2"/>
      <c r="M176" s="2"/>
      <c r="N176" s="69"/>
    </row>
    <row r="177" spans="3:14" ht="12.75">
      <c r="C177" s="383"/>
      <c r="D177" s="189"/>
      <c r="E177" s="358"/>
      <c r="F177" s="388"/>
      <c r="G177" s="230"/>
      <c r="H177" s="189"/>
      <c r="I177" s="189"/>
      <c r="J177" s="2"/>
      <c r="K177" s="84"/>
      <c r="L177" s="2"/>
      <c r="M177" s="2"/>
      <c r="N177" s="69"/>
    </row>
    <row r="178" spans="3:14" ht="12.75">
      <c r="C178" s="383">
        <v>63</v>
      </c>
      <c r="D178" s="189"/>
      <c r="E178" s="358">
        <v>4</v>
      </c>
      <c r="F178" s="388" t="s">
        <v>300</v>
      </c>
      <c r="G178" s="230"/>
      <c r="H178" s="189"/>
      <c r="I178" s="189"/>
      <c r="J178" s="2"/>
      <c r="K178" s="84" t="s">
        <v>444</v>
      </c>
      <c r="L178" s="2"/>
      <c r="M178" s="2"/>
      <c r="N178" s="69"/>
    </row>
    <row r="179" spans="3:14" ht="12.75">
      <c r="C179" s="383"/>
      <c r="D179" s="189"/>
      <c r="E179" s="358"/>
      <c r="F179" s="388"/>
      <c r="G179" s="230"/>
      <c r="H179" s="189"/>
      <c r="I179" s="189"/>
      <c r="J179" s="2"/>
      <c r="K179" s="84"/>
      <c r="L179" s="2"/>
      <c r="M179" s="2"/>
      <c r="N179" s="69"/>
    </row>
    <row r="180" spans="3:14" ht="12.75">
      <c r="C180" s="383"/>
      <c r="D180" s="189"/>
      <c r="E180" s="4" t="s">
        <v>7</v>
      </c>
      <c r="F180" s="359" t="s">
        <v>461</v>
      </c>
      <c r="G180" s="359"/>
      <c r="H180" s="189"/>
      <c r="I180" s="189"/>
      <c r="J180" s="2"/>
      <c r="K180" s="84" t="s">
        <v>444</v>
      </c>
      <c r="L180" s="2"/>
      <c r="M180" s="2"/>
      <c r="N180" s="69"/>
    </row>
    <row r="181" spans="3:14" ht="12.75">
      <c r="C181" s="383"/>
      <c r="D181" s="189"/>
      <c r="E181" s="4"/>
      <c r="F181" s="359"/>
      <c r="G181" s="359"/>
      <c r="H181" s="189"/>
      <c r="I181" s="189"/>
      <c r="J181" s="2"/>
      <c r="K181" s="84"/>
      <c r="L181" s="2"/>
      <c r="M181" s="2"/>
      <c r="N181" s="69"/>
    </row>
    <row r="182" spans="3:14" ht="12.75">
      <c r="C182" s="383">
        <v>66</v>
      </c>
      <c r="D182" s="189"/>
      <c r="E182" s="358">
        <v>1</v>
      </c>
      <c r="F182" s="388" t="s">
        <v>303</v>
      </c>
      <c r="G182" s="230"/>
      <c r="H182" s="189"/>
      <c r="I182" s="189"/>
      <c r="J182" s="2"/>
      <c r="K182" s="84" t="s">
        <v>444</v>
      </c>
      <c r="L182" s="2"/>
      <c r="M182" s="2"/>
      <c r="N182" s="69"/>
    </row>
    <row r="183" spans="3:14" ht="12.75">
      <c r="C183" s="383"/>
      <c r="D183" s="189"/>
      <c r="E183" s="358"/>
      <c r="F183" s="388"/>
      <c r="G183" s="230"/>
      <c r="H183" s="189"/>
      <c r="I183" s="189"/>
      <c r="J183" s="2"/>
      <c r="K183" s="84"/>
      <c r="L183" s="2"/>
      <c r="M183" s="2"/>
      <c r="N183" s="69"/>
    </row>
    <row r="184" spans="3:14" ht="12.75">
      <c r="C184" s="383">
        <v>67</v>
      </c>
      <c r="D184" s="189"/>
      <c r="E184" s="358">
        <v>2</v>
      </c>
      <c r="F184" s="388" t="s">
        <v>304</v>
      </c>
      <c r="G184" s="230"/>
      <c r="H184" s="189"/>
      <c r="I184" s="189"/>
      <c r="J184" s="2"/>
      <c r="K184" s="84" t="s">
        <v>444</v>
      </c>
      <c r="L184" s="2"/>
      <c r="M184" s="2"/>
      <c r="N184" s="69"/>
    </row>
    <row r="185" spans="3:14" ht="12.75">
      <c r="C185" s="383"/>
      <c r="D185" s="189"/>
      <c r="E185" s="358"/>
      <c r="F185" s="388"/>
      <c r="G185" s="230"/>
      <c r="H185" s="189"/>
      <c r="I185" s="189"/>
      <c r="J185" s="2"/>
      <c r="K185" s="84"/>
      <c r="L185" s="2"/>
      <c r="M185" s="2"/>
      <c r="N185" s="69"/>
    </row>
    <row r="186" spans="3:14" ht="12.75">
      <c r="C186" s="383">
        <v>68</v>
      </c>
      <c r="D186" s="189"/>
      <c r="E186" s="358">
        <v>3</v>
      </c>
      <c r="F186" s="388" t="s">
        <v>122</v>
      </c>
      <c r="G186" s="230"/>
      <c r="H186" s="189"/>
      <c r="I186" s="189"/>
      <c r="J186" s="2"/>
      <c r="K186" s="84" t="s">
        <v>444</v>
      </c>
      <c r="L186" s="2"/>
      <c r="M186" s="2"/>
      <c r="N186" s="69"/>
    </row>
    <row r="187" spans="3:14" ht="12.75">
      <c r="C187" s="383"/>
      <c r="D187" s="189"/>
      <c r="E187" s="358"/>
      <c r="F187" s="388"/>
      <c r="G187" s="230"/>
      <c r="H187" s="189"/>
      <c r="I187" s="189"/>
      <c r="J187" s="2"/>
      <c r="K187" s="84"/>
      <c r="L187" s="2"/>
      <c r="M187" s="2"/>
      <c r="N187" s="69"/>
    </row>
    <row r="188" spans="3:14" ht="12.75">
      <c r="C188" s="383">
        <v>69</v>
      </c>
      <c r="D188" s="189"/>
      <c r="E188" s="358">
        <v>4</v>
      </c>
      <c r="F188" s="388" t="s">
        <v>305</v>
      </c>
      <c r="G188" s="230"/>
      <c r="H188" s="189"/>
      <c r="I188" s="189"/>
      <c r="J188" s="2"/>
      <c r="K188" s="84" t="s">
        <v>444</v>
      </c>
      <c r="L188" s="2"/>
      <c r="M188" s="2"/>
      <c r="N188" s="69"/>
    </row>
    <row r="189" spans="3:14" ht="12.75">
      <c r="C189" s="383"/>
      <c r="D189" s="189"/>
      <c r="E189" s="358"/>
      <c r="F189" s="388"/>
      <c r="G189" s="230"/>
      <c r="H189" s="189"/>
      <c r="I189" s="189"/>
      <c r="J189" s="2"/>
      <c r="K189" s="84"/>
      <c r="L189" s="2"/>
      <c r="M189" s="2"/>
      <c r="N189" s="69"/>
    </row>
    <row r="190" spans="3:14" ht="12.75">
      <c r="C190" s="383">
        <v>70</v>
      </c>
      <c r="D190" s="189"/>
      <c r="E190" s="358">
        <v>5</v>
      </c>
      <c r="F190" s="388" t="s">
        <v>306</v>
      </c>
      <c r="G190" s="230"/>
      <c r="H190" s="189"/>
      <c r="I190" s="189"/>
      <c r="J190" s="2"/>
      <c r="K190" s="84" t="s">
        <v>444</v>
      </c>
      <c r="L190" s="2"/>
      <c r="M190" s="2"/>
      <c r="N190" s="69"/>
    </row>
    <row r="191" spans="3:14" ht="12.75">
      <c r="C191" s="383"/>
      <c r="D191" s="189"/>
      <c r="E191" s="358"/>
      <c r="F191" s="388"/>
      <c r="G191" s="230"/>
      <c r="H191" s="189"/>
      <c r="I191" s="189"/>
      <c r="J191" s="2"/>
      <c r="K191" s="84"/>
      <c r="L191" s="2"/>
      <c r="M191" s="2"/>
      <c r="N191" s="69"/>
    </row>
    <row r="192" spans="3:14" ht="12.75">
      <c r="C192" s="383">
        <v>71</v>
      </c>
      <c r="D192" s="189"/>
      <c r="E192" s="358">
        <v>6</v>
      </c>
      <c r="F192" s="388" t="s">
        <v>307</v>
      </c>
      <c r="G192" s="230"/>
      <c r="H192" s="189"/>
      <c r="I192" s="189"/>
      <c r="J192" s="2"/>
      <c r="K192" s="84" t="s">
        <v>444</v>
      </c>
      <c r="L192" s="2"/>
      <c r="M192" s="2"/>
      <c r="N192" s="69"/>
    </row>
    <row r="193" spans="3:14" ht="12.75">
      <c r="C193" s="383"/>
      <c r="D193" s="189"/>
      <c r="E193" s="358"/>
      <c r="F193" s="388"/>
      <c r="G193" s="230"/>
      <c r="H193" s="189"/>
      <c r="I193" s="189"/>
      <c r="J193" s="2"/>
      <c r="K193" s="84"/>
      <c r="L193" s="2"/>
      <c r="M193" s="2"/>
      <c r="N193" s="69"/>
    </row>
    <row r="194" spans="3:14" ht="12.75">
      <c r="C194" s="383">
        <v>72</v>
      </c>
      <c r="D194" s="189"/>
      <c r="E194" s="358">
        <v>7</v>
      </c>
      <c r="F194" s="388" t="s">
        <v>308</v>
      </c>
      <c r="G194" s="230"/>
      <c r="H194" s="189"/>
      <c r="I194" s="189"/>
      <c r="J194" s="2"/>
      <c r="K194" s="84" t="s">
        <v>444</v>
      </c>
      <c r="L194" s="2"/>
      <c r="M194" s="2"/>
      <c r="N194" s="69"/>
    </row>
    <row r="195" spans="3:14" ht="12.75">
      <c r="C195" s="383"/>
      <c r="D195" s="189"/>
      <c r="E195" s="358"/>
      <c r="F195" s="388"/>
      <c r="G195" s="230"/>
      <c r="H195" s="189"/>
      <c r="I195" s="189"/>
      <c r="J195" s="2"/>
      <c r="K195" s="84"/>
      <c r="L195" s="2"/>
      <c r="M195" s="2"/>
      <c r="N195" s="69"/>
    </row>
    <row r="196" spans="3:14" ht="12.75">
      <c r="C196" s="383">
        <v>73</v>
      </c>
      <c r="D196" s="189"/>
      <c r="E196" s="358">
        <v>8</v>
      </c>
      <c r="F196" s="388" t="s">
        <v>309</v>
      </c>
      <c r="G196" s="230"/>
      <c r="H196" s="189"/>
      <c r="I196" s="189"/>
      <c r="J196" s="2"/>
      <c r="K196" s="84" t="s">
        <v>444</v>
      </c>
      <c r="L196" s="2"/>
      <c r="M196" s="2"/>
      <c r="N196" s="69"/>
    </row>
    <row r="197" spans="3:14" ht="12.75">
      <c r="C197" s="383"/>
      <c r="D197" s="189"/>
      <c r="E197" s="358"/>
      <c r="F197" s="388"/>
      <c r="G197" s="230"/>
      <c r="H197" s="189"/>
      <c r="I197" s="189"/>
      <c r="J197" s="2"/>
      <c r="K197" s="84"/>
      <c r="L197" s="2"/>
      <c r="M197" s="2"/>
      <c r="N197" s="69"/>
    </row>
    <row r="198" spans="3:14" ht="12.75">
      <c r="C198" s="383">
        <v>74</v>
      </c>
      <c r="D198" s="189"/>
      <c r="E198" s="358">
        <v>9</v>
      </c>
      <c r="F198" s="388" t="s">
        <v>310</v>
      </c>
      <c r="G198" s="230"/>
      <c r="H198" s="189"/>
      <c r="I198" s="189"/>
      <c r="J198" s="2"/>
      <c r="K198" s="84" t="s">
        <v>444</v>
      </c>
      <c r="L198" s="2"/>
      <c r="M198" s="2"/>
      <c r="N198" s="69"/>
    </row>
    <row r="199" spans="3:14" ht="12.75">
      <c r="C199" s="383"/>
      <c r="D199" s="189"/>
      <c r="E199" s="358"/>
      <c r="F199" s="388"/>
      <c r="G199" s="230"/>
      <c r="H199" s="189"/>
      <c r="I199" s="189"/>
      <c r="J199" s="2"/>
      <c r="K199" s="84"/>
      <c r="L199" s="2"/>
      <c r="M199" s="2"/>
      <c r="N199" s="69"/>
    </row>
    <row r="200" spans="3:14" ht="12.75">
      <c r="C200" s="383">
        <v>75</v>
      </c>
      <c r="D200" s="189"/>
      <c r="E200" s="358">
        <v>10</v>
      </c>
      <c r="F200" s="388" t="s">
        <v>311</v>
      </c>
      <c r="G200" s="230"/>
      <c r="H200" s="189"/>
      <c r="I200" s="189"/>
      <c r="J200" s="2"/>
      <c r="K200" s="84" t="s">
        <v>398</v>
      </c>
      <c r="L200" s="387"/>
      <c r="M200" s="2"/>
      <c r="N200" s="69"/>
    </row>
    <row r="201" spans="3:14" ht="12.75">
      <c r="C201" s="5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69"/>
    </row>
    <row r="202" spans="3:14" ht="12.75">
      <c r="C202" s="5"/>
      <c r="D202" s="2"/>
      <c r="E202" s="2"/>
      <c r="F202" s="409" t="s">
        <v>462</v>
      </c>
      <c r="G202" s="357" t="s">
        <v>463</v>
      </c>
      <c r="H202" s="2"/>
      <c r="I202" s="2"/>
      <c r="J202" s="2"/>
      <c r="K202" s="5" t="s">
        <v>398</v>
      </c>
      <c r="M202" s="2"/>
      <c r="N202" s="69"/>
    </row>
    <row r="203" spans="3:14" ht="12.75">
      <c r="C203" s="5"/>
      <c r="D203" s="2"/>
      <c r="E203" s="2"/>
      <c r="F203" s="409" t="s">
        <v>462</v>
      </c>
      <c r="G203" s="2" t="s">
        <v>464</v>
      </c>
      <c r="H203" s="2"/>
      <c r="I203" s="2"/>
      <c r="J203" s="2"/>
      <c r="K203" s="5" t="s">
        <v>398</v>
      </c>
      <c r="L203" s="381"/>
      <c r="M203" s="2"/>
      <c r="N203" s="69"/>
    </row>
    <row r="204" spans="3:14" ht="12.75">
      <c r="C204" s="5"/>
      <c r="D204" s="2"/>
      <c r="E204" s="2"/>
      <c r="F204" s="409" t="s">
        <v>462</v>
      </c>
      <c r="G204" s="2" t="s">
        <v>187</v>
      </c>
      <c r="H204" s="2"/>
      <c r="I204" s="2"/>
      <c r="J204" s="2"/>
      <c r="K204" s="5" t="s">
        <v>398</v>
      </c>
      <c r="L204" s="381"/>
      <c r="M204" s="2"/>
      <c r="N204" s="69"/>
    </row>
    <row r="205" spans="3:14" ht="12.75">
      <c r="C205" s="5"/>
      <c r="D205" s="2"/>
      <c r="E205" s="2"/>
      <c r="F205" s="409" t="s">
        <v>462</v>
      </c>
      <c r="G205" s="98" t="s">
        <v>465</v>
      </c>
      <c r="H205" s="2"/>
      <c r="I205" s="2"/>
      <c r="J205" s="2"/>
      <c r="K205" s="5" t="s">
        <v>398</v>
      </c>
      <c r="L205" s="381"/>
      <c r="M205" s="2"/>
      <c r="N205" s="69"/>
    </row>
    <row r="206" spans="3:14" ht="12.75">
      <c r="C206" s="5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69"/>
    </row>
    <row r="207" spans="3:14" ht="12.75">
      <c r="C207" s="5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69"/>
    </row>
    <row r="208" spans="3:14" ht="15.75">
      <c r="C208" s="5"/>
      <c r="D208" s="587" t="s">
        <v>466</v>
      </c>
      <c r="E208" s="587"/>
      <c r="F208" s="410" t="s">
        <v>467</v>
      </c>
      <c r="G208" s="2"/>
      <c r="H208" s="2"/>
      <c r="I208" s="2"/>
      <c r="J208" s="2"/>
      <c r="K208" s="2"/>
      <c r="L208" s="2"/>
      <c r="M208" s="2"/>
      <c r="N208" s="69"/>
    </row>
    <row r="209" spans="3:14" ht="12.75">
      <c r="C209" s="5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69"/>
    </row>
    <row r="210" spans="3:14" ht="12.75">
      <c r="C210" s="5"/>
      <c r="D210" s="2"/>
      <c r="E210" s="411"/>
      <c r="F210" s="189" t="s">
        <v>468</v>
      </c>
      <c r="G210" s="2"/>
      <c r="H210" s="2"/>
      <c r="I210" s="2"/>
      <c r="J210" s="2"/>
      <c r="K210" s="2"/>
      <c r="L210" s="2"/>
      <c r="M210" s="2"/>
      <c r="N210" s="69"/>
    </row>
    <row r="211" spans="3:14" ht="12.75">
      <c r="C211" s="5"/>
      <c r="D211" s="2"/>
      <c r="E211" s="189" t="s">
        <v>469</v>
      </c>
      <c r="F211" s="189"/>
      <c r="G211" s="2"/>
      <c r="H211" s="2"/>
      <c r="I211" s="2"/>
      <c r="J211" s="2"/>
      <c r="K211" s="2"/>
      <c r="L211" s="2"/>
      <c r="M211" s="2"/>
      <c r="N211" s="69"/>
    </row>
    <row r="212" spans="3:14" ht="12.75">
      <c r="C212" s="5"/>
      <c r="D212" s="2"/>
      <c r="E212" s="189"/>
      <c r="F212" s="189" t="s">
        <v>470</v>
      </c>
      <c r="G212" s="2"/>
      <c r="H212" s="2"/>
      <c r="I212" s="2"/>
      <c r="J212" s="2"/>
      <c r="K212" s="2"/>
      <c r="L212" s="2"/>
      <c r="M212" s="2"/>
      <c r="N212" s="69"/>
    </row>
    <row r="213" spans="3:14" ht="12.75">
      <c r="C213" s="5"/>
      <c r="D213" s="2"/>
      <c r="E213" s="189" t="s">
        <v>471</v>
      </c>
      <c r="F213" s="189"/>
      <c r="G213" s="2"/>
      <c r="H213" s="2"/>
      <c r="I213" s="2"/>
      <c r="J213" s="2"/>
      <c r="K213" s="2"/>
      <c r="L213" s="2"/>
      <c r="M213" s="2"/>
      <c r="N213" s="69"/>
    </row>
    <row r="214" spans="3:14" ht="12.75">
      <c r="C214" s="5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69"/>
    </row>
    <row r="215" spans="3:14" ht="12.75">
      <c r="C215" s="5"/>
      <c r="D215" s="2"/>
      <c r="E215" s="2"/>
      <c r="F215" s="2"/>
      <c r="G215" s="2"/>
      <c r="H215" s="2"/>
      <c r="N215" s="69"/>
    </row>
    <row r="216" spans="3:14" ht="12.75">
      <c r="C216" s="5"/>
      <c r="D216" s="2"/>
      <c r="E216" s="2"/>
      <c r="F216" s="2"/>
      <c r="G216" s="2"/>
      <c r="H216" s="2"/>
      <c r="N216" s="69"/>
    </row>
    <row r="217" spans="2:14" ht="12.75">
      <c r="B217" s="412"/>
      <c r="C217" s="395"/>
      <c r="D217" s="387"/>
      <c r="E217" s="387"/>
      <c r="F217" s="387"/>
      <c r="G217" s="387"/>
      <c r="H217" s="387"/>
      <c r="N217" s="413"/>
    </row>
    <row r="218" spans="3:14" ht="15">
      <c r="C218" s="5"/>
      <c r="D218" s="2"/>
      <c r="E218" s="2"/>
      <c r="F218" s="2"/>
      <c r="G218" s="2"/>
      <c r="H218" s="2"/>
      <c r="I218" s="588" t="s">
        <v>472</v>
      </c>
      <c r="J218" s="588"/>
      <c r="K218" s="588"/>
      <c r="L218" s="588"/>
      <c r="M218" s="588"/>
      <c r="N218" s="69"/>
    </row>
    <row r="219" spans="3:14" ht="12.75">
      <c r="C219" s="5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69"/>
    </row>
    <row r="220" spans="3:14" ht="15">
      <c r="C220" s="5"/>
      <c r="D220" s="2"/>
      <c r="E220" s="2"/>
      <c r="F220" s="2"/>
      <c r="G220" s="2"/>
      <c r="H220" s="2"/>
      <c r="I220" s="589" t="s">
        <v>473</v>
      </c>
      <c r="J220" s="589"/>
      <c r="K220" s="589"/>
      <c r="L220" s="589"/>
      <c r="M220" s="589"/>
      <c r="N220" s="69"/>
    </row>
    <row r="221" spans="3:14" ht="12.75">
      <c r="C221" s="5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69"/>
    </row>
    <row r="222" spans="3:14" ht="12.75">
      <c r="C222" s="5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69"/>
    </row>
    <row r="223" spans="3:14" ht="12.75">
      <c r="C223" s="5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69"/>
    </row>
    <row r="224" spans="3:14" ht="12.75">
      <c r="C224" s="5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69"/>
    </row>
    <row r="225" spans="2:14" ht="12.75">
      <c r="B225" s="64"/>
      <c r="C225" s="125"/>
      <c r="D225" s="70"/>
      <c r="E225" s="70"/>
      <c r="F225" s="70"/>
      <c r="G225" s="70"/>
      <c r="H225" s="70"/>
      <c r="I225" s="70"/>
      <c r="J225" s="70"/>
      <c r="K225" s="70"/>
      <c r="L225" s="70"/>
      <c r="M225" s="70" t="s">
        <v>474</v>
      </c>
      <c r="N225" s="71"/>
    </row>
  </sheetData>
  <sheetProtection/>
  <mergeCells count="38">
    <mergeCell ref="F14:G14"/>
    <mergeCell ref="I14:J14"/>
    <mergeCell ref="F15:G15"/>
    <mergeCell ref="I15:J15"/>
    <mergeCell ref="B4:N4"/>
    <mergeCell ref="D6:E6"/>
    <mergeCell ref="E12:E13"/>
    <mergeCell ref="F12:G13"/>
    <mergeCell ref="H12:H13"/>
    <mergeCell ref="I12:J13"/>
    <mergeCell ref="E23:E24"/>
    <mergeCell ref="F23:J24"/>
    <mergeCell ref="F16:G16"/>
    <mergeCell ref="I16:J16"/>
    <mergeCell ref="F17:G17"/>
    <mergeCell ref="I17:J17"/>
    <mergeCell ref="F25:J25"/>
    <mergeCell ref="F26:J26"/>
    <mergeCell ref="F27:J27"/>
    <mergeCell ref="F28:J28"/>
    <mergeCell ref="F18:G18"/>
    <mergeCell ref="I18:J18"/>
    <mergeCell ref="F21:L21"/>
    <mergeCell ref="H50:I50"/>
    <mergeCell ref="E103:E104"/>
    <mergeCell ref="F103:F104"/>
    <mergeCell ref="G103:I103"/>
    <mergeCell ref="F29:L29"/>
    <mergeCell ref="F38:G38"/>
    <mergeCell ref="F39:G39"/>
    <mergeCell ref="F44:G44"/>
    <mergeCell ref="D208:E208"/>
    <mergeCell ref="I218:M218"/>
    <mergeCell ref="I220:M220"/>
    <mergeCell ref="J103:L103"/>
    <mergeCell ref="F134:G134"/>
    <mergeCell ref="F135:G135"/>
    <mergeCell ref="F140:G140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10"/>
  <sheetViews>
    <sheetView zoomScalePageLayoutView="0" workbookViewId="0" topLeftCell="A205">
      <selection activeCell="D199" sqref="D199"/>
    </sheetView>
  </sheetViews>
  <sheetFormatPr defaultColWidth="9.140625" defaultRowHeight="12.75"/>
  <cols>
    <col min="1" max="1" width="6.8515625" style="0" customWidth="1"/>
    <col min="2" max="2" width="46.7109375" style="0" customWidth="1"/>
    <col min="4" max="4" width="11.57421875" style="0" customWidth="1"/>
  </cols>
  <sheetData>
    <row r="1" ht="12.75">
      <c r="B1" s="3" t="s">
        <v>510</v>
      </c>
    </row>
    <row r="2" ht="12.75">
      <c r="B2" s="3" t="s">
        <v>497</v>
      </c>
    </row>
    <row r="3" ht="12.75">
      <c r="B3" s="3" t="s">
        <v>498</v>
      </c>
    </row>
    <row r="4" ht="12.75">
      <c r="B4" s="3" t="s">
        <v>720</v>
      </c>
    </row>
    <row r="7" spans="1:5" ht="34.5" customHeight="1">
      <c r="A7" s="618" t="s">
        <v>243</v>
      </c>
      <c r="B7" s="618"/>
      <c r="C7" s="7"/>
      <c r="D7" s="7"/>
      <c r="E7" s="7"/>
    </row>
    <row r="8" spans="1:5" ht="12.75">
      <c r="A8" s="538"/>
      <c r="B8" s="539"/>
      <c r="C8" s="7"/>
      <c r="D8" s="7"/>
      <c r="E8" s="7"/>
    </row>
    <row r="9" spans="1:5" ht="12.75">
      <c r="A9" s="7" t="s">
        <v>713</v>
      </c>
      <c r="B9" s="7"/>
      <c r="C9" s="7"/>
      <c r="D9" s="7"/>
      <c r="E9" s="7"/>
    </row>
    <row r="10" spans="1:5" ht="12.75">
      <c r="A10" s="7" t="s">
        <v>714</v>
      </c>
      <c r="B10" s="7"/>
      <c r="C10" s="7"/>
      <c r="D10" s="7"/>
      <c r="E10" s="7"/>
    </row>
    <row r="11" spans="1:5" ht="12.75">
      <c r="A11" s="7" t="s">
        <v>715</v>
      </c>
      <c r="B11" s="7"/>
      <c r="C11" s="7">
        <v>1</v>
      </c>
      <c r="D11" s="7"/>
      <c r="E11" s="7"/>
    </row>
    <row r="12" spans="1:5" ht="12.75">
      <c r="A12" s="7" t="s">
        <v>716</v>
      </c>
      <c r="B12" s="7" t="s">
        <v>717</v>
      </c>
      <c r="C12" s="7"/>
      <c r="D12" s="7"/>
      <c r="E12" s="7"/>
    </row>
    <row r="13" spans="1:5" ht="12.75">
      <c r="A13" s="7"/>
      <c r="B13" s="7" t="s">
        <v>718</v>
      </c>
      <c r="C13" s="7" t="s">
        <v>719</v>
      </c>
      <c r="D13" s="7"/>
      <c r="E13" s="7"/>
    </row>
    <row r="14" spans="1:5" ht="12.75">
      <c r="A14" s="7"/>
      <c r="B14" s="7"/>
      <c r="C14" s="7"/>
      <c r="D14" s="7"/>
      <c r="E14" s="7"/>
    </row>
    <row r="15" spans="1:5" ht="12.75">
      <c r="A15" s="7">
        <v>112</v>
      </c>
      <c r="B15" s="7" t="s">
        <v>722</v>
      </c>
      <c r="C15" s="7">
        <v>52928</v>
      </c>
      <c r="D15" s="7">
        <v>159.525</v>
      </c>
      <c r="E15" s="7">
        <v>8443317</v>
      </c>
    </row>
    <row r="16" spans="1:5" ht="12.75">
      <c r="A16" s="7">
        <v>115</v>
      </c>
      <c r="B16" s="7" t="s">
        <v>723</v>
      </c>
      <c r="C16" s="7">
        <v>63136</v>
      </c>
      <c r="D16" s="7">
        <v>225.16</v>
      </c>
      <c r="E16" s="7">
        <v>14215768</v>
      </c>
    </row>
    <row r="17" spans="1:5" ht="12.75">
      <c r="A17" s="7">
        <v>116</v>
      </c>
      <c r="B17" s="7" t="s">
        <v>724</v>
      </c>
      <c r="C17" s="7">
        <v>47938</v>
      </c>
      <c r="D17" s="7">
        <v>156</v>
      </c>
      <c r="E17" s="7">
        <v>7478328</v>
      </c>
    </row>
    <row r="18" spans="1:5" ht="12.75">
      <c r="A18" s="7">
        <v>117</v>
      </c>
      <c r="B18" s="7" t="s">
        <v>725</v>
      </c>
      <c r="C18" s="7">
        <v>18235</v>
      </c>
      <c r="D18" s="7">
        <v>276.542</v>
      </c>
      <c r="E18" s="7">
        <v>5042747.3</v>
      </c>
    </row>
    <row r="19" spans="1:5" ht="12.75">
      <c r="A19" s="7">
        <v>118</v>
      </c>
      <c r="B19" s="7" t="s">
        <v>726</v>
      </c>
      <c r="C19" s="7">
        <v>17235</v>
      </c>
      <c r="D19" s="7">
        <v>102.85</v>
      </c>
      <c r="E19" s="7">
        <v>1772620</v>
      </c>
    </row>
    <row r="20" spans="1:5" ht="12.75">
      <c r="A20" s="7">
        <v>119</v>
      </c>
      <c r="B20" s="7" t="s">
        <v>727</v>
      </c>
      <c r="C20" s="7">
        <v>37462</v>
      </c>
      <c r="D20" s="7">
        <v>97.12</v>
      </c>
      <c r="E20" s="7">
        <v>3638314.26</v>
      </c>
    </row>
    <row r="21" spans="1:5" ht="12.75">
      <c r="A21" s="7">
        <v>135</v>
      </c>
      <c r="B21" s="7" t="s">
        <v>728</v>
      </c>
      <c r="C21" s="7">
        <v>90</v>
      </c>
      <c r="D21" s="7">
        <v>603.674</v>
      </c>
      <c r="E21" s="7">
        <v>54330.7</v>
      </c>
    </row>
    <row r="22" spans="1:5" ht="12.75">
      <c r="A22" s="7">
        <v>136</v>
      </c>
      <c r="B22" s="7" t="s">
        <v>729</v>
      </c>
      <c r="C22" s="7">
        <v>1960</v>
      </c>
      <c r="D22" s="7">
        <v>161.502</v>
      </c>
      <c r="E22" s="7">
        <v>316543.85</v>
      </c>
    </row>
    <row r="23" spans="1:5" ht="12.75">
      <c r="A23" s="7">
        <v>137</v>
      </c>
      <c r="B23" s="7" t="s">
        <v>730</v>
      </c>
      <c r="C23" s="7">
        <v>6</v>
      </c>
      <c r="D23" s="7">
        <v>235</v>
      </c>
      <c r="E23" s="7">
        <v>1410</v>
      </c>
    </row>
    <row r="24" spans="1:5" ht="12.75">
      <c r="A24" s="7">
        <v>138</v>
      </c>
      <c r="B24" s="7" t="s">
        <v>731</v>
      </c>
      <c r="C24" s="7">
        <v>1800</v>
      </c>
      <c r="D24" s="7">
        <v>156.62</v>
      </c>
      <c r="E24" s="7">
        <v>281916</v>
      </c>
    </row>
    <row r="25" spans="1:5" ht="12.75">
      <c r="A25" s="7">
        <v>139</v>
      </c>
      <c r="B25" s="7" t="s">
        <v>732</v>
      </c>
      <c r="C25" s="7">
        <v>1600</v>
      </c>
      <c r="D25" s="7">
        <v>132.15</v>
      </c>
      <c r="E25" s="7">
        <v>211440</v>
      </c>
    </row>
    <row r="26" spans="1:5" ht="12.75">
      <c r="A26" s="7">
        <v>140</v>
      </c>
      <c r="B26" s="7" t="s">
        <v>733</v>
      </c>
      <c r="C26" s="7">
        <v>210</v>
      </c>
      <c r="D26" s="7">
        <v>306.87</v>
      </c>
      <c r="E26" s="7">
        <v>64442.7</v>
      </c>
    </row>
    <row r="27" spans="1:5" ht="12.75">
      <c r="A27" s="7">
        <v>141</v>
      </c>
      <c r="B27" s="7" t="s">
        <v>734</v>
      </c>
      <c r="C27" s="7">
        <v>4028</v>
      </c>
      <c r="D27" s="7">
        <v>275</v>
      </c>
      <c r="E27" s="7">
        <v>1107700</v>
      </c>
    </row>
    <row r="28" spans="1:5" ht="12.75">
      <c r="A28" s="7">
        <v>143</v>
      </c>
      <c r="B28" s="7" t="s">
        <v>735</v>
      </c>
      <c r="C28" s="7">
        <v>1085</v>
      </c>
      <c r="D28" s="7">
        <v>132.317</v>
      </c>
      <c r="E28" s="7">
        <v>143564</v>
      </c>
    </row>
    <row r="29" spans="1:5" ht="12.75">
      <c r="A29" s="7">
        <v>145</v>
      </c>
      <c r="B29" s="7" t="s">
        <v>731</v>
      </c>
      <c r="C29" s="7">
        <v>298</v>
      </c>
      <c r="D29" s="7">
        <v>125.4</v>
      </c>
      <c r="E29" s="7">
        <v>37356.66</v>
      </c>
    </row>
    <row r="30" spans="1:5" ht="12.75">
      <c r="A30" s="7">
        <v>146</v>
      </c>
      <c r="B30" s="7" t="s">
        <v>736</v>
      </c>
      <c r="C30" s="7">
        <v>4446</v>
      </c>
      <c r="D30" s="7">
        <v>141.328</v>
      </c>
      <c r="E30" s="7">
        <v>628345.71</v>
      </c>
    </row>
    <row r="31" spans="1:5" ht="12.75">
      <c r="A31" s="7">
        <v>147</v>
      </c>
      <c r="B31" s="7" t="s">
        <v>732</v>
      </c>
      <c r="C31" s="7">
        <v>600</v>
      </c>
      <c r="D31" s="7">
        <v>160</v>
      </c>
      <c r="E31" s="7">
        <v>96000</v>
      </c>
    </row>
    <row r="32" spans="1:5" ht="12.75">
      <c r="A32" s="7">
        <v>148</v>
      </c>
      <c r="B32" s="7" t="s">
        <v>737</v>
      </c>
      <c r="C32" s="7">
        <v>242</v>
      </c>
      <c r="D32" s="7">
        <v>580.49</v>
      </c>
      <c r="E32" s="7">
        <v>140478.58</v>
      </c>
    </row>
    <row r="33" spans="1:5" ht="12.75">
      <c r="A33" s="7">
        <v>149</v>
      </c>
      <c r="B33" s="7" t="s">
        <v>738</v>
      </c>
      <c r="C33" s="7">
        <v>3029</v>
      </c>
      <c r="D33" s="7">
        <v>180.215</v>
      </c>
      <c r="E33" s="7">
        <v>545871.23</v>
      </c>
    </row>
    <row r="34" spans="1:5" ht="12.75">
      <c r="A34" s="7">
        <v>150</v>
      </c>
      <c r="B34" s="7" t="s">
        <v>739</v>
      </c>
      <c r="C34" s="7">
        <v>306</v>
      </c>
      <c r="D34" s="7">
        <v>145.882</v>
      </c>
      <c r="E34" s="7">
        <v>44640</v>
      </c>
    </row>
    <row r="35" spans="1:5" ht="12.75">
      <c r="A35" s="7">
        <v>151</v>
      </c>
      <c r="B35" s="7" t="s">
        <v>740</v>
      </c>
      <c r="C35" s="7">
        <v>120</v>
      </c>
      <c r="D35" s="7">
        <v>273.68</v>
      </c>
      <c r="E35" s="7">
        <v>32841.6</v>
      </c>
    </row>
    <row r="36" spans="1:5" ht="12.75">
      <c r="A36" s="7">
        <v>152</v>
      </c>
      <c r="B36" s="7" t="s">
        <v>741</v>
      </c>
      <c r="C36" s="7">
        <v>100</v>
      </c>
      <c r="D36" s="7">
        <v>76</v>
      </c>
      <c r="E36" s="7">
        <v>7600</v>
      </c>
    </row>
    <row r="37" spans="1:5" ht="12.75">
      <c r="A37" s="7">
        <v>153</v>
      </c>
      <c r="B37" s="7" t="s">
        <v>742</v>
      </c>
      <c r="C37" s="7">
        <v>2080</v>
      </c>
      <c r="D37" s="7">
        <v>213.13</v>
      </c>
      <c r="E37" s="7">
        <v>443310.4</v>
      </c>
    </row>
    <row r="38" spans="1:5" ht="12.75">
      <c r="A38" s="7">
        <v>154</v>
      </c>
      <c r="B38" s="7" t="s">
        <v>743</v>
      </c>
      <c r="C38" s="7">
        <v>13598</v>
      </c>
      <c r="D38" s="7">
        <v>100.5</v>
      </c>
      <c r="E38" s="7">
        <v>1366599</v>
      </c>
    </row>
    <row r="39" spans="1:5" ht="12.75">
      <c r="A39" s="7">
        <v>155</v>
      </c>
      <c r="B39" s="7" t="s">
        <v>744</v>
      </c>
      <c r="C39" s="7">
        <v>1990</v>
      </c>
      <c r="D39" s="7">
        <v>86.15</v>
      </c>
      <c r="E39" s="7">
        <v>171439</v>
      </c>
    </row>
    <row r="40" spans="1:5" ht="12.75">
      <c r="A40" s="7">
        <v>156</v>
      </c>
      <c r="B40" s="7" t="s">
        <v>745</v>
      </c>
      <c r="C40" s="7">
        <v>7038</v>
      </c>
      <c r="D40" s="7">
        <v>140</v>
      </c>
      <c r="E40" s="7">
        <v>985320</v>
      </c>
    </row>
    <row r="41" spans="1:5" ht="12.75">
      <c r="A41" s="7">
        <v>157</v>
      </c>
      <c r="B41" s="7" t="s">
        <v>746</v>
      </c>
      <c r="C41" s="7">
        <v>5964</v>
      </c>
      <c r="D41" s="7">
        <v>200</v>
      </c>
      <c r="E41" s="7">
        <v>1192800</v>
      </c>
    </row>
    <row r="42" spans="1:5" ht="12.75">
      <c r="A42" s="7">
        <v>158</v>
      </c>
      <c r="B42" s="7" t="s">
        <v>747</v>
      </c>
      <c r="C42" s="7">
        <v>31</v>
      </c>
      <c r="D42" s="7">
        <v>150</v>
      </c>
      <c r="E42" s="7">
        <v>4650</v>
      </c>
    </row>
    <row r="43" spans="1:5" ht="12.75">
      <c r="A43" s="7">
        <v>161</v>
      </c>
      <c r="B43" s="7" t="s">
        <v>748</v>
      </c>
      <c r="C43" s="7">
        <v>40</v>
      </c>
      <c r="D43" s="540">
        <v>3120.5</v>
      </c>
      <c r="E43" s="7">
        <v>124820</v>
      </c>
    </row>
    <row r="44" spans="1:5" ht="12.75">
      <c r="A44" s="7">
        <v>182</v>
      </c>
      <c r="B44" s="7" t="s">
        <v>724</v>
      </c>
      <c r="C44" s="7">
        <v>396</v>
      </c>
      <c r="D44" s="7">
        <v>800</v>
      </c>
      <c r="E44" s="7">
        <v>316800</v>
      </c>
    </row>
    <row r="45" spans="1:5" ht="12.75">
      <c r="A45" s="7">
        <v>183</v>
      </c>
      <c r="B45" s="7" t="s">
        <v>749</v>
      </c>
      <c r="C45" s="7">
        <v>1500</v>
      </c>
      <c r="D45" s="7">
        <v>110</v>
      </c>
      <c r="E45" s="7">
        <v>165000</v>
      </c>
    </row>
    <row r="46" spans="1:5" ht="12.75">
      <c r="A46" s="7">
        <v>184</v>
      </c>
      <c r="B46" s="7" t="s">
        <v>727</v>
      </c>
      <c r="C46" s="7">
        <v>1175</v>
      </c>
      <c r="D46" s="7">
        <v>117</v>
      </c>
      <c r="E46" s="7">
        <v>137475</v>
      </c>
    </row>
    <row r="47" spans="1:5" ht="12.75">
      <c r="A47" s="7">
        <v>185</v>
      </c>
      <c r="B47" s="7" t="s">
        <v>750</v>
      </c>
      <c r="C47" s="7">
        <v>200</v>
      </c>
      <c r="D47" s="7">
        <v>50</v>
      </c>
      <c r="E47" s="7">
        <v>10000</v>
      </c>
    </row>
    <row r="48" spans="1:5" ht="12.75">
      <c r="A48" s="7">
        <v>186</v>
      </c>
      <c r="B48" s="7" t="s">
        <v>748</v>
      </c>
      <c r="C48" s="7">
        <v>2</v>
      </c>
      <c r="D48" s="540">
        <v>4500</v>
      </c>
      <c r="E48" s="7">
        <v>9000</v>
      </c>
    </row>
    <row r="49" spans="1:5" ht="12.75">
      <c r="A49" s="7">
        <v>187</v>
      </c>
      <c r="B49" s="7" t="s">
        <v>731</v>
      </c>
      <c r="C49" s="7">
        <v>50</v>
      </c>
      <c r="D49" s="7">
        <v>65</v>
      </c>
      <c r="E49" s="7">
        <v>3250</v>
      </c>
    </row>
    <row r="50" spans="1:5" ht="12.75">
      <c r="A50" s="7">
        <v>188</v>
      </c>
      <c r="B50" s="7" t="s">
        <v>724</v>
      </c>
      <c r="C50" s="7">
        <v>129</v>
      </c>
      <c r="D50" s="7">
        <v>140</v>
      </c>
      <c r="E50" s="7">
        <v>18060</v>
      </c>
    </row>
    <row r="51" spans="1:5" ht="12.75">
      <c r="A51" s="7">
        <v>189</v>
      </c>
      <c r="B51" s="7" t="s">
        <v>727</v>
      </c>
      <c r="C51" s="7">
        <v>1900</v>
      </c>
      <c r="D51" s="7">
        <v>100</v>
      </c>
      <c r="E51" s="7">
        <v>190000</v>
      </c>
    </row>
    <row r="52" spans="1:5" ht="12.75">
      <c r="A52" s="7">
        <v>190</v>
      </c>
      <c r="B52" s="7" t="s">
        <v>750</v>
      </c>
      <c r="C52" s="7">
        <v>250</v>
      </c>
      <c r="D52" s="7">
        <v>120</v>
      </c>
      <c r="E52" s="7">
        <v>30000</v>
      </c>
    </row>
    <row r="53" spans="1:5" ht="12.75">
      <c r="A53" s="7">
        <v>191</v>
      </c>
      <c r="B53" s="7" t="s">
        <v>748</v>
      </c>
      <c r="C53" s="7">
        <v>2</v>
      </c>
      <c r="D53" s="540">
        <v>4800</v>
      </c>
      <c r="E53" s="7">
        <v>9600</v>
      </c>
    </row>
    <row r="54" spans="1:5" ht="12.75">
      <c r="A54" s="7">
        <v>192</v>
      </c>
      <c r="B54" s="7" t="s">
        <v>731</v>
      </c>
      <c r="C54" s="7">
        <v>100</v>
      </c>
      <c r="D54" s="7">
        <v>300</v>
      </c>
      <c r="E54" s="7">
        <v>30000</v>
      </c>
    </row>
    <row r="55" spans="1:5" ht="12.75">
      <c r="A55" s="7">
        <v>193</v>
      </c>
      <c r="B55" s="7" t="s">
        <v>751</v>
      </c>
      <c r="C55" s="7">
        <v>249</v>
      </c>
      <c r="D55" s="7">
        <v>974</v>
      </c>
      <c r="E55" s="7">
        <v>242526</v>
      </c>
    </row>
    <row r="56" spans="1:5" ht="12.75">
      <c r="A56" s="7">
        <v>200</v>
      </c>
      <c r="B56" s="7" t="s">
        <v>752</v>
      </c>
      <c r="C56" s="7">
        <v>262</v>
      </c>
      <c r="D56" s="7">
        <v>192.244</v>
      </c>
      <c r="E56" s="7">
        <v>50368</v>
      </c>
    </row>
    <row r="57" spans="1:5" ht="12.75">
      <c r="A57" s="7">
        <v>219</v>
      </c>
      <c r="B57" s="7" t="s">
        <v>753</v>
      </c>
      <c r="C57" s="7">
        <v>10052</v>
      </c>
      <c r="D57" s="7">
        <v>184.465</v>
      </c>
      <c r="E57" s="7">
        <v>1854246.63</v>
      </c>
    </row>
    <row r="58" spans="1:5" ht="12.75">
      <c r="A58" s="7">
        <v>220</v>
      </c>
      <c r="B58" s="7" t="s">
        <v>754</v>
      </c>
      <c r="C58" s="7">
        <v>4986</v>
      </c>
      <c r="D58" s="7">
        <v>156.401</v>
      </c>
      <c r="E58" s="7">
        <v>779815.5</v>
      </c>
    </row>
    <row r="59" spans="1:5" ht="12.75">
      <c r="A59" s="7">
        <v>221</v>
      </c>
      <c r="B59" s="7" t="s">
        <v>755</v>
      </c>
      <c r="C59" s="7">
        <v>250</v>
      </c>
      <c r="D59" s="7">
        <v>309.201</v>
      </c>
      <c r="E59" s="7">
        <v>77300.28</v>
      </c>
    </row>
    <row r="60" spans="1:5" ht="12.75">
      <c r="A60" s="7">
        <v>222</v>
      </c>
      <c r="B60" s="7" t="s">
        <v>756</v>
      </c>
      <c r="C60" s="7">
        <v>731</v>
      </c>
      <c r="D60" s="7">
        <v>167.121</v>
      </c>
      <c r="E60" s="7">
        <v>122165.4</v>
      </c>
    </row>
    <row r="61" spans="1:5" ht="12.75">
      <c r="A61" s="7">
        <v>223</v>
      </c>
      <c r="B61" s="7" t="s">
        <v>757</v>
      </c>
      <c r="C61" s="7">
        <v>2981</v>
      </c>
      <c r="D61" s="7">
        <v>301</v>
      </c>
      <c r="E61" s="7">
        <v>897281</v>
      </c>
    </row>
    <row r="62" spans="1:5" ht="12.75">
      <c r="A62" s="541"/>
      <c r="B62" s="541"/>
      <c r="C62" s="541" t="s">
        <v>721</v>
      </c>
      <c r="D62" s="541"/>
      <c r="E62" s="541">
        <v>53537401.6</v>
      </c>
    </row>
    <row r="63" spans="1:5" ht="12.75">
      <c r="A63" s="7"/>
      <c r="B63" s="7"/>
      <c r="C63" s="7"/>
      <c r="D63" s="7"/>
      <c r="E63" s="7"/>
    </row>
    <row r="64" spans="1:5" ht="12.75">
      <c r="A64" s="7">
        <v>126</v>
      </c>
      <c r="B64" s="7" t="s">
        <v>759</v>
      </c>
      <c r="C64" s="7">
        <v>262</v>
      </c>
      <c r="D64" s="540">
        <v>5306.5</v>
      </c>
      <c r="E64" s="7">
        <v>1390303</v>
      </c>
    </row>
    <row r="65" spans="1:5" ht="12.75">
      <c r="A65" s="7">
        <v>127</v>
      </c>
      <c r="B65" s="7" t="s">
        <v>760</v>
      </c>
      <c r="C65" s="7">
        <v>88</v>
      </c>
      <c r="D65" s="540">
        <v>3869</v>
      </c>
      <c r="E65" s="7">
        <v>340472</v>
      </c>
    </row>
    <row r="66" spans="1:5" ht="12.75">
      <c r="A66" s="7">
        <v>129</v>
      </c>
      <c r="B66" s="7" t="s">
        <v>761</v>
      </c>
      <c r="C66" s="7">
        <v>613</v>
      </c>
      <c r="D66" s="7">
        <v>820</v>
      </c>
      <c r="E66" s="7">
        <v>502660</v>
      </c>
    </row>
    <row r="67" spans="1:5" ht="12.75">
      <c r="A67" s="7">
        <v>131</v>
      </c>
      <c r="B67" s="7" t="s">
        <v>762</v>
      </c>
      <c r="C67" s="7">
        <v>1</v>
      </c>
      <c r="D67" s="540">
        <v>5535</v>
      </c>
      <c r="E67" s="7">
        <v>5535</v>
      </c>
    </row>
    <row r="68" spans="1:5" ht="12.75">
      <c r="A68" s="7">
        <v>132</v>
      </c>
      <c r="B68" s="7" t="s">
        <v>763</v>
      </c>
      <c r="C68" s="7">
        <v>10</v>
      </c>
      <c r="D68" s="540">
        <v>6392</v>
      </c>
      <c r="E68" s="7">
        <v>63920</v>
      </c>
    </row>
    <row r="69" spans="1:5" ht="12.75">
      <c r="A69" s="7">
        <v>134</v>
      </c>
      <c r="B69" s="7" t="s">
        <v>764</v>
      </c>
      <c r="C69" s="7">
        <v>400</v>
      </c>
      <c r="D69" s="7">
        <v>310</v>
      </c>
      <c r="E69" s="7">
        <v>124000</v>
      </c>
    </row>
    <row r="70" spans="1:5" ht="12.75">
      <c r="A70" s="7">
        <v>161</v>
      </c>
      <c r="B70" s="7" t="s">
        <v>748</v>
      </c>
      <c r="C70" s="7">
        <v>208</v>
      </c>
      <c r="D70" s="540">
        <v>3590.769</v>
      </c>
      <c r="E70" s="7">
        <v>746880</v>
      </c>
    </row>
    <row r="71" spans="1:5" ht="12.75">
      <c r="A71" s="7">
        <v>162</v>
      </c>
      <c r="B71" s="7" t="s">
        <v>765</v>
      </c>
      <c r="C71" s="7">
        <v>80</v>
      </c>
      <c r="D71" s="540">
        <v>5082</v>
      </c>
      <c r="E71" s="7">
        <v>406560</v>
      </c>
    </row>
    <row r="72" spans="1:5" ht="12.75">
      <c r="A72" s="7">
        <v>169</v>
      </c>
      <c r="B72" s="7" t="s">
        <v>766</v>
      </c>
      <c r="C72" s="7">
        <v>21</v>
      </c>
      <c r="D72" s="540">
        <v>5533.333</v>
      </c>
      <c r="E72" s="7">
        <v>116200</v>
      </c>
    </row>
    <row r="73" spans="1:5" ht="12.75">
      <c r="A73" s="7">
        <v>170</v>
      </c>
      <c r="B73" s="7" t="s">
        <v>767</v>
      </c>
      <c r="C73" s="7">
        <v>30</v>
      </c>
      <c r="D73" s="540">
        <v>3120</v>
      </c>
      <c r="E73" s="7">
        <v>93600</v>
      </c>
    </row>
    <row r="74" spans="1:5" ht="12.75">
      <c r="A74" s="7">
        <v>171</v>
      </c>
      <c r="B74" s="7" t="s">
        <v>768</v>
      </c>
      <c r="C74" s="7">
        <v>76</v>
      </c>
      <c r="D74" s="540">
        <v>3625</v>
      </c>
      <c r="E74" s="7">
        <v>275500</v>
      </c>
    </row>
    <row r="75" spans="1:5" ht="12.75">
      <c r="A75" s="7">
        <v>172</v>
      </c>
      <c r="B75" s="7" t="s">
        <v>769</v>
      </c>
      <c r="C75" s="7">
        <v>1</v>
      </c>
      <c r="D75" s="540">
        <v>8000</v>
      </c>
      <c r="E75" s="7">
        <v>8000</v>
      </c>
    </row>
    <row r="76" spans="1:5" ht="12.75">
      <c r="A76" s="7">
        <v>175</v>
      </c>
      <c r="B76" s="7" t="s">
        <v>770</v>
      </c>
      <c r="C76" s="7">
        <v>9</v>
      </c>
      <c r="D76" s="540">
        <v>5060</v>
      </c>
      <c r="E76" s="7">
        <v>45540</v>
      </c>
    </row>
    <row r="77" spans="1:5" ht="12.75">
      <c r="A77" s="7">
        <v>176</v>
      </c>
      <c r="B77" s="7" t="s">
        <v>771</v>
      </c>
      <c r="C77" s="7">
        <v>15</v>
      </c>
      <c r="D77" s="540">
        <v>6300</v>
      </c>
      <c r="E77" s="7">
        <v>94500</v>
      </c>
    </row>
    <row r="78" spans="1:5" ht="12.75">
      <c r="A78" s="7">
        <v>177</v>
      </c>
      <c r="B78" s="7" t="s">
        <v>772</v>
      </c>
      <c r="C78" s="7">
        <v>4</v>
      </c>
      <c r="D78" s="540">
        <v>2500</v>
      </c>
      <c r="E78" s="7">
        <v>10000</v>
      </c>
    </row>
    <row r="79" spans="1:5" ht="12.75">
      <c r="A79" s="7">
        <v>178</v>
      </c>
      <c r="B79" s="7" t="s">
        <v>773</v>
      </c>
      <c r="C79" s="7">
        <v>5</v>
      </c>
      <c r="D79" s="540">
        <v>6100</v>
      </c>
      <c r="E79" s="7">
        <v>30500</v>
      </c>
    </row>
    <row r="80" spans="1:5" ht="12.75">
      <c r="A80" s="7">
        <v>179</v>
      </c>
      <c r="B80" s="7" t="s">
        <v>774</v>
      </c>
      <c r="C80" s="7">
        <v>10</v>
      </c>
      <c r="D80" s="540">
        <v>5600</v>
      </c>
      <c r="E80" s="7">
        <v>56000</v>
      </c>
    </row>
    <row r="81" spans="1:5" ht="12.75">
      <c r="A81" s="7">
        <v>180</v>
      </c>
      <c r="B81" s="7" t="s">
        <v>775</v>
      </c>
      <c r="C81" s="7">
        <v>2</v>
      </c>
      <c r="D81" s="540">
        <v>4100</v>
      </c>
      <c r="E81" s="7">
        <v>8200</v>
      </c>
    </row>
    <row r="82" spans="1:5" ht="12.75">
      <c r="A82" s="7">
        <v>186</v>
      </c>
      <c r="B82" s="7" t="s">
        <v>748</v>
      </c>
      <c r="C82" s="7">
        <v>10</v>
      </c>
      <c r="D82" s="540">
        <v>7000</v>
      </c>
      <c r="E82" s="7">
        <v>70000</v>
      </c>
    </row>
    <row r="83" spans="1:5" ht="12.75">
      <c r="A83" s="7">
        <v>194</v>
      </c>
      <c r="B83" s="7" t="s">
        <v>776</v>
      </c>
      <c r="C83" s="7">
        <v>37</v>
      </c>
      <c r="D83" s="540">
        <v>4435.135</v>
      </c>
      <c r="E83" s="7">
        <v>164100</v>
      </c>
    </row>
    <row r="84" spans="1:5" ht="12.75">
      <c r="A84" s="7">
        <v>195</v>
      </c>
      <c r="B84" s="7" t="s">
        <v>776</v>
      </c>
      <c r="C84" s="7">
        <v>196</v>
      </c>
      <c r="D84" s="540">
        <v>3849.49</v>
      </c>
      <c r="E84" s="7">
        <v>754500</v>
      </c>
    </row>
    <row r="85" spans="1:5" ht="12.75">
      <c r="A85" s="7">
        <v>196</v>
      </c>
      <c r="B85" s="7" t="s">
        <v>776</v>
      </c>
      <c r="C85" s="7">
        <v>104</v>
      </c>
      <c r="D85" s="540">
        <v>5680.769</v>
      </c>
      <c r="E85" s="7">
        <v>590800</v>
      </c>
    </row>
    <row r="86" spans="1:5" ht="12.75">
      <c r="A86" s="7">
        <v>203</v>
      </c>
      <c r="B86" s="7" t="s">
        <v>776</v>
      </c>
      <c r="C86" s="7">
        <v>48</v>
      </c>
      <c r="D86" s="540">
        <v>5000</v>
      </c>
      <c r="E86" s="7">
        <v>240000</v>
      </c>
    </row>
    <row r="87" spans="1:5" ht="12.75">
      <c r="A87" s="7">
        <v>205</v>
      </c>
      <c r="B87" s="7" t="s">
        <v>777</v>
      </c>
      <c r="C87" s="7">
        <v>10</v>
      </c>
      <c r="D87" s="540">
        <v>20500</v>
      </c>
      <c r="E87" s="7">
        <v>205000</v>
      </c>
    </row>
    <row r="88" spans="1:5" ht="12.75">
      <c r="A88" s="7">
        <v>206</v>
      </c>
      <c r="B88" s="7" t="s">
        <v>776</v>
      </c>
      <c r="C88" s="7">
        <v>134</v>
      </c>
      <c r="D88" s="540">
        <v>2095.522</v>
      </c>
      <c r="E88" s="7">
        <v>280800</v>
      </c>
    </row>
    <row r="89" spans="1:5" ht="12.75">
      <c r="A89" s="7">
        <v>27</v>
      </c>
      <c r="B89" s="7" t="s">
        <v>778</v>
      </c>
      <c r="C89" s="7">
        <v>30</v>
      </c>
      <c r="D89" s="540">
        <v>2500</v>
      </c>
      <c r="E89" s="7">
        <v>75000</v>
      </c>
    </row>
    <row r="90" spans="1:5" ht="12.75">
      <c r="A90" s="7">
        <v>288</v>
      </c>
      <c r="B90" s="7" t="s">
        <v>779</v>
      </c>
      <c r="C90" s="7">
        <v>146</v>
      </c>
      <c r="D90" s="7">
        <v>250</v>
      </c>
      <c r="E90" s="7">
        <v>36500</v>
      </c>
    </row>
    <row r="91" spans="1:5" ht="12.75">
      <c r="A91" s="7">
        <v>4</v>
      </c>
      <c r="B91" s="7" t="s">
        <v>780</v>
      </c>
      <c r="C91" s="7">
        <v>30</v>
      </c>
      <c r="D91" s="7">
        <v>700</v>
      </c>
      <c r="E91" s="7">
        <v>21000</v>
      </c>
    </row>
    <row r="92" spans="1:5" ht="12.75">
      <c r="A92" s="541"/>
      <c r="B92" s="541"/>
      <c r="C92" s="541" t="s">
        <v>758</v>
      </c>
      <c r="D92" s="541"/>
      <c r="E92" s="541">
        <v>6756070</v>
      </c>
    </row>
    <row r="93" spans="1:5" ht="12.75">
      <c r="A93" s="7"/>
      <c r="B93" s="7"/>
      <c r="C93" s="7"/>
      <c r="D93" s="7"/>
      <c r="E93" s="7"/>
    </row>
    <row r="94" spans="1:5" ht="12.75">
      <c r="A94" s="7">
        <v>278</v>
      </c>
      <c r="B94" s="7" t="s">
        <v>782</v>
      </c>
      <c r="C94" s="7">
        <v>1</v>
      </c>
      <c r="D94" s="540">
        <v>750475</v>
      </c>
      <c r="E94" s="7">
        <v>750475</v>
      </c>
    </row>
    <row r="95" spans="1:5" ht="12.75">
      <c r="A95" s="7">
        <v>355</v>
      </c>
      <c r="B95" s="7" t="s">
        <v>783</v>
      </c>
      <c r="C95" s="7">
        <v>2653</v>
      </c>
      <c r="D95" s="7">
        <v>775.763</v>
      </c>
      <c r="E95" s="7">
        <v>2058100</v>
      </c>
    </row>
    <row r="96" spans="1:5" ht="12.75">
      <c r="A96" s="541"/>
      <c r="B96" s="541"/>
      <c r="C96" s="541" t="s">
        <v>781</v>
      </c>
      <c r="D96" s="541"/>
      <c r="E96" s="541">
        <v>2808575</v>
      </c>
    </row>
    <row r="97" spans="1:5" ht="12.75">
      <c r="A97" s="7"/>
      <c r="B97" s="7"/>
      <c r="C97" s="7"/>
      <c r="D97" s="7"/>
      <c r="E97" s="7"/>
    </row>
    <row r="98" spans="1:5" ht="12.75">
      <c r="A98" s="7">
        <v>66</v>
      </c>
      <c r="B98" s="7" t="s">
        <v>785</v>
      </c>
      <c r="C98" s="7">
        <v>40</v>
      </c>
      <c r="D98" s="7">
        <v>976</v>
      </c>
      <c r="E98" s="7">
        <v>39040</v>
      </c>
    </row>
    <row r="99" spans="1:5" ht="12.75">
      <c r="A99" s="541"/>
      <c r="B99" s="541"/>
      <c r="C99" s="541" t="s">
        <v>784</v>
      </c>
      <c r="D99" s="541"/>
      <c r="E99" s="541">
        <v>39040</v>
      </c>
    </row>
    <row r="100" spans="1:5" ht="12.75">
      <c r="A100" s="7"/>
      <c r="B100" s="7"/>
      <c r="C100" s="7"/>
      <c r="D100" s="7"/>
      <c r="E100" s="7"/>
    </row>
    <row r="101" spans="1:5" ht="12.75">
      <c r="A101" s="7">
        <v>5</v>
      </c>
      <c r="B101" s="7" t="s">
        <v>787</v>
      </c>
      <c r="C101" s="7">
        <v>50</v>
      </c>
      <c r="D101" s="7">
        <v>533</v>
      </c>
      <c r="E101" s="7">
        <v>26650</v>
      </c>
    </row>
    <row r="102" spans="1:5" ht="12.75">
      <c r="A102" s="7">
        <v>101</v>
      </c>
      <c r="B102" s="7" t="s">
        <v>788</v>
      </c>
      <c r="C102" s="7">
        <v>11</v>
      </c>
      <c r="D102" s="540">
        <v>3468</v>
      </c>
      <c r="E102" s="7">
        <v>38148</v>
      </c>
    </row>
    <row r="103" spans="1:5" ht="12.75">
      <c r="A103" s="7">
        <v>102</v>
      </c>
      <c r="B103" s="7" t="s">
        <v>789</v>
      </c>
      <c r="C103" s="7">
        <v>40</v>
      </c>
      <c r="D103" s="540">
        <v>1633.7</v>
      </c>
      <c r="E103" s="7">
        <v>65348</v>
      </c>
    </row>
    <row r="104" spans="1:5" ht="12.75">
      <c r="A104" s="7">
        <v>105</v>
      </c>
      <c r="B104" s="7" t="s">
        <v>790</v>
      </c>
      <c r="C104" s="7">
        <v>20</v>
      </c>
      <c r="D104" s="7">
        <v>777</v>
      </c>
      <c r="E104" s="7">
        <v>15540</v>
      </c>
    </row>
    <row r="105" spans="1:5" ht="12.75">
      <c r="A105" s="7">
        <v>108</v>
      </c>
      <c r="B105" s="7" t="s">
        <v>791</v>
      </c>
      <c r="C105" s="7">
        <v>35</v>
      </c>
      <c r="D105" s="540">
        <v>1075</v>
      </c>
      <c r="E105" s="7">
        <v>37625</v>
      </c>
    </row>
    <row r="106" spans="1:5" ht="12.75">
      <c r="A106" s="7">
        <v>109</v>
      </c>
      <c r="B106" s="7" t="s">
        <v>792</v>
      </c>
      <c r="C106" s="7">
        <v>122</v>
      </c>
      <c r="D106" s="540">
        <v>1137.247</v>
      </c>
      <c r="E106" s="7">
        <v>138744.19</v>
      </c>
    </row>
    <row r="107" spans="1:5" ht="12.75">
      <c r="A107" s="7">
        <v>11</v>
      </c>
      <c r="B107" s="7" t="s">
        <v>793</v>
      </c>
      <c r="C107" s="7">
        <v>5</v>
      </c>
      <c r="D107" s="540">
        <v>3048</v>
      </c>
      <c r="E107" s="7">
        <v>15240</v>
      </c>
    </row>
    <row r="108" spans="1:5" ht="12.75">
      <c r="A108" s="7">
        <v>115</v>
      </c>
      <c r="B108" s="7" t="s">
        <v>723</v>
      </c>
      <c r="C108" s="7">
        <v>970</v>
      </c>
      <c r="D108" s="7">
        <v>249.402</v>
      </c>
      <c r="E108" s="7">
        <v>241920</v>
      </c>
    </row>
    <row r="109" spans="1:5" ht="12.75">
      <c r="A109" s="7">
        <v>117</v>
      </c>
      <c r="B109" s="7" t="s">
        <v>725</v>
      </c>
      <c r="C109" s="7">
        <v>4208.1</v>
      </c>
      <c r="D109" s="7">
        <v>182.612</v>
      </c>
      <c r="E109" s="7">
        <v>768448.87</v>
      </c>
    </row>
    <row r="110" spans="1:5" ht="12.75">
      <c r="A110" s="7">
        <v>122</v>
      </c>
      <c r="B110" s="7" t="s">
        <v>794</v>
      </c>
      <c r="C110" s="7">
        <v>86</v>
      </c>
      <c r="D110" s="7">
        <v>617.102</v>
      </c>
      <c r="E110" s="7">
        <v>53070.78</v>
      </c>
    </row>
    <row r="111" spans="1:5" ht="12.75">
      <c r="A111" s="7">
        <v>129</v>
      </c>
      <c r="B111" s="7" t="s">
        <v>761</v>
      </c>
      <c r="C111" s="7">
        <v>30</v>
      </c>
      <c r="D111" s="540">
        <v>2916</v>
      </c>
      <c r="E111" s="7">
        <v>87480</v>
      </c>
    </row>
    <row r="112" spans="1:5" ht="12.75">
      <c r="A112" s="7">
        <v>139</v>
      </c>
      <c r="B112" s="7" t="s">
        <v>732</v>
      </c>
      <c r="C112" s="7">
        <v>45</v>
      </c>
      <c r="D112" s="7">
        <v>338.778</v>
      </c>
      <c r="E112" s="7">
        <v>15245</v>
      </c>
    </row>
    <row r="113" spans="1:5" ht="12.75">
      <c r="A113" s="7">
        <v>177</v>
      </c>
      <c r="B113" s="7" t="s">
        <v>772</v>
      </c>
      <c r="C113" s="7">
        <v>10</v>
      </c>
      <c r="D113" s="540">
        <v>2500</v>
      </c>
      <c r="E113" s="7">
        <v>25000</v>
      </c>
    </row>
    <row r="114" spans="1:5" ht="12.75">
      <c r="A114" s="7">
        <v>190</v>
      </c>
      <c r="B114" s="7" t="s">
        <v>750</v>
      </c>
      <c r="C114" s="7">
        <v>15</v>
      </c>
      <c r="D114" s="7">
        <v>296</v>
      </c>
      <c r="E114" s="7">
        <v>4440</v>
      </c>
    </row>
    <row r="115" spans="1:5" ht="12.75">
      <c r="A115" s="7">
        <v>192</v>
      </c>
      <c r="B115" s="7" t="s">
        <v>731</v>
      </c>
      <c r="C115" s="7">
        <v>20</v>
      </c>
      <c r="D115" s="7">
        <v>354</v>
      </c>
      <c r="E115" s="7">
        <v>7080</v>
      </c>
    </row>
    <row r="116" spans="1:5" ht="12.75">
      <c r="A116" s="7">
        <v>234</v>
      </c>
      <c r="B116" s="7" t="s">
        <v>795</v>
      </c>
      <c r="C116" s="7">
        <v>45</v>
      </c>
      <c r="D116" s="540">
        <v>2055.2</v>
      </c>
      <c r="E116" s="7">
        <v>92484</v>
      </c>
    </row>
    <row r="117" spans="1:5" ht="12.75">
      <c r="A117" s="7">
        <v>235</v>
      </c>
      <c r="B117" s="7" t="s">
        <v>796</v>
      </c>
      <c r="C117" s="7">
        <v>12</v>
      </c>
      <c r="D117" s="540">
        <v>2050</v>
      </c>
      <c r="E117" s="7">
        <v>24600</v>
      </c>
    </row>
    <row r="118" spans="1:5" ht="12.75">
      <c r="A118" s="7">
        <v>236</v>
      </c>
      <c r="B118" s="7" t="s">
        <v>797</v>
      </c>
      <c r="C118" s="7">
        <v>45</v>
      </c>
      <c r="D118" s="540">
        <v>5142.222</v>
      </c>
      <c r="E118" s="7">
        <v>231400</v>
      </c>
    </row>
    <row r="119" spans="1:5" ht="12.75">
      <c r="A119" s="7">
        <v>237</v>
      </c>
      <c r="B119" s="7" t="s">
        <v>798</v>
      </c>
      <c r="C119" s="7">
        <v>139</v>
      </c>
      <c r="D119" s="7">
        <v>275.108</v>
      </c>
      <c r="E119" s="7">
        <v>38240</v>
      </c>
    </row>
    <row r="120" spans="1:5" ht="12.75">
      <c r="A120" s="7">
        <v>241</v>
      </c>
      <c r="B120" s="7" t="s">
        <v>799</v>
      </c>
      <c r="C120" s="7">
        <v>2</v>
      </c>
      <c r="D120" s="540">
        <v>124750</v>
      </c>
      <c r="E120" s="7">
        <v>249500</v>
      </c>
    </row>
    <row r="121" spans="1:5" ht="12.75">
      <c r="A121" s="7">
        <v>242</v>
      </c>
      <c r="B121" s="7" t="s">
        <v>800</v>
      </c>
      <c r="C121" s="7">
        <v>12</v>
      </c>
      <c r="D121" s="540">
        <v>11687.5</v>
      </c>
      <c r="E121" s="7">
        <v>140250</v>
      </c>
    </row>
    <row r="122" spans="1:5" ht="12.75">
      <c r="A122" s="7">
        <v>243</v>
      </c>
      <c r="B122" s="7" t="s">
        <v>801</v>
      </c>
      <c r="C122" s="7">
        <v>46</v>
      </c>
      <c r="D122" s="540">
        <v>2102.957</v>
      </c>
      <c r="E122" s="7">
        <v>96736</v>
      </c>
    </row>
    <row r="123" spans="1:5" ht="12.75">
      <c r="A123" s="7">
        <v>244</v>
      </c>
      <c r="B123" s="7" t="s">
        <v>802</v>
      </c>
      <c r="C123" s="7">
        <v>4</v>
      </c>
      <c r="D123" s="540">
        <v>30000</v>
      </c>
      <c r="E123" s="7">
        <v>120000</v>
      </c>
    </row>
    <row r="124" spans="1:5" ht="12.75">
      <c r="A124" s="7">
        <v>245</v>
      </c>
      <c r="B124" s="7" t="s">
        <v>803</v>
      </c>
      <c r="C124" s="7">
        <v>9</v>
      </c>
      <c r="D124" s="540">
        <v>17592.222</v>
      </c>
      <c r="E124" s="7">
        <v>158330</v>
      </c>
    </row>
    <row r="125" spans="1:5" ht="12.75">
      <c r="A125" s="7">
        <v>246</v>
      </c>
      <c r="B125" s="7" t="s">
        <v>804</v>
      </c>
      <c r="C125" s="7">
        <v>172</v>
      </c>
      <c r="D125" s="7">
        <v>795.785</v>
      </c>
      <c r="E125" s="7">
        <v>136875</v>
      </c>
    </row>
    <row r="126" spans="1:5" ht="12.75">
      <c r="A126" s="7">
        <v>25</v>
      </c>
      <c r="B126" s="7" t="s">
        <v>805</v>
      </c>
      <c r="C126" s="7">
        <v>600</v>
      </c>
      <c r="D126" s="7">
        <v>134</v>
      </c>
      <c r="E126" s="7">
        <v>80400</v>
      </c>
    </row>
    <row r="127" spans="1:5" ht="12.75">
      <c r="A127" s="7">
        <v>254</v>
      </c>
      <c r="B127" s="7" t="s">
        <v>806</v>
      </c>
      <c r="C127" s="7">
        <v>74</v>
      </c>
      <c r="D127" s="540">
        <v>1671.946</v>
      </c>
      <c r="E127" s="7">
        <v>123724</v>
      </c>
    </row>
    <row r="128" spans="1:5" ht="12.75">
      <c r="A128" s="7">
        <v>255</v>
      </c>
      <c r="B128" s="7" t="s">
        <v>807</v>
      </c>
      <c r="C128" s="7">
        <v>2</v>
      </c>
      <c r="D128" s="540">
        <v>6500</v>
      </c>
      <c r="E128" s="7">
        <v>13000</v>
      </c>
    </row>
    <row r="129" spans="1:5" ht="12.75">
      <c r="A129" s="7">
        <v>256</v>
      </c>
      <c r="B129" s="7" t="s">
        <v>808</v>
      </c>
      <c r="C129" s="7">
        <v>1</v>
      </c>
      <c r="D129" s="540">
        <v>119712</v>
      </c>
      <c r="E129" s="7">
        <v>119712</v>
      </c>
    </row>
    <row r="130" spans="1:5" ht="12.75">
      <c r="A130" s="7">
        <v>257</v>
      </c>
      <c r="B130" s="7" t="s">
        <v>809</v>
      </c>
      <c r="C130" s="7">
        <v>4</v>
      </c>
      <c r="D130" s="540">
        <v>26000</v>
      </c>
      <c r="E130" s="7">
        <v>104000</v>
      </c>
    </row>
    <row r="131" spans="1:5" ht="12.75">
      <c r="A131" s="7">
        <v>258</v>
      </c>
      <c r="B131" s="7" t="s">
        <v>810</v>
      </c>
      <c r="C131" s="7">
        <v>5</v>
      </c>
      <c r="D131" s="540">
        <v>26288</v>
      </c>
      <c r="E131" s="7">
        <v>131440</v>
      </c>
    </row>
    <row r="132" spans="1:5" ht="12.75">
      <c r="A132" s="7">
        <v>26</v>
      </c>
      <c r="B132" s="7" t="s">
        <v>811</v>
      </c>
      <c r="C132" s="7">
        <v>150</v>
      </c>
      <c r="D132" s="7">
        <v>39</v>
      </c>
      <c r="E132" s="7">
        <v>5850</v>
      </c>
    </row>
    <row r="133" spans="1:5" ht="12.75">
      <c r="A133" s="7">
        <v>262</v>
      </c>
      <c r="B133" s="7" t="s">
        <v>812</v>
      </c>
      <c r="C133" s="7">
        <v>16</v>
      </c>
      <c r="D133" s="540">
        <v>2030</v>
      </c>
      <c r="E133" s="7">
        <v>32480</v>
      </c>
    </row>
    <row r="134" spans="1:5" ht="12.75">
      <c r="A134" s="7">
        <v>267</v>
      </c>
      <c r="B134" s="7" t="s">
        <v>813</v>
      </c>
      <c r="C134" s="7">
        <v>6</v>
      </c>
      <c r="D134" s="540">
        <v>2251</v>
      </c>
      <c r="E134" s="7">
        <v>13506</v>
      </c>
    </row>
    <row r="135" spans="1:5" ht="12.75">
      <c r="A135" s="7">
        <v>268</v>
      </c>
      <c r="B135" s="7" t="s">
        <v>814</v>
      </c>
      <c r="C135" s="7">
        <v>196</v>
      </c>
      <c r="D135" s="540">
        <v>1553.658</v>
      </c>
      <c r="E135" s="7">
        <v>304517</v>
      </c>
    </row>
    <row r="136" spans="1:5" ht="12.75">
      <c r="A136" s="7">
        <v>27</v>
      </c>
      <c r="B136" s="7" t="s">
        <v>778</v>
      </c>
      <c r="C136" s="7">
        <v>876</v>
      </c>
      <c r="D136" s="7">
        <v>342.176</v>
      </c>
      <c r="E136" s="7">
        <v>299746.54</v>
      </c>
    </row>
    <row r="137" spans="1:5" ht="12.75">
      <c r="A137" s="7">
        <v>270</v>
      </c>
      <c r="B137" s="7" t="s">
        <v>815</v>
      </c>
      <c r="C137" s="7">
        <v>17</v>
      </c>
      <c r="D137" s="540">
        <v>1170</v>
      </c>
      <c r="E137" s="7">
        <v>19890</v>
      </c>
    </row>
    <row r="138" spans="1:5" ht="12.75">
      <c r="A138" s="7">
        <v>271</v>
      </c>
      <c r="B138" s="7" t="s">
        <v>816</v>
      </c>
      <c r="C138" s="7">
        <v>200</v>
      </c>
      <c r="D138" s="7">
        <v>890.015</v>
      </c>
      <c r="E138" s="7">
        <v>178003</v>
      </c>
    </row>
    <row r="139" spans="1:5" ht="12.75">
      <c r="A139" s="7">
        <v>28</v>
      </c>
      <c r="B139" s="7" t="s">
        <v>817</v>
      </c>
      <c r="C139" s="7">
        <v>40</v>
      </c>
      <c r="D139" s="7">
        <v>300</v>
      </c>
      <c r="E139" s="7">
        <v>12000</v>
      </c>
    </row>
    <row r="140" spans="1:5" ht="12.75">
      <c r="A140" s="7">
        <v>286</v>
      </c>
      <c r="B140" s="7" t="s">
        <v>818</v>
      </c>
      <c r="C140" s="7">
        <v>54</v>
      </c>
      <c r="D140" s="7">
        <v>834.481</v>
      </c>
      <c r="E140" s="7">
        <v>45062</v>
      </c>
    </row>
    <row r="141" spans="1:5" ht="12.75">
      <c r="A141" s="7">
        <v>291</v>
      </c>
      <c r="B141" s="7" t="s">
        <v>819</v>
      </c>
      <c r="C141" s="7">
        <v>89</v>
      </c>
      <c r="D141" s="7">
        <v>470</v>
      </c>
      <c r="E141" s="7">
        <v>41830</v>
      </c>
    </row>
    <row r="142" spans="1:5" ht="12.75">
      <c r="A142" s="7">
        <v>297</v>
      </c>
      <c r="B142" s="7" t="s">
        <v>820</v>
      </c>
      <c r="C142" s="7">
        <v>37</v>
      </c>
      <c r="D142" s="540">
        <v>1801.297</v>
      </c>
      <c r="E142" s="7">
        <v>66648</v>
      </c>
    </row>
    <row r="143" spans="1:5" ht="12.75">
      <c r="A143" s="7">
        <v>298</v>
      </c>
      <c r="B143" s="7" t="s">
        <v>821</v>
      </c>
      <c r="C143" s="7">
        <v>277</v>
      </c>
      <c r="D143" s="540">
        <v>1714.469</v>
      </c>
      <c r="E143" s="7">
        <v>474908</v>
      </c>
    </row>
    <row r="144" spans="1:5" ht="12.75">
      <c r="A144" s="7">
        <v>299</v>
      </c>
      <c r="B144" s="7" t="s">
        <v>822</v>
      </c>
      <c r="C144" s="7">
        <v>167</v>
      </c>
      <c r="D144" s="7">
        <v>258.108</v>
      </c>
      <c r="E144" s="7">
        <v>43104</v>
      </c>
    </row>
    <row r="145" spans="1:5" ht="12.75">
      <c r="A145" s="7">
        <v>30</v>
      </c>
      <c r="B145" s="7" t="s">
        <v>823</v>
      </c>
      <c r="C145" s="7">
        <v>199</v>
      </c>
      <c r="D145" s="7">
        <v>837.312</v>
      </c>
      <c r="E145" s="7">
        <v>166625</v>
      </c>
    </row>
    <row r="146" spans="1:5" ht="12.75">
      <c r="A146" s="7">
        <v>300</v>
      </c>
      <c r="B146" s="7" t="s">
        <v>824</v>
      </c>
      <c r="C146" s="7">
        <v>133</v>
      </c>
      <c r="D146" s="540">
        <v>5826</v>
      </c>
      <c r="E146" s="7">
        <v>774858</v>
      </c>
    </row>
    <row r="147" spans="1:5" ht="12.75">
      <c r="A147" s="7">
        <v>301</v>
      </c>
      <c r="B147" s="7" t="s">
        <v>825</v>
      </c>
      <c r="C147" s="7">
        <v>13</v>
      </c>
      <c r="D147" s="540">
        <v>3164</v>
      </c>
      <c r="E147" s="7">
        <v>41132</v>
      </c>
    </row>
    <row r="148" spans="1:5" ht="12.75">
      <c r="A148" s="7">
        <v>302</v>
      </c>
      <c r="B148" s="7" t="s">
        <v>826</v>
      </c>
      <c r="C148" s="7">
        <v>36</v>
      </c>
      <c r="D148" s="7">
        <v>732.5</v>
      </c>
      <c r="E148" s="7">
        <v>26370</v>
      </c>
    </row>
    <row r="149" spans="1:5" ht="12.75">
      <c r="A149" s="7">
        <v>303</v>
      </c>
      <c r="B149" s="7" t="s">
        <v>827</v>
      </c>
      <c r="C149" s="7">
        <v>187</v>
      </c>
      <c r="D149" s="7">
        <v>981</v>
      </c>
      <c r="E149" s="7">
        <v>183545.1</v>
      </c>
    </row>
    <row r="150" spans="1:5" ht="12.75">
      <c r="A150" s="7">
        <v>304</v>
      </c>
      <c r="B150" s="7" t="s">
        <v>828</v>
      </c>
      <c r="C150" s="7">
        <v>4</v>
      </c>
      <c r="D150" s="540">
        <v>3544</v>
      </c>
      <c r="E150" s="7">
        <v>14176</v>
      </c>
    </row>
    <row r="151" spans="1:5" ht="12.75">
      <c r="A151" s="7">
        <v>305</v>
      </c>
      <c r="B151" s="7" t="s">
        <v>829</v>
      </c>
      <c r="C151" s="7">
        <v>46</v>
      </c>
      <c r="D151" s="540">
        <v>1493.435</v>
      </c>
      <c r="E151" s="7">
        <v>68698</v>
      </c>
    </row>
    <row r="152" spans="1:5" ht="12.75">
      <c r="A152" s="7">
        <v>306</v>
      </c>
      <c r="B152" s="7" t="s">
        <v>830</v>
      </c>
      <c r="C152" s="7">
        <v>6</v>
      </c>
      <c r="D152" s="540">
        <v>1910</v>
      </c>
      <c r="E152" s="7">
        <v>11460</v>
      </c>
    </row>
    <row r="153" spans="1:5" ht="12.75">
      <c r="A153" s="7">
        <v>31</v>
      </c>
      <c r="B153" s="7" t="s">
        <v>831</v>
      </c>
      <c r="C153" s="7">
        <v>141</v>
      </c>
      <c r="D153" s="7">
        <v>526.624</v>
      </c>
      <c r="E153" s="7">
        <v>74254</v>
      </c>
    </row>
    <row r="154" spans="1:5" ht="12.75">
      <c r="A154" s="7">
        <v>312</v>
      </c>
      <c r="B154" s="7" t="s">
        <v>832</v>
      </c>
      <c r="C154" s="7">
        <v>93</v>
      </c>
      <c r="D154" s="7">
        <v>560.753</v>
      </c>
      <c r="E154" s="7">
        <v>52150</v>
      </c>
    </row>
    <row r="155" spans="1:5" ht="12.75">
      <c r="A155" s="7">
        <v>320</v>
      </c>
      <c r="B155" s="7" t="s">
        <v>833</v>
      </c>
      <c r="C155" s="7">
        <v>70</v>
      </c>
      <c r="D155" s="7">
        <v>830.714</v>
      </c>
      <c r="E155" s="7">
        <v>58150</v>
      </c>
    </row>
    <row r="156" spans="1:5" ht="12.75">
      <c r="A156" s="7">
        <v>321</v>
      </c>
      <c r="B156" s="7" t="s">
        <v>834</v>
      </c>
      <c r="C156" s="7">
        <v>44</v>
      </c>
      <c r="D156" s="7">
        <v>198</v>
      </c>
      <c r="E156" s="7">
        <v>8712</v>
      </c>
    </row>
    <row r="157" spans="1:5" ht="12.75">
      <c r="A157" s="7">
        <v>322</v>
      </c>
      <c r="B157" s="7" t="s">
        <v>835</v>
      </c>
      <c r="C157" s="7">
        <v>2</v>
      </c>
      <c r="D157" s="540">
        <v>29000</v>
      </c>
      <c r="E157" s="7">
        <v>58000</v>
      </c>
    </row>
    <row r="158" spans="1:5" ht="12.75">
      <c r="A158" s="7">
        <v>323</v>
      </c>
      <c r="B158" s="7" t="s">
        <v>836</v>
      </c>
      <c r="C158" s="7">
        <v>162</v>
      </c>
      <c r="D158" s="540">
        <v>1159.259</v>
      </c>
      <c r="E158" s="7">
        <v>187800</v>
      </c>
    </row>
    <row r="159" spans="1:5" ht="12.75">
      <c r="A159" s="7">
        <v>330</v>
      </c>
      <c r="B159" s="7" t="s">
        <v>837</v>
      </c>
      <c r="C159" s="7">
        <v>9</v>
      </c>
      <c r="D159" s="540">
        <v>10435</v>
      </c>
      <c r="E159" s="7">
        <v>93915</v>
      </c>
    </row>
    <row r="160" spans="1:5" ht="12.75">
      <c r="A160" s="7">
        <v>331</v>
      </c>
      <c r="B160" s="7" t="s">
        <v>838</v>
      </c>
      <c r="C160" s="7">
        <v>115</v>
      </c>
      <c r="D160" s="7">
        <v>415</v>
      </c>
      <c r="E160" s="7">
        <v>47725</v>
      </c>
    </row>
    <row r="161" spans="1:5" ht="12.75">
      <c r="A161" s="7">
        <v>333</v>
      </c>
      <c r="B161" s="7" t="s">
        <v>839</v>
      </c>
      <c r="C161" s="7">
        <v>8</v>
      </c>
      <c r="D161" s="540">
        <v>1525</v>
      </c>
      <c r="E161" s="7">
        <v>12200</v>
      </c>
    </row>
    <row r="162" spans="1:5" ht="12.75">
      <c r="A162" s="7">
        <v>334</v>
      </c>
      <c r="B162" s="7" t="s">
        <v>840</v>
      </c>
      <c r="C162" s="7">
        <v>38</v>
      </c>
      <c r="D162" s="540">
        <v>2234.947</v>
      </c>
      <c r="E162" s="7">
        <v>84928</v>
      </c>
    </row>
    <row r="163" spans="1:5" ht="12.75">
      <c r="A163" s="7">
        <v>335</v>
      </c>
      <c r="B163" s="7" t="s">
        <v>841</v>
      </c>
      <c r="C163" s="7">
        <v>15</v>
      </c>
      <c r="D163" s="7">
        <v>170</v>
      </c>
      <c r="E163" s="7">
        <v>2550</v>
      </c>
    </row>
    <row r="164" spans="1:5" ht="12.75">
      <c r="A164" s="7">
        <v>336</v>
      </c>
      <c r="B164" s="7" t="s">
        <v>842</v>
      </c>
      <c r="C164" s="7">
        <v>67</v>
      </c>
      <c r="D164" s="7">
        <v>248.627</v>
      </c>
      <c r="E164" s="7">
        <v>16658</v>
      </c>
    </row>
    <row r="165" spans="1:5" ht="12.75">
      <c r="A165" s="7">
        <v>337</v>
      </c>
      <c r="B165" s="7" t="s">
        <v>843</v>
      </c>
      <c r="C165" s="7">
        <v>44</v>
      </c>
      <c r="D165" s="7">
        <v>343</v>
      </c>
      <c r="E165" s="7">
        <v>15092</v>
      </c>
    </row>
    <row r="166" spans="1:5" ht="12.75">
      <c r="A166" s="7">
        <v>338</v>
      </c>
      <c r="B166" s="7" t="s">
        <v>844</v>
      </c>
      <c r="C166" s="7">
        <v>70</v>
      </c>
      <c r="D166" s="7">
        <v>63</v>
      </c>
      <c r="E166" s="7">
        <v>4410</v>
      </c>
    </row>
    <row r="167" spans="1:5" ht="12.75">
      <c r="A167" s="7">
        <v>339</v>
      </c>
      <c r="B167" s="7" t="s">
        <v>845</v>
      </c>
      <c r="C167" s="7">
        <v>25</v>
      </c>
      <c r="D167" s="540">
        <v>1517</v>
      </c>
      <c r="E167" s="7">
        <v>37925</v>
      </c>
    </row>
    <row r="168" spans="1:5" ht="12.75">
      <c r="A168" s="7">
        <v>34</v>
      </c>
      <c r="B168" s="7" t="s">
        <v>846</v>
      </c>
      <c r="C168" s="7">
        <v>46</v>
      </c>
      <c r="D168" s="540">
        <v>1229</v>
      </c>
      <c r="E168" s="7">
        <v>56534</v>
      </c>
    </row>
    <row r="169" spans="1:5" ht="12.75">
      <c r="A169" s="7">
        <v>340</v>
      </c>
      <c r="B169" s="7" t="s">
        <v>847</v>
      </c>
      <c r="C169" s="7">
        <v>30</v>
      </c>
      <c r="D169" s="7">
        <v>499</v>
      </c>
      <c r="E169" s="7">
        <v>14970</v>
      </c>
    </row>
    <row r="170" spans="1:5" ht="12.75">
      <c r="A170" s="7">
        <v>342</v>
      </c>
      <c r="B170" s="7" t="s">
        <v>848</v>
      </c>
      <c r="C170" s="7">
        <v>27</v>
      </c>
      <c r="D170" s="540">
        <v>1182</v>
      </c>
      <c r="E170" s="7">
        <v>31914</v>
      </c>
    </row>
    <row r="171" spans="1:5" ht="12.75">
      <c r="A171" s="7">
        <v>345</v>
      </c>
      <c r="B171" s="7" t="s">
        <v>849</v>
      </c>
      <c r="C171" s="7">
        <v>42</v>
      </c>
      <c r="D171" s="540">
        <v>1642.786</v>
      </c>
      <c r="E171" s="7">
        <v>68997</v>
      </c>
    </row>
    <row r="172" spans="1:5" ht="12.75">
      <c r="A172" s="7">
        <v>347</v>
      </c>
      <c r="B172" s="7" t="s">
        <v>850</v>
      </c>
      <c r="C172" s="7">
        <v>5</v>
      </c>
      <c r="D172" s="540">
        <v>22000</v>
      </c>
      <c r="E172" s="7">
        <v>110000</v>
      </c>
    </row>
    <row r="173" spans="1:5" ht="12.75">
      <c r="A173" s="7">
        <v>348</v>
      </c>
      <c r="B173" s="7" t="s">
        <v>851</v>
      </c>
      <c r="C173" s="7">
        <v>25</v>
      </c>
      <c r="D173" s="7">
        <v>492</v>
      </c>
      <c r="E173" s="7">
        <v>12300</v>
      </c>
    </row>
    <row r="174" spans="1:5" ht="12.75">
      <c r="A174" s="7">
        <v>349</v>
      </c>
      <c r="B174" s="7" t="s">
        <v>852</v>
      </c>
      <c r="C174" s="7">
        <v>23</v>
      </c>
      <c r="D174" s="540">
        <v>1229</v>
      </c>
      <c r="E174" s="7">
        <v>28267</v>
      </c>
    </row>
    <row r="175" spans="1:5" ht="12.75">
      <c r="A175" s="7">
        <v>350</v>
      </c>
      <c r="B175" s="7" t="s">
        <v>853</v>
      </c>
      <c r="C175" s="7">
        <v>20</v>
      </c>
      <c r="D175" s="540">
        <v>1003</v>
      </c>
      <c r="E175" s="7">
        <v>20060</v>
      </c>
    </row>
    <row r="176" spans="1:5" ht="12.75">
      <c r="A176" s="7">
        <v>351</v>
      </c>
      <c r="B176" s="7" t="s">
        <v>854</v>
      </c>
      <c r="C176" s="7">
        <v>15</v>
      </c>
      <c r="D176" s="540">
        <v>1637</v>
      </c>
      <c r="E176" s="7">
        <v>24555</v>
      </c>
    </row>
    <row r="177" spans="1:5" ht="12.75">
      <c r="A177" s="7">
        <v>352</v>
      </c>
      <c r="B177" s="7" t="s">
        <v>855</v>
      </c>
      <c r="C177" s="7">
        <v>8</v>
      </c>
      <c r="D177" s="540">
        <v>2479</v>
      </c>
      <c r="E177" s="7">
        <v>19832</v>
      </c>
    </row>
    <row r="178" spans="1:5" ht="12.75">
      <c r="A178" s="7">
        <v>353</v>
      </c>
      <c r="B178" s="7" t="s">
        <v>856</v>
      </c>
      <c r="C178" s="7">
        <v>20</v>
      </c>
      <c r="D178" s="7">
        <v>458</v>
      </c>
      <c r="E178" s="7">
        <v>9160</v>
      </c>
    </row>
    <row r="179" spans="1:5" ht="12.75">
      <c r="A179" s="7">
        <v>354</v>
      </c>
      <c r="B179" s="7" t="s">
        <v>857</v>
      </c>
      <c r="C179" s="7">
        <v>15</v>
      </c>
      <c r="D179" s="7">
        <v>840</v>
      </c>
      <c r="E179" s="7">
        <v>12600</v>
      </c>
    </row>
    <row r="180" spans="1:5" ht="12.75">
      <c r="A180" s="7">
        <v>37</v>
      </c>
      <c r="B180" s="7" t="s">
        <v>858</v>
      </c>
      <c r="C180" s="7">
        <v>2282</v>
      </c>
      <c r="D180" s="540">
        <v>2273</v>
      </c>
      <c r="E180" s="7">
        <v>5186986</v>
      </c>
    </row>
    <row r="181" spans="1:5" ht="12.75">
      <c r="A181" s="7">
        <v>38</v>
      </c>
      <c r="B181" s="7" t="s">
        <v>859</v>
      </c>
      <c r="C181" s="7">
        <v>15</v>
      </c>
      <c r="D181" s="540">
        <v>1300</v>
      </c>
      <c r="E181" s="7">
        <v>19500</v>
      </c>
    </row>
    <row r="182" spans="1:5" ht="12.75">
      <c r="A182" s="7">
        <v>39</v>
      </c>
      <c r="B182" s="7" t="s">
        <v>860</v>
      </c>
      <c r="C182" s="7">
        <v>42</v>
      </c>
      <c r="D182" s="7">
        <v>408</v>
      </c>
      <c r="E182" s="7">
        <v>17136</v>
      </c>
    </row>
    <row r="183" spans="1:5" ht="12.75">
      <c r="A183" s="7">
        <v>4</v>
      </c>
      <c r="B183" s="7" t="s">
        <v>780</v>
      </c>
      <c r="C183" s="7">
        <v>240</v>
      </c>
      <c r="D183" s="7">
        <v>570.729</v>
      </c>
      <c r="E183" s="7">
        <v>136975</v>
      </c>
    </row>
    <row r="184" spans="1:5" ht="12.75">
      <c r="A184" s="7">
        <v>40</v>
      </c>
      <c r="B184" s="7" t="s">
        <v>861</v>
      </c>
      <c r="C184" s="7">
        <v>265</v>
      </c>
      <c r="D184" s="7">
        <v>572.981</v>
      </c>
      <c r="E184" s="7">
        <v>151840</v>
      </c>
    </row>
    <row r="185" spans="1:5" ht="12.75">
      <c r="A185" s="7">
        <v>41</v>
      </c>
      <c r="B185" s="7" t="s">
        <v>862</v>
      </c>
      <c r="C185" s="7">
        <v>45</v>
      </c>
      <c r="D185" s="7">
        <v>863.8</v>
      </c>
      <c r="E185" s="7">
        <v>38871</v>
      </c>
    </row>
    <row r="186" spans="1:5" ht="12.75">
      <c r="A186" s="7">
        <v>42</v>
      </c>
      <c r="B186" s="7" t="s">
        <v>863</v>
      </c>
      <c r="C186" s="7">
        <v>39</v>
      </c>
      <c r="D186" s="540">
        <v>16248.709</v>
      </c>
      <c r="E186" s="7">
        <v>633699.67</v>
      </c>
    </row>
    <row r="187" spans="1:5" ht="12.75">
      <c r="A187" s="7">
        <v>43</v>
      </c>
      <c r="B187" s="7" t="s">
        <v>864</v>
      </c>
      <c r="C187" s="7">
        <v>54</v>
      </c>
      <c r="D187" s="7">
        <v>984.333</v>
      </c>
      <c r="E187" s="7">
        <v>53154</v>
      </c>
    </row>
    <row r="188" spans="1:5" ht="12.75">
      <c r="A188" s="7">
        <v>45</v>
      </c>
      <c r="B188" s="7" t="s">
        <v>865</v>
      </c>
      <c r="C188" s="7">
        <v>171</v>
      </c>
      <c r="D188" s="540">
        <v>1322.912</v>
      </c>
      <c r="E188" s="7">
        <v>226218</v>
      </c>
    </row>
    <row r="189" spans="1:5" ht="12.75">
      <c r="A189" s="7">
        <v>47</v>
      </c>
      <c r="B189" s="7" t="s">
        <v>866</v>
      </c>
      <c r="C189" s="7">
        <v>24</v>
      </c>
      <c r="D189" s="540">
        <v>2758.417</v>
      </c>
      <c r="E189" s="7">
        <v>66202</v>
      </c>
    </row>
    <row r="190" spans="1:5" ht="12.75">
      <c r="A190" s="7">
        <v>48</v>
      </c>
      <c r="B190" s="7" t="s">
        <v>867</v>
      </c>
      <c r="C190" s="7">
        <v>70</v>
      </c>
      <c r="D190" s="7">
        <v>654</v>
      </c>
      <c r="E190" s="7">
        <v>45780</v>
      </c>
    </row>
    <row r="191" spans="1:5" ht="12.75">
      <c r="A191" s="7">
        <v>5</v>
      </c>
      <c r="B191" s="7" t="s">
        <v>868</v>
      </c>
      <c r="C191" s="7">
        <v>172</v>
      </c>
      <c r="D191" s="7">
        <v>935.326</v>
      </c>
      <c r="E191" s="7">
        <v>160876</v>
      </c>
    </row>
    <row r="192" spans="1:5" ht="12.75">
      <c r="A192" s="7">
        <v>53</v>
      </c>
      <c r="B192" s="7" t="s">
        <v>869</v>
      </c>
      <c r="C192" s="7">
        <v>240</v>
      </c>
      <c r="D192" s="7">
        <v>185.542</v>
      </c>
      <c r="E192" s="7">
        <v>44530</v>
      </c>
    </row>
    <row r="193" spans="1:5" ht="12.75">
      <c r="A193" s="7">
        <v>55</v>
      </c>
      <c r="B193" s="7" t="s">
        <v>870</v>
      </c>
      <c r="C193" s="7">
        <v>241</v>
      </c>
      <c r="D193" s="7">
        <v>573.087</v>
      </c>
      <c r="E193" s="7">
        <v>138114</v>
      </c>
    </row>
    <row r="194" spans="1:5" ht="12.75">
      <c r="A194" s="7">
        <v>56</v>
      </c>
      <c r="B194" s="7" t="s">
        <v>871</v>
      </c>
      <c r="C194" s="7">
        <v>84</v>
      </c>
      <c r="D194" s="7">
        <v>556.81</v>
      </c>
      <c r="E194" s="7">
        <v>46772</v>
      </c>
    </row>
    <row r="195" spans="1:5" ht="12.75">
      <c r="A195" s="7">
        <v>57</v>
      </c>
      <c r="B195" s="7" t="s">
        <v>872</v>
      </c>
      <c r="C195" s="7">
        <v>70</v>
      </c>
      <c r="D195" s="540">
        <v>6321.929</v>
      </c>
      <c r="E195" s="7">
        <v>442535</v>
      </c>
    </row>
    <row r="196" spans="1:5" ht="12.75">
      <c r="A196" s="7">
        <v>59</v>
      </c>
      <c r="B196" s="7" t="s">
        <v>862</v>
      </c>
      <c r="C196" s="7">
        <v>119</v>
      </c>
      <c r="D196" s="7">
        <v>927.42</v>
      </c>
      <c r="E196" s="7">
        <v>110363</v>
      </c>
    </row>
    <row r="197" spans="1:5" ht="12.75">
      <c r="A197" s="7">
        <v>6</v>
      </c>
      <c r="B197" s="7" t="s">
        <v>873</v>
      </c>
      <c r="C197" s="7">
        <v>316</v>
      </c>
      <c r="D197" s="7">
        <v>475.077</v>
      </c>
      <c r="E197" s="7">
        <v>150124.41</v>
      </c>
    </row>
    <row r="198" spans="1:5" ht="12.75">
      <c r="A198" s="7">
        <v>60</v>
      </c>
      <c r="B198" s="7" t="s">
        <v>874</v>
      </c>
      <c r="C198" s="7">
        <v>65</v>
      </c>
      <c r="D198" s="540">
        <v>2309.538</v>
      </c>
      <c r="E198" s="7">
        <v>150120</v>
      </c>
    </row>
    <row r="199" spans="1:5" ht="12.75">
      <c r="A199" s="7">
        <v>63</v>
      </c>
      <c r="B199" s="7" t="s">
        <v>875</v>
      </c>
      <c r="C199" s="7">
        <v>94</v>
      </c>
      <c r="D199" s="7">
        <v>551.383</v>
      </c>
      <c r="E199" s="7">
        <v>51830</v>
      </c>
    </row>
    <row r="200" spans="1:5" ht="12.75">
      <c r="A200" s="7">
        <v>65</v>
      </c>
      <c r="B200" s="7" t="s">
        <v>876</v>
      </c>
      <c r="C200" s="7">
        <v>56</v>
      </c>
      <c r="D200" s="7">
        <v>998.429</v>
      </c>
      <c r="E200" s="7">
        <v>55912</v>
      </c>
    </row>
    <row r="201" spans="1:5" ht="12.75">
      <c r="A201" s="7">
        <v>7</v>
      </c>
      <c r="B201" s="7" t="s">
        <v>877</v>
      </c>
      <c r="C201" s="7">
        <v>225</v>
      </c>
      <c r="D201" s="540">
        <v>1287</v>
      </c>
      <c r="E201" s="7">
        <v>289575</v>
      </c>
    </row>
    <row r="202" spans="1:5" ht="12.75">
      <c r="A202" s="7">
        <v>72</v>
      </c>
      <c r="B202" s="7" t="s">
        <v>878</v>
      </c>
      <c r="C202" s="7">
        <v>100</v>
      </c>
      <c r="D202" s="7">
        <v>653.971</v>
      </c>
      <c r="E202" s="7">
        <v>65397</v>
      </c>
    </row>
    <row r="203" spans="1:5" ht="12.75">
      <c r="A203" s="7">
        <v>73</v>
      </c>
      <c r="B203" s="7" t="s">
        <v>879</v>
      </c>
      <c r="C203" s="7">
        <v>200</v>
      </c>
      <c r="D203" s="7">
        <v>158.615</v>
      </c>
      <c r="E203" s="7">
        <v>31723</v>
      </c>
    </row>
    <row r="204" spans="1:5" ht="12.75">
      <c r="A204" s="7">
        <v>77</v>
      </c>
      <c r="B204" s="7" t="s">
        <v>880</v>
      </c>
      <c r="C204" s="7">
        <v>200</v>
      </c>
      <c r="D204" s="7">
        <v>274.853</v>
      </c>
      <c r="E204" s="7">
        <v>50897</v>
      </c>
    </row>
    <row r="205" spans="1:5" ht="12.75">
      <c r="A205" s="7">
        <v>79</v>
      </c>
      <c r="B205" s="7" t="s">
        <v>881</v>
      </c>
      <c r="C205" s="7">
        <v>150</v>
      </c>
      <c r="D205" s="7">
        <v>488.518</v>
      </c>
      <c r="E205" s="7">
        <v>73275</v>
      </c>
    </row>
    <row r="206" spans="1:5" ht="12.75">
      <c r="A206" s="7">
        <v>8</v>
      </c>
      <c r="B206" s="7" t="s">
        <v>882</v>
      </c>
      <c r="C206" s="7">
        <v>260</v>
      </c>
      <c r="D206" s="7">
        <v>991.651</v>
      </c>
      <c r="E206" s="7">
        <v>257830</v>
      </c>
    </row>
    <row r="207" spans="1:5" ht="12.75">
      <c r="A207" s="10"/>
      <c r="B207" s="10"/>
      <c r="C207" s="541" t="s">
        <v>786</v>
      </c>
      <c r="D207" s="541"/>
      <c r="E207" s="541">
        <v>16084972.56</v>
      </c>
    </row>
    <row r="208" spans="1:5" ht="12.75">
      <c r="A208" s="541"/>
      <c r="B208" s="541" t="s">
        <v>208</v>
      </c>
      <c r="C208" s="541"/>
      <c r="D208" s="541"/>
      <c r="E208" s="541">
        <v>79226059.16</v>
      </c>
    </row>
    <row r="209" spans="1:5" ht="12.75">
      <c r="A209" s="7"/>
      <c r="B209" s="7"/>
      <c r="C209" s="7"/>
      <c r="D209" s="7"/>
      <c r="E209" s="7"/>
    </row>
    <row r="210" spans="1:5" ht="12.75">
      <c r="A210" s="7"/>
      <c r="B210" s="7"/>
      <c r="C210" s="7"/>
      <c r="D210" s="7"/>
      <c r="E210" s="7"/>
    </row>
  </sheetData>
  <sheetProtection/>
  <mergeCells count="1">
    <mergeCell ref="A7:B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32"/>
  <sheetViews>
    <sheetView zoomScalePageLayoutView="0" workbookViewId="0" topLeftCell="A7">
      <selection activeCell="L21" sqref="L21"/>
    </sheetView>
  </sheetViews>
  <sheetFormatPr defaultColWidth="9.140625" defaultRowHeight="12.75"/>
  <cols>
    <col min="1" max="1" width="3.7109375" style="67" customWidth="1"/>
    <col min="2" max="2" width="15.57421875" style="67" customWidth="1"/>
    <col min="3" max="3" width="9.8515625" style="67" customWidth="1"/>
    <col min="4" max="23" width="8.140625" style="67" customWidth="1"/>
    <col min="24" max="16384" width="9.140625" style="67" customWidth="1"/>
  </cols>
  <sheetData>
    <row r="1" ht="12.75">
      <c r="B1" s="108" t="s">
        <v>230</v>
      </c>
    </row>
    <row r="3" s="1" customFormat="1" ht="14.25">
      <c r="B3" s="1" t="s">
        <v>231</v>
      </c>
    </row>
    <row r="4" s="1" customFormat="1" ht="14.25"/>
    <row r="5" s="1" customFormat="1" ht="14.25">
      <c r="B5" s="1" t="s">
        <v>503</v>
      </c>
    </row>
    <row r="7" ht="12.75">
      <c r="G7" s="67" t="s">
        <v>74</v>
      </c>
    </row>
    <row r="8" s="1" customFormat="1" ht="14.25">
      <c r="D8" s="1" t="s">
        <v>511</v>
      </c>
    </row>
    <row r="9" spans="16:21" ht="12.75">
      <c r="P9"/>
      <c r="Q9"/>
      <c r="R9"/>
      <c r="S9"/>
      <c r="T9"/>
      <c r="U9"/>
    </row>
    <row r="10" spans="1:23" ht="15.75" customHeight="1">
      <c r="A10" s="86" t="s">
        <v>0</v>
      </c>
      <c r="B10" s="86" t="s">
        <v>75</v>
      </c>
      <c r="C10" s="88"/>
      <c r="D10" s="590" t="s">
        <v>100</v>
      </c>
      <c r="E10" s="592"/>
      <c r="F10" s="621" t="s">
        <v>98</v>
      </c>
      <c r="G10" s="622"/>
      <c r="H10" s="621" t="s">
        <v>99</v>
      </c>
      <c r="I10" s="622"/>
      <c r="J10" s="590" t="s">
        <v>93</v>
      </c>
      <c r="K10" s="592"/>
      <c r="L10" s="590" t="s">
        <v>76</v>
      </c>
      <c r="M10" s="592"/>
      <c r="N10" s="590" t="s">
        <v>92</v>
      </c>
      <c r="O10" s="592"/>
      <c r="P10" s="590" t="s">
        <v>94</v>
      </c>
      <c r="Q10" s="592"/>
      <c r="R10" s="590" t="s">
        <v>101</v>
      </c>
      <c r="S10" s="592"/>
      <c r="T10" s="590" t="s">
        <v>102</v>
      </c>
      <c r="U10" s="592"/>
      <c r="V10" s="621" t="s">
        <v>77</v>
      </c>
      <c r="W10" s="622"/>
    </row>
    <row r="11" spans="1:23" ht="15.75" customHeight="1">
      <c r="A11" s="87"/>
      <c r="B11" s="86" t="s">
        <v>103</v>
      </c>
      <c r="C11" s="88"/>
      <c r="D11" s="619">
        <v>444</v>
      </c>
      <c r="E11" s="620"/>
      <c r="F11" s="619">
        <v>445</v>
      </c>
      <c r="G11" s="620"/>
      <c r="H11" s="619"/>
      <c r="I11" s="620"/>
      <c r="J11" s="619"/>
      <c r="K11" s="620"/>
      <c r="L11" s="619" t="s">
        <v>235</v>
      </c>
      <c r="M11" s="620"/>
      <c r="N11" s="619" t="s">
        <v>236</v>
      </c>
      <c r="O11" s="620"/>
      <c r="P11" s="619">
        <v>431</v>
      </c>
      <c r="Q11" s="620"/>
      <c r="R11" s="619">
        <v>442</v>
      </c>
      <c r="S11" s="620"/>
      <c r="T11" s="619">
        <v>613</v>
      </c>
      <c r="U11" s="620"/>
      <c r="V11" s="619">
        <v>657</v>
      </c>
      <c r="W11" s="620"/>
    </row>
    <row r="12" spans="1:23" s="72" customFormat="1" ht="15.75" customHeight="1">
      <c r="A12" s="75" t="s">
        <v>3</v>
      </c>
      <c r="B12" s="73" t="s">
        <v>2</v>
      </c>
      <c r="C12" s="74"/>
      <c r="D12" s="76">
        <v>1</v>
      </c>
      <c r="E12" s="97">
        <v>2</v>
      </c>
      <c r="F12" s="76">
        <v>3</v>
      </c>
      <c r="G12" s="76">
        <v>4</v>
      </c>
      <c r="H12" s="76">
        <v>5</v>
      </c>
      <c r="I12" s="76">
        <v>6</v>
      </c>
      <c r="J12" s="76">
        <v>21</v>
      </c>
      <c r="K12" s="76">
        <v>22</v>
      </c>
      <c r="L12" s="76">
        <v>7</v>
      </c>
      <c r="M12" s="76">
        <v>8</v>
      </c>
      <c r="N12" s="76">
        <v>15</v>
      </c>
      <c r="O12" s="76">
        <v>16</v>
      </c>
      <c r="P12" s="76">
        <v>29</v>
      </c>
      <c r="Q12" s="76">
        <v>30</v>
      </c>
      <c r="R12" s="76">
        <v>23</v>
      </c>
      <c r="S12" s="76">
        <v>24</v>
      </c>
      <c r="T12" s="76">
        <v>25</v>
      </c>
      <c r="U12" s="76">
        <v>26</v>
      </c>
      <c r="V12" s="76">
        <v>13</v>
      </c>
      <c r="W12" s="76">
        <v>14</v>
      </c>
    </row>
    <row r="13" spans="1:23" ht="15.75" customHeight="1">
      <c r="A13" s="89"/>
      <c r="B13" s="90"/>
      <c r="C13" s="91"/>
      <c r="D13" s="113" t="s">
        <v>104</v>
      </c>
      <c r="E13" s="113" t="s">
        <v>106</v>
      </c>
      <c r="F13" s="113" t="s">
        <v>104</v>
      </c>
      <c r="G13" s="113" t="s">
        <v>106</v>
      </c>
      <c r="H13" s="113" t="s">
        <v>104</v>
      </c>
      <c r="I13" s="113" t="s">
        <v>106</v>
      </c>
      <c r="J13" s="101" t="s">
        <v>104</v>
      </c>
      <c r="K13" s="101" t="s">
        <v>105</v>
      </c>
      <c r="L13" s="113" t="s">
        <v>104</v>
      </c>
      <c r="M13" s="113" t="s">
        <v>106</v>
      </c>
      <c r="N13" s="101" t="s">
        <v>104</v>
      </c>
      <c r="O13" s="101" t="s">
        <v>105</v>
      </c>
      <c r="P13" s="101" t="s">
        <v>104</v>
      </c>
      <c r="Q13" s="101" t="s">
        <v>105</v>
      </c>
      <c r="R13" s="101" t="s">
        <v>104</v>
      </c>
      <c r="S13" s="101" t="s">
        <v>105</v>
      </c>
      <c r="T13" s="101" t="s">
        <v>104</v>
      </c>
      <c r="U13" s="101" t="s">
        <v>105</v>
      </c>
      <c r="V13" s="113" t="s">
        <v>104</v>
      </c>
      <c r="W13" s="113" t="s">
        <v>106</v>
      </c>
    </row>
    <row r="14" spans="1:23" ht="15" customHeight="1">
      <c r="A14" s="27" t="s">
        <v>5</v>
      </c>
      <c r="B14" s="107" t="s">
        <v>232</v>
      </c>
      <c r="C14" s="107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55"/>
    </row>
    <row r="15" spans="1:23" ht="15" customHeight="1">
      <c r="A15" s="28" t="s">
        <v>6</v>
      </c>
      <c r="B15" s="18" t="s">
        <v>233</v>
      </c>
      <c r="C15" s="18"/>
      <c r="D15" s="50">
        <f aca="true" t="shared" si="0" ref="D15:I15">D30</f>
        <v>0</v>
      </c>
      <c r="E15" s="50"/>
      <c r="F15" s="50">
        <f t="shared" si="0"/>
        <v>0</v>
      </c>
      <c r="G15" s="50">
        <f t="shared" si="0"/>
        <v>0</v>
      </c>
      <c r="H15" s="50">
        <f t="shared" si="0"/>
        <v>0</v>
      </c>
      <c r="I15" s="50">
        <f t="shared" si="0"/>
        <v>0</v>
      </c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>
        <f>V30</f>
        <v>0</v>
      </c>
      <c r="W15" s="57">
        <f>W30</f>
        <v>0</v>
      </c>
    </row>
    <row r="16" spans="1:23" ht="15" customHeight="1">
      <c r="A16" s="28" t="s">
        <v>7</v>
      </c>
      <c r="B16" s="18" t="s">
        <v>234</v>
      </c>
      <c r="C16" s="18"/>
      <c r="D16" s="50"/>
      <c r="E16" s="50">
        <f>E15-(D14+D15)</f>
        <v>0</v>
      </c>
      <c r="F16" s="50">
        <v>0</v>
      </c>
      <c r="G16" s="50">
        <f>G15+G14-F14-F15</f>
        <v>0</v>
      </c>
      <c r="H16" s="50">
        <f>H15+H14-I14-I15</f>
        <v>0</v>
      </c>
      <c r="I16" s="50">
        <f>I15+I14-H14-H15</f>
        <v>0</v>
      </c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>
        <f>V15-W15</f>
        <v>0</v>
      </c>
      <c r="W16" s="57"/>
    </row>
    <row r="17" spans="1:23" ht="15" customHeight="1">
      <c r="A17" s="92"/>
      <c r="B17" s="58" t="s">
        <v>78</v>
      </c>
      <c r="C17" s="58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7"/>
    </row>
    <row r="18" spans="1:23" ht="15" customHeight="1">
      <c r="A18" s="83">
        <v>1</v>
      </c>
      <c r="B18" s="93" t="s">
        <v>79</v>
      </c>
      <c r="C18" s="58">
        <v>2009</v>
      </c>
      <c r="D18" s="50">
        <v>0</v>
      </c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7"/>
    </row>
    <row r="19" spans="1:23" ht="15" customHeight="1">
      <c r="A19" s="83">
        <f>A18+1</f>
        <v>2</v>
      </c>
      <c r="B19" s="94" t="s">
        <v>80</v>
      </c>
      <c r="C19" s="58">
        <v>2009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7"/>
    </row>
    <row r="20" spans="1:23" ht="15" customHeight="1">
      <c r="A20" s="83">
        <f aca="true" t="shared" si="1" ref="A20:A29">A19+1</f>
        <v>3</v>
      </c>
      <c r="B20" s="94" t="s">
        <v>81</v>
      </c>
      <c r="C20" s="58">
        <v>2009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7"/>
    </row>
    <row r="21" spans="1:23" ht="15" customHeight="1">
      <c r="A21" s="83">
        <f t="shared" si="1"/>
        <v>4</v>
      </c>
      <c r="B21" s="94" t="s">
        <v>82</v>
      </c>
      <c r="C21" s="58">
        <v>2009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7"/>
    </row>
    <row r="22" spans="1:23" ht="15" customHeight="1">
      <c r="A22" s="83">
        <f t="shared" si="1"/>
        <v>5</v>
      </c>
      <c r="B22" s="94" t="s">
        <v>83</v>
      </c>
      <c r="C22" s="58">
        <v>2009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7"/>
    </row>
    <row r="23" spans="1:23" ht="15" customHeight="1">
      <c r="A23" s="83">
        <f>A22+1</f>
        <v>6</v>
      </c>
      <c r="B23" s="94" t="s">
        <v>84</v>
      </c>
      <c r="C23" s="58">
        <v>2009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7"/>
    </row>
    <row r="24" spans="1:23" ht="15" customHeight="1">
      <c r="A24" s="83">
        <f t="shared" si="1"/>
        <v>7</v>
      </c>
      <c r="B24" s="94" t="s">
        <v>85</v>
      </c>
      <c r="C24" s="58">
        <v>2009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7"/>
    </row>
    <row r="25" spans="1:23" ht="15" customHeight="1">
      <c r="A25" s="83">
        <f t="shared" si="1"/>
        <v>8</v>
      </c>
      <c r="B25" s="94" t="s">
        <v>86</v>
      </c>
      <c r="C25" s="58">
        <v>2009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7"/>
    </row>
    <row r="26" spans="1:23" ht="15" customHeight="1">
      <c r="A26" s="83">
        <f t="shared" si="1"/>
        <v>9</v>
      </c>
      <c r="B26" s="94" t="s">
        <v>87</v>
      </c>
      <c r="C26" s="58">
        <v>2009</v>
      </c>
      <c r="D26" s="50">
        <v>0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7"/>
    </row>
    <row r="27" spans="1:23" ht="15" customHeight="1">
      <c r="A27" s="83">
        <f>A26+1</f>
        <v>10</v>
      </c>
      <c r="B27" s="94" t="s">
        <v>88</v>
      </c>
      <c r="C27" s="58">
        <v>2009</v>
      </c>
      <c r="D27" s="50">
        <v>0</v>
      </c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7"/>
    </row>
    <row r="28" spans="1:23" ht="15" customHeight="1">
      <c r="A28" s="83">
        <f t="shared" si="1"/>
        <v>11</v>
      </c>
      <c r="B28" s="94" t="s">
        <v>89</v>
      </c>
      <c r="C28" s="58">
        <v>2009</v>
      </c>
      <c r="D28" s="50">
        <v>0</v>
      </c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7"/>
    </row>
    <row r="29" spans="1:23" ht="15" customHeight="1">
      <c r="A29" s="83">
        <f t="shared" si="1"/>
        <v>12</v>
      </c>
      <c r="B29" s="94" t="s">
        <v>90</v>
      </c>
      <c r="C29" s="58">
        <v>2009</v>
      </c>
      <c r="D29" s="50">
        <v>0</v>
      </c>
      <c r="E29" s="109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7"/>
    </row>
    <row r="30" spans="1:23" ht="15" customHeight="1">
      <c r="A30" s="111"/>
      <c r="B30" s="112" t="s">
        <v>72</v>
      </c>
      <c r="C30" s="58">
        <v>2009</v>
      </c>
      <c r="D30" s="95">
        <f aca="true" t="shared" si="2" ref="D30:I30">SUM(D18:D29)</f>
        <v>0</v>
      </c>
      <c r="E30" s="96">
        <f t="shared" si="2"/>
        <v>0</v>
      </c>
      <c r="F30" s="59">
        <f t="shared" si="2"/>
        <v>0</v>
      </c>
      <c r="G30" s="59">
        <f t="shared" si="2"/>
        <v>0</v>
      </c>
      <c r="H30" s="59">
        <f t="shared" si="2"/>
        <v>0</v>
      </c>
      <c r="I30" s="59">
        <f t="shared" si="2"/>
        <v>0</v>
      </c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>
        <f>SUM(V18:V29)</f>
        <v>0</v>
      </c>
      <c r="W30" s="60">
        <f>SUM(W18:W29)</f>
        <v>0</v>
      </c>
    </row>
    <row r="31" ht="15" customHeight="1"/>
    <row r="32" spans="13:14" ht="15" customHeight="1">
      <c r="M32" s="62" t="s">
        <v>91</v>
      </c>
      <c r="N32" s="62"/>
    </row>
    <row r="33" ht="15" customHeight="1"/>
    <row r="34" ht="15" customHeight="1"/>
    <row r="35" ht="15" customHeight="1"/>
  </sheetData>
  <sheetProtection/>
  <mergeCells count="20">
    <mergeCell ref="V10:W10"/>
    <mergeCell ref="N10:O10"/>
    <mergeCell ref="P10:Q10"/>
    <mergeCell ref="D11:E11"/>
    <mergeCell ref="F11:G11"/>
    <mergeCell ref="H11:I11"/>
    <mergeCell ref="L11:M11"/>
    <mergeCell ref="H10:I10"/>
    <mergeCell ref="L10:M10"/>
    <mergeCell ref="J10:K10"/>
    <mergeCell ref="N11:O11"/>
    <mergeCell ref="P11:Q11"/>
    <mergeCell ref="V11:W11"/>
    <mergeCell ref="D10:E10"/>
    <mergeCell ref="F10:G10"/>
    <mergeCell ref="J11:K11"/>
    <mergeCell ref="R10:S10"/>
    <mergeCell ref="R11:S11"/>
    <mergeCell ref="T10:U10"/>
    <mergeCell ref="T11:U11"/>
  </mergeCells>
  <printOptions/>
  <pageMargins left="0.33" right="0.27" top="0.84" bottom="0.86" header="0.5" footer="0.5"/>
  <pageSetup horizontalDpi="300" verticalDpi="300" orientation="landscape" paperSize="9" r:id="rId1"/>
  <headerFooter alignWithMargins="0">
    <oddFooter>&amp;CFaqe &amp;P /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4.8515625" style="0" customWidth="1"/>
    <col min="2" max="2" width="29.28125" style="0" customWidth="1"/>
    <col min="3" max="3" width="14.140625" style="0" customWidth="1"/>
    <col min="4" max="4" width="28.8515625" style="0" customWidth="1"/>
    <col min="5" max="5" width="10.8515625" style="0" customWidth="1"/>
    <col min="6" max="6" width="14.00390625" style="0" bestFit="1" customWidth="1"/>
  </cols>
  <sheetData>
    <row r="1" spans="1:2" ht="18" customHeight="1">
      <c r="A1" s="307"/>
      <c r="B1" s="3" t="s">
        <v>506</v>
      </c>
    </row>
    <row r="2" ht="18" customHeight="1"/>
    <row r="3" spans="1:9" ht="18" customHeight="1">
      <c r="A3" s="623" t="s">
        <v>373</v>
      </c>
      <c r="B3" s="623"/>
      <c r="C3" s="623"/>
      <c r="D3" s="623"/>
      <c r="E3" s="623"/>
      <c r="F3" s="309"/>
      <c r="G3" s="309"/>
      <c r="H3" s="309"/>
      <c r="I3" s="309"/>
    </row>
    <row r="4" spans="1:9" ht="18" customHeight="1">
      <c r="A4" s="624" t="s">
        <v>525</v>
      </c>
      <c r="B4" s="625"/>
      <c r="C4" s="625"/>
      <c r="D4" s="625"/>
      <c r="E4" s="625"/>
      <c r="F4" s="309"/>
      <c r="G4" s="309"/>
      <c r="H4" s="309"/>
      <c r="I4" s="309"/>
    </row>
    <row r="5" spans="1:9" ht="13.5" customHeight="1">
      <c r="A5" s="308"/>
      <c r="B5" s="308"/>
      <c r="C5" s="308"/>
      <c r="D5" s="308"/>
      <c r="E5" s="308"/>
      <c r="F5" s="309"/>
      <c r="G5" s="309"/>
      <c r="H5" s="309"/>
      <c r="I5" s="309"/>
    </row>
    <row r="6" spans="1:5" ht="21.75" customHeight="1">
      <c r="A6" s="310" t="s">
        <v>374</v>
      </c>
      <c r="B6" s="310" t="s">
        <v>354</v>
      </c>
      <c r="C6" s="310" t="s">
        <v>375</v>
      </c>
      <c r="D6" s="310" t="s">
        <v>376</v>
      </c>
      <c r="E6" s="310" t="s">
        <v>377</v>
      </c>
    </row>
    <row r="7" spans="1:5" ht="18" customHeight="1">
      <c r="A7" s="311">
        <v>1</v>
      </c>
      <c r="B7" s="311" t="s">
        <v>378</v>
      </c>
      <c r="C7" s="313">
        <v>1094872</v>
      </c>
      <c r="D7" s="311"/>
      <c r="E7" s="311"/>
    </row>
    <row r="8" spans="1:5" ht="18" customHeight="1">
      <c r="A8" s="311">
        <v>2</v>
      </c>
      <c r="B8" s="311" t="s">
        <v>379</v>
      </c>
      <c r="C8" s="313"/>
      <c r="D8" s="311"/>
      <c r="E8" s="311"/>
    </row>
    <row r="9" spans="1:5" ht="18" customHeight="1">
      <c r="A9" s="311">
        <v>3</v>
      </c>
      <c r="B9" s="311" t="s">
        <v>380</v>
      </c>
      <c r="C9" s="313">
        <v>81040</v>
      </c>
      <c r="D9" s="314"/>
      <c r="E9" s="311"/>
    </row>
    <row r="10" spans="1:6" ht="18" customHeight="1">
      <c r="A10" s="311">
        <v>4</v>
      </c>
      <c r="B10" s="311" t="s">
        <v>381</v>
      </c>
      <c r="C10" s="313">
        <v>95923</v>
      </c>
      <c r="D10" s="311"/>
      <c r="E10" s="311"/>
      <c r="F10" s="315"/>
    </row>
    <row r="11" spans="1:6" ht="18" customHeight="1">
      <c r="A11" s="311">
        <v>5</v>
      </c>
      <c r="B11" s="311" t="s">
        <v>382</v>
      </c>
      <c r="C11" s="442">
        <v>227085</v>
      </c>
      <c r="D11" s="311"/>
      <c r="E11" s="311"/>
      <c r="F11" s="316"/>
    </row>
    <row r="12" spans="1:6" ht="18" customHeight="1">
      <c r="A12" s="311">
        <v>6</v>
      </c>
      <c r="B12" s="311" t="s">
        <v>504</v>
      </c>
      <c r="C12" s="442">
        <v>32733</v>
      </c>
      <c r="D12" s="311"/>
      <c r="E12" s="311"/>
      <c r="F12" s="316"/>
    </row>
    <row r="13" spans="1:6" ht="18" customHeight="1">
      <c r="A13" s="311">
        <v>7</v>
      </c>
      <c r="B13" s="311" t="s">
        <v>505</v>
      </c>
      <c r="C13" s="442"/>
      <c r="D13" s="311"/>
      <c r="E13" s="311"/>
      <c r="F13" s="315"/>
    </row>
    <row r="14" spans="1:6" s="320" customFormat="1" ht="18" customHeight="1">
      <c r="A14" s="317"/>
      <c r="B14" s="317" t="s">
        <v>383</v>
      </c>
      <c r="C14" s="318">
        <f>SUM(C7:C13)</f>
        <v>1531653</v>
      </c>
      <c r="D14" s="317"/>
      <c r="E14" s="317"/>
      <c r="F14" s="319"/>
    </row>
    <row r="15" spans="1:6" ht="27.75" customHeight="1">
      <c r="A15" s="626" t="s">
        <v>384</v>
      </c>
      <c r="B15" s="626"/>
      <c r="C15" s="626"/>
      <c r="D15" s="626"/>
      <c r="E15" s="626"/>
      <c r="F15" s="321"/>
    </row>
    <row r="16" spans="1:5" ht="9.75" customHeight="1">
      <c r="A16" s="322"/>
      <c r="B16" s="322"/>
      <c r="C16" s="322"/>
      <c r="D16" s="322"/>
      <c r="E16" s="322"/>
    </row>
    <row r="17" spans="1:5" ht="18" customHeight="1">
      <c r="A17" s="310" t="s">
        <v>374</v>
      </c>
      <c r="B17" s="310" t="s">
        <v>354</v>
      </c>
      <c r="C17" s="310" t="s">
        <v>375</v>
      </c>
      <c r="D17" s="310" t="s">
        <v>376</v>
      </c>
      <c r="E17" s="310" t="s">
        <v>377</v>
      </c>
    </row>
    <row r="18" spans="1:5" ht="18" customHeight="1">
      <c r="A18" s="311">
        <v>1</v>
      </c>
      <c r="B18" s="311" t="s">
        <v>492</v>
      </c>
      <c r="C18" s="313">
        <v>575100</v>
      </c>
      <c r="D18" s="311"/>
      <c r="E18" s="311"/>
    </row>
    <row r="19" spans="1:5" ht="18" customHeight="1">
      <c r="A19" s="311">
        <v>2</v>
      </c>
      <c r="B19" s="311" t="s">
        <v>512</v>
      </c>
      <c r="C19" s="313">
        <v>15441050</v>
      </c>
      <c r="D19" s="311"/>
      <c r="E19" s="311"/>
    </row>
    <row r="20" spans="1:5" ht="18" customHeight="1">
      <c r="A20" s="311">
        <v>3</v>
      </c>
      <c r="B20" s="311" t="s">
        <v>493</v>
      </c>
      <c r="C20" s="313"/>
      <c r="D20" s="311"/>
      <c r="E20" s="311"/>
    </row>
    <row r="21" spans="1:5" ht="18" customHeight="1">
      <c r="A21" s="311">
        <v>4</v>
      </c>
      <c r="B21" s="311" t="s">
        <v>494</v>
      </c>
      <c r="C21" s="313">
        <v>182540</v>
      </c>
      <c r="D21" s="311"/>
      <c r="E21" s="311"/>
    </row>
    <row r="22" spans="1:5" ht="18" customHeight="1">
      <c r="A22" s="311">
        <v>5</v>
      </c>
      <c r="B22" s="311" t="s">
        <v>495</v>
      </c>
      <c r="C22" s="313">
        <v>0</v>
      </c>
      <c r="D22" s="311"/>
      <c r="E22" s="311"/>
    </row>
    <row r="23" spans="1:5" ht="18" customHeight="1">
      <c r="A23" s="311">
        <v>6</v>
      </c>
      <c r="B23" s="311" t="s">
        <v>496</v>
      </c>
      <c r="C23" s="313">
        <v>157557</v>
      </c>
      <c r="D23" s="311"/>
      <c r="E23" s="311"/>
    </row>
    <row r="24" spans="1:5" ht="18" customHeight="1">
      <c r="A24" s="311"/>
      <c r="B24" s="311"/>
      <c r="C24" s="312"/>
      <c r="D24" s="311"/>
      <c r="E24" s="311"/>
    </row>
    <row r="25" spans="1:5" ht="19.5" customHeight="1">
      <c r="A25" s="311"/>
      <c r="B25" s="311"/>
      <c r="C25" s="312"/>
      <c r="D25" s="311"/>
      <c r="E25" s="311"/>
    </row>
    <row r="26" spans="1:5" ht="19.5" customHeight="1">
      <c r="A26" s="311"/>
      <c r="B26" s="311"/>
      <c r="C26" s="312"/>
      <c r="D26" s="311"/>
      <c r="E26" s="311"/>
    </row>
    <row r="27" spans="1:5" ht="19.5" customHeight="1">
      <c r="A27" s="311"/>
      <c r="B27" s="311"/>
      <c r="C27" s="312"/>
      <c r="D27" s="311"/>
      <c r="E27" s="311"/>
    </row>
    <row r="28" spans="1:5" s="320" customFormat="1" ht="19.5" customHeight="1">
      <c r="A28" s="317"/>
      <c r="B28" s="317" t="s">
        <v>383</v>
      </c>
      <c r="C28" s="318">
        <f>SUM(C18:C27)</f>
        <v>16356247</v>
      </c>
      <c r="D28" s="317"/>
      <c r="E28" s="317"/>
    </row>
    <row r="29" spans="1:5" ht="19.5" customHeight="1">
      <c r="A29" s="323"/>
      <c r="B29" s="323"/>
      <c r="C29" s="323"/>
      <c r="D29" s="323"/>
      <c r="E29" s="323" t="s">
        <v>477</v>
      </c>
    </row>
    <row r="30" spans="1:5" ht="19.5" customHeight="1">
      <c r="A30" s="627" t="s">
        <v>711</v>
      </c>
      <c r="B30" s="627"/>
      <c r="C30" s="432"/>
      <c r="D30" s="433" t="s">
        <v>712</v>
      </c>
      <c r="E30" s="323"/>
    </row>
    <row r="31" spans="1:5" ht="19.5" customHeight="1">
      <c r="A31" s="323"/>
      <c r="B31" s="323"/>
      <c r="C31" s="323"/>
      <c r="D31" s="324" t="s">
        <v>491</v>
      </c>
      <c r="E31" s="323"/>
    </row>
    <row r="32" spans="1:5" ht="19.5" customHeight="1">
      <c r="A32" s="323"/>
      <c r="B32" s="323"/>
      <c r="C32" s="323"/>
      <c r="D32" s="323"/>
      <c r="E32" s="323"/>
    </row>
    <row r="33" spans="1:5" ht="19.5" customHeight="1">
      <c r="A33" s="323"/>
      <c r="B33" s="323"/>
      <c r="C33" s="323"/>
      <c r="D33" s="323"/>
      <c r="E33" s="323"/>
    </row>
    <row r="34" spans="1:5" ht="19.5" customHeight="1">
      <c r="A34" s="323"/>
      <c r="B34" s="323"/>
      <c r="C34" s="323"/>
      <c r="D34" s="323"/>
      <c r="E34" s="323"/>
    </row>
    <row r="35" spans="1:5" ht="19.5" customHeight="1">
      <c r="A35" s="323"/>
      <c r="B35" s="323"/>
      <c r="C35" s="323"/>
      <c r="D35" s="323"/>
      <c r="E35" s="323"/>
    </row>
    <row r="36" spans="1:5" ht="19.5" customHeight="1">
      <c r="A36" s="323"/>
      <c r="B36" s="323"/>
      <c r="C36" s="323"/>
      <c r="D36" s="323"/>
      <c r="E36" s="323"/>
    </row>
    <row r="37" spans="1:5" ht="19.5" customHeight="1">
      <c r="A37" s="323"/>
      <c r="B37" s="323"/>
      <c r="C37" s="323"/>
      <c r="D37" s="323"/>
      <c r="E37" s="323"/>
    </row>
    <row r="38" spans="1:5" ht="19.5" customHeight="1">
      <c r="A38" s="323"/>
      <c r="B38" s="323"/>
      <c r="C38" s="323"/>
      <c r="D38" s="323"/>
      <c r="E38" s="323"/>
    </row>
    <row r="39" spans="1:5" ht="19.5" customHeight="1">
      <c r="A39" s="323"/>
      <c r="B39" s="323"/>
      <c r="C39" s="323"/>
      <c r="D39" s="323"/>
      <c r="E39" s="323"/>
    </row>
    <row r="40" spans="1:5" ht="19.5" customHeight="1">
      <c r="A40" s="323"/>
      <c r="B40" s="323"/>
      <c r="C40" s="323"/>
      <c r="D40" s="323"/>
      <c r="E40" s="323"/>
    </row>
    <row r="41" spans="1:5" ht="19.5" customHeight="1">
      <c r="A41" s="323"/>
      <c r="B41" s="323"/>
      <c r="C41" s="323"/>
      <c r="D41" s="323"/>
      <c r="E41" s="323"/>
    </row>
    <row r="42" spans="1:5" ht="19.5" customHeight="1">
      <c r="A42" s="323"/>
      <c r="B42" s="323"/>
      <c r="C42" s="323"/>
      <c r="D42" s="323"/>
      <c r="E42" s="323"/>
    </row>
    <row r="43" spans="1:5" ht="19.5" customHeight="1">
      <c r="A43" s="323"/>
      <c r="B43" s="323"/>
      <c r="C43" s="323"/>
      <c r="D43" s="323"/>
      <c r="E43" s="323"/>
    </row>
    <row r="44" spans="1:5" ht="19.5" customHeight="1">
      <c r="A44" s="323"/>
      <c r="B44" s="323"/>
      <c r="C44" s="323"/>
      <c r="D44" s="323"/>
      <c r="E44" s="323"/>
    </row>
  </sheetData>
  <sheetProtection/>
  <mergeCells count="4">
    <mergeCell ref="A3:E3"/>
    <mergeCell ref="A4:E4"/>
    <mergeCell ref="A15:E15"/>
    <mergeCell ref="A30:B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selection activeCell="G82" sqref="G82"/>
    </sheetView>
  </sheetViews>
  <sheetFormatPr defaultColWidth="9.140625" defaultRowHeight="12.75"/>
  <cols>
    <col min="1" max="1" width="2.421875" style="0" customWidth="1"/>
    <col min="2" max="2" width="29.28125" style="0" customWidth="1"/>
    <col min="3" max="3" width="13.28125" style="0" customWidth="1"/>
    <col min="4" max="4" width="28.8515625" style="0" hidden="1" customWidth="1"/>
    <col min="5" max="5" width="10.8515625" style="0" hidden="1" customWidth="1"/>
    <col min="6" max="6" width="14.00390625" style="0" hidden="1" customWidth="1"/>
    <col min="7" max="7" width="14.8515625" style="0" customWidth="1"/>
  </cols>
  <sheetData>
    <row r="1" spans="1:10" ht="19.5" customHeight="1">
      <c r="A1" s="67"/>
      <c r="B1" s="446" t="s">
        <v>638</v>
      </c>
      <c r="C1" s="390"/>
      <c r="D1" s="390"/>
      <c r="E1" s="67"/>
      <c r="F1" s="67"/>
      <c r="G1" s="67"/>
      <c r="H1" s="67"/>
      <c r="I1" s="67"/>
      <c r="J1" s="67"/>
    </row>
    <row r="2" spans="1:10" ht="19.5" customHeight="1">
      <c r="A2" s="67"/>
      <c r="B2" s="446" t="s">
        <v>639</v>
      </c>
      <c r="C2" s="390"/>
      <c r="D2" s="390"/>
      <c r="E2" s="67"/>
      <c r="F2" s="67"/>
      <c r="G2" s="67"/>
      <c r="H2" s="67"/>
      <c r="I2" s="67"/>
      <c r="J2" s="67"/>
    </row>
    <row r="3" spans="1:10" ht="19.5" customHeight="1">
      <c r="A3" s="67"/>
      <c r="B3" s="3"/>
      <c r="C3" s="67"/>
      <c r="D3" s="67"/>
      <c r="E3" s="67"/>
      <c r="F3" s="67"/>
      <c r="G3" s="67"/>
      <c r="H3" s="67"/>
      <c r="I3" s="3" t="s">
        <v>545</v>
      </c>
      <c r="J3" s="67"/>
    </row>
    <row r="4" spans="1:10" ht="19.5" customHeight="1">
      <c r="A4" s="67"/>
      <c r="B4" s="3"/>
      <c r="C4" s="67"/>
      <c r="D4" s="67"/>
      <c r="E4" s="67"/>
      <c r="F4" s="67"/>
      <c r="G4" s="67"/>
      <c r="H4" s="67"/>
      <c r="I4" s="67"/>
      <c r="J4" s="67"/>
    </row>
    <row r="5" spans="1:10" ht="19.5" customHeight="1">
      <c r="A5" s="84"/>
      <c r="B5" s="84"/>
      <c r="C5" s="84"/>
      <c r="D5" s="84"/>
      <c r="E5" s="84"/>
      <c r="F5" s="84"/>
      <c r="G5" s="84"/>
      <c r="H5" s="84"/>
      <c r="I5" s="447"/>
      <c r="J5" s="448" t="s">
        <v>546</v>
      </c>
    </row>
    <row r="6" spans="1:10" ht="10.5" customHeight="1">
      <c r="A6" s="646" t="s">
        <v>547</v>
      </c>
      <c r="B6" s="647"/>
      <c r="C6" s="647"/>
      <c r="D6" s="647"/>
      <c r="E6" s="647"/>
      <c r="F6" s="647"/>
      <c r="G6" s="647"/>
      <c r="H6" s="647"/>
      <c r="I6" s="647"/>
      <c r="J6" s="648"/>
    </row>
    <row r="7" spans="1:10" ht="41.25" customHeight="1" thickBot="1">
      <c r="A7" s="449"/>
      <c r="B7" s="655" t="s">
        <v>548</v>
      </c>
      <c r="C7" s="655"/>
      <c r="D7" s="655"/>
      <c r="E7" s="655"/>
      <c r="F7" s="656"/>
      <c r="G7" s="450" t="s">
        <v>549</v>
      </c>
      <c r="H7" s="450" t="s">
        <v>550</v>
      </c>
      <c r="I7" s="451" t="s">
        <v>640</v>
      </c>
      <c r="J7" s="451" t="s">
        <v>551</v>
      </c>
    </row>
    <row r="8" spans="1:10" ht="27.75" customHeight="1">
      <c r="A8" s="452">
        <v>1</v>
      </c>
      <c r="B8" s="657" t="s">
        <v>552</v>
      </c>
      <c r="C8" s="658"/>
      <c r="D8" s="658"/>
      <c r="E8" s="658"/>
      <c r="F8" s="658"/>
      <c r="G8" s="453">
        <v>70</v>
      </c>
      <c r="H8" s="453">
        <v>11100</v>
      </c>
      <c r="I8" s="454"/>
      <c r="J8" s="455"/>
    </row>
    <row r="9" spans="1:10" ht="19.5" customHeight="1">
      <c r="A9" s="456" t="s">
        <v>553</v>
      </c>
      <c r="B9" s="653" t="s">
        <v>554</v>
      </c>
      <c r="C9" s="653"/>
      <c r="D9" s="653"/>
      <c r="E9" s="653"/>
      <c r="F9" s="654"/>
      <c r="G9" s="457" t="s">
        <v>555</v>
      </c>
      <c r="H9" s="457">
        <v>11101</v>
      </c>
      <c r="I9" s="458"/>
      <c r="J9" s="459"/>
    </row>
    <row r="10" spans="1:10" ht="19.5" customHeight="1">
      <c r="A10" s="460" t="s">
        <v>556</v>
      </c>
      <c r="B10" s="653" t="s">
        <v>557</v>
      </c>
      <c r="C10" s="653"/>
      <c r="D10" s="653"/>
      <c r="E10" s="653"/>
      <c r="F10" s="654"/>
      <c r="G10" s="457">
        <v>704</v>
      </c>
      <c r="H10" s="457">
        <v>11102</v>
      </c>
      <c r="I10" s="458"/>
      <c r="J10" s="459"/>
    </row>
    <row r="11" spans="1:10" ht="19.5" customHeight="1">
      <c r="A11" s="460" t="s">
        <v>558</v>
      </c>
      <c r="B11" s="653" t="s">
        <v>559</v>
      </c>
      <c r="C11" s="653"/>
      <c r="D11" s="653"/>
      <c r="E11" s="653"/>
      <c r="F11" s="654"/>
      <c r="G11" s="461">
        <v>705</v>
      </c>
      <c r="H11" s="457">
        <v>11103</v>
      </c>
      <c r="I11" s="458"/>
      <c r="J11" s="459"/>
    </row>
    <row r="12" spans="1:10" ht="19.5" customHeight="1">
      <c r="A12" s="462">
        <v>2</v>
      </c>
      <c r="B12" s="644" t="s">
        <v>560</v>
      </c>
      <c r="C12" s="644"/>
      <c r="D12" s="644"/>
      <c r="E12" s="644"/>
      <c r="F12" s="642"/>
      <c r="G12" s="463">
        <v>708</v>
      </c>
      <c r="H12" s="464">
        <v>11104</v>
      </c>
      <c r="I12" s="458"/>
      <c r="J12" s="459"/>
    </row>
    <row r="13" spans="1:10" ht="12.75">
      <c r="A13" s="465" t="s">
        <v>553</v>
      </c>
      <c r="B13" s="653" t="s">
        <v>561</v>
      </c>
      <c r="C13" s="653"/>
      <c r="D13" s="653"/>
      <c r="E13" s="653"/>
      <c r="F13" s="654"/>
      <c r="G13" s="457">
        <v>7081</v>
      </c>
      <c r="H13" s="466">
        <v>111041</v>
      </c>
      <c r="I13" s="458"/>
      <c r="J13" s="459"/>
    </row>
    <row r="14" spans="1:10" ht="12.75">
      <c r="A14" s="465" t="s">
        <v>562</v>
      </c>
      <c r="B14" s="653" t="s">
        <v>563</v>
      </c>
      <c r="C14" s="653"/>
      <c r="D14" s="653"/>
      <c r="E14" s="653"/>
      <c r="F14" s="654"/>
      <c r="G14" s="457">
        <v>7082</v>
      </c>
      <c r="H14" s="466">
        <v>111042</v>
      </c>
      <c r="I14" s="458"/>
      <c r="J14" s="459"/>
    </row>
    <row r="15" spans="1:10" ht="12.75">
      <c r="A15" s="465" t="s">
        <v>564</v>
      </c>
      <c r="B15" s="653" t="s">
        <v>565</v>
      </c>
      <c r="C15" s="653"/>
      <c r="D15" s="653"/>
      <c r="E15" s="653"/>
      <c r="F15" s="654"/>
      <c r="G15" s="457">
        <v>7083</v>
      </c>
      <c r="H15" s="466">
        <v>111043</v>
      </c>
      <c r="I15" s="458"/>
      <c r="J15" s="459"/>
    </row>
    <row r="16" spans="1:10" ht="12.75">
      <c r="A16" s="467">
        <v>3</v>
      </c>
      <c r="B16" s="644" t="s">
        <v>566</v>
      </c>
      <c r="C16" s="644"/>
      <c r="D16" s="644"/>
      <c r="E16" s="644"/>
      <c r="F16" s="642"/>
      <c r="G16" s="463">
        <v>71</v>
      </c>
      <c r="H16" s="464">
        <v>11201</v>
      </c>
      <c r="I16" s="458"/>
      <c r="J16" s="459"/>
    </row>
    <row r="17" spans="1:10" ht="12.75">
      <c r="A17" s="468"/>
      <c r="B17" s="649" t="s">
        <v>567</v>
      </c>
      <c r="C17" s="649"/>
      <c r="D17" s="649"/>
      <c r="E17" s="649"/>
      <c r="F17" s="650"/>
      <c r="G17" s="469"/>
      <c r="H17" s="457">
        <v>112011</v>
      </c>
      <c r="I17" s="458"/>
      <c r="J17" s="459"/>
    </row>
    <row r="18" spans="1:10" ht="12.75">
      <c r="A18" s="468"/>
      <c r="B18" s="649" t="s">
        <v>568</v>
      </c>
      <c r="C18" s="649"/>
      <c r="D18" s="649"/>
      <c r="E18" s="649"/>
      <c r="F18" s="650"/>
      <c r="G18" s="469"/>
      <c r="H18" s="457">
        <v>112012</v>
      </c>
      <c r="I18" s="458"/>
      <c r="J18" s="459"/>
    </row>
    <row r="19" spans="1:10" ht="12.75">
      <c r="A19" s="470">
        <v>4</v>
      </c>
      <c r="B19" s="644" t="s">
        <v>569</v>
      </c>
      <c r="C19" s="644"/>
      <c r="D19" s="644"/>
      <c r="E19" s="644"/>
      <c r="F19" s="642"/>
      <c r="G19" s="471">
        <v>72</v>
      </c>
      <c r="H19" s="472">
        <v>11300</v>
      </c>
      <c r="I19" s="458"/>
      <c r="J19" s="459"/>
    </row>
    <row r="20" spans="1:10" ht="12.75">
      <c r="A20" s="460"/>
      <c r="B20" s="651" t="s">
        <v>570</v>
      </c>
      <c r="C20" s="652"/>
      <c r="D20" s="652"/>
      <c r="E20" s="652"/>
      <c r="F20" s="652"/>
      <c r="G20" s="131"/>
      <c r="H20" s="473">
        <v>11301</v>
      </c>
      <c r="I20" s="458"/>
      <c r="J20" s="459"/>
    </row>
    <row r="21" spans="1:10" ht="12.75">
      <c r="A21" s="474">
        <v>5</v>
      </c>
      <c r="B21" s="642" t="s">
        <v>571</v>
      </c>
      <c r="C21" s="643"/>
      <c r="D21" s="643"/>
      <c r="E21" s="643"/>
      <c r="F21" s="643"/>
      <c r="G21" s="475">
        <v>73</v>
      </c>
      <c r="H21" s="475">
        <v>11400</v>
      </c>
      <c r="I21" s="458"/>
      <c r="J21" s="459"/>
    </row>
    <row r="22" spans="1:10" ht="12.75">
      <c r="A22" s="476">
        <v>6</v>
      </c>
      <c r="B22" s="642" t="s">
        <v>572</v>
      </c>
      <c r="C22" s="643"/>
      <c r="D22" s="643"/>
      <c r="E22" s="643"/>
      <c r="F22" s="643"/>
      <c r="G22" s="475">
        <v>75</v>
      </c>
      <c r="H22" s="477">
        <v>11500</v>
      </c>
      <c r="I22" s="458"/>
      <c r="J22" s="459"/>
    </row>
    <row r="23" spans="1:10" ht="12.75">
      <c r="A23" s="474">
        <v>7</v>
      </c>
      <c r="B23" s="644" t="s">
        <v>573</v>
      </c>
      <c r="C23" s="644"/>
      <c r="D23" s="644"/>
      <c r="E23" s="644"/>
      <c r="F23" s="642"/>
      <c r="G23" s="463">
        <v>77</v>
      </c>
      <c r="H23" s="463">
        <v>11600</v>
      </c>
      <c r="I23" s="458"/>
      <c r="J23" s="459"/>
    </row>
    <row r="24" spans="1:10" ht="13.5" thickBot="1">
      <c r="A24" s="478" t="s">
        <v>574</v>
      </c>
      <c r="B24" s="645" t="s">
        <v>575</v>
      </c>
      <c r="C24" s="645"/>
      <c r="D24" s="645"/>
      <c r="E24" s="645"/>
      <c r="F24" s="645"/>
      <c r="G24" s="479"/>
      <c r="H24" s="479">
        <v>11800</v>
      </c>
      <c r="I24" s="480"/>
      <c r="J24" s="481"/>
    </row>
    <row r="25" spans="1:10" ht="12.75">
      <c r="A25" s="482"/>
      <c r="B25" s="483"/>
      <c r="C25" s="483"/>
      <c r="D25" s="483"/>
      <c r="E25" s="483"/>
      <c r="F25" s="483"/>
      <c r="G25" s="483"/>
      <c r="H25" s="483"/>
      <c r="I25" s="484" t="s">
        <v>576</v>
      </c>
      <c r="J25" s="484"/>
    </row>
    <row r="26" spans="1:10" ht="12.75">
      <c r="A26" s="482"/>
      <c r="B26" s="483"/>
      <c r="C26" s="483"/>
      <c r="D26" s="483"/>
      <c r="E26" s="483"/>
      <c r="F26" s="483"/>
      <c r="G26" s="483"/>
      <c r="H26" s="483"/>
      <c r="I26" t="s">
        <v>483</v>
      </c>
      <c r="J26" s="484"/>
    </row>
    <row r="27" spans="1:10" ht="12.75">
      <c r="A27" s="482"/>
      <c r="B27" s="483"/>
      <c r="C27" s="483"/>
      <c r="D27" s="483"/>
      <c r="E27" s="483"/>
      <c r="F27" s="483"/>
      <c r="G27" s="483"/>
      <c r="H27" s="483"/>
      <c r="I27" s="484"/>
      <c r="J27" s="484"/>
    </row>
    <row r="28" spans="1:10" ht="12.75">
      <c r="A28" s="482"/>
      <c r="B28" s="483"/>
      <c r="C28" s="483"/>
      <c r="D28" s="483"/>
      <c r="E28" s="483"/>
      <c r="F28" s="483"/>
      <c r="G28" s="483"/>
      <c r="H28" s="483"/>
      <c r="J28" s="484"/>
    </row>
    <row r="29" spans="1:10" ht="12.75">
      <c r="A29" s="482"/>
      <c r="B29" s="483"/>
      <c r="C29" s="483"/>
      <c r="D29" s="483"/>
      <c r="E29" s="483"/>
      <c r="F29" s="483"/>
      <c r="G29" s="483"/>
      <c r="H29" s="483"/>
      <c r="I29" s="484"/>
      <c r="J29" s="484"/>
    </row>
    <row r="30" spans="1:10" ht="12.75">
      <c r="A30" s="482"/>
      <c r="B30" s="483"/>
      <c r="C30" s="483"/>
      <c r="D30" s="483"/>
      <c r="E30" s="483"/>
      <c r="F30" s="483"/>
      <c r="G30" s="483"/>
      <c r="H30" s="483"/>
      <c r="I30" s="484"/>
      <c r="J30" s="484"/>
    </row>
    <row r="31" spans="1:10" ht="12.75">
      <c r="A31" s="482"/>
      <c r="B31" s="483"/>
      <c r="C31" s="483"/>
      <c r="D31" s="483"/>
      <c r="E31" s="483"/>
      <c r="F31" s="483"/>
      <c r="G31" s="483"/>
      <c r="H31" s="483"/>
      <c r="I31" s="484"/>
      <c r="J31" s="484"/>
    </row>
    <row r="32" spans="1:10" ht="12.75">
      <c r="A32" s="67"/>
      <c r="B32" s="446" t="s">
        <v>638</v>
      </c>
      <c r="C32" s="390"/>
      <c r="D32" s="390"/>
      <c r="E32" s="67"/>
      <c r="F32" s="67"/>
      <c r="G32" s="67"/>
      <c r="H32" s="67"/>
      <c r="I32" s="67"/>
      <c r="J32" s="67"/>
    </row>
    <row r="33" spans="1:10" ht="12.75">
      <c r="A33" s="67"/>
      <c r="B33" s="446" t="s">
        <v>639</v>
      </c>
      <c r="C33" s="390"/>
      <c r="D33" s="390"/>
      <c r="E33" s="67"/>
      <c r="F33" s="67"/>
      <c r="G33" s="67"/>
      <c r="H33" s="67"/>
      <c r="I33" s="67"/>
      <c r="J33" s="67"/>
    </row>
    <row r="34" spans="1:10" ht="12.75">
      <c r="A34" s="67"/>
      <c r="B34" s="3"/>
      <c r="C34" s="67"/>
      <c r="D34" s="67"/>
      <c r="E34" s="67"/>
      <c r="F34" s="67"/>
      <c r="G34" s="67"/>
      <c r="H34" s="67"/>
      <c r="I34" s="3" t="s">
        <v>577</v>
      </c>
      <c r="J34" s="67"/>
    </row>
    <row r="35" spans="1:10" ht="12.75">
      <c r="A35" s="84"/>
      <c r="B35" s="84"/>
      <c r="C35" s="84"/>
      <c r="D35" s="84"/>
      <c r="E35" s="84"/>
      <c r="F35" s="84"/>
      <c r="G35" s="84"/>
      <c r="H35" s="84"/>
      <c r="I35" s="447"/>
      <c r="J35" s="448" t="s">
        <v>546</v>
      </c>
    </row>
    <row r="36" spans="1:10" ht="12.75">
      <c r="A36" s="646" t="s">
        <v>547</v>
      </c>
      <c r="B36" s="647"/>
      <c r="C36" s="647"/>
      <c r="D36" s="647"/>
      <c r="E36" s="647"/>
      <c r="F36" s="647"/>
      <c r="G36" s="647"/>
      <c r="H36" s="647"/>
      <c r="I36" s="647"/>
      <c r="J36" s="648"/>
    </row>
    <row r="37" spans="1:10" ht="33" thickBot="1">
      <c r="A37" s="485"/>
      <c r="B37" s="637" t="s">
        <v>578</v>
      </c>
      <c r="C37" s="638"/>
      <c r="D37" s="638"/>
      <c r="E37" s="638"/>
      <c r="F37" s="639"/>
      <c r="G37" s="486" t="s">
        <v>549</v>
      </c>
      <c r="H37" s="486" t="s">
        <v>550</v>
      </c>
      <c r="I37" s="487" t="s">
        <v>640</v>
      </c>
      <c r="J37" s="487" t="s">
        <v>551</v>
      </c>
    </row>
    <row r="38" spans="1:10" ht="12.75">
      <c r="A38" s="488">
        <v>1</v>
      </c>
      <c r="B38" s="640" t="s">
        <v>579</v>
      </c>
      <c r="C38" s="641"/>
      <c r="D38" s="641"/>
      <c r="E38" s="641"/>
      <c r="F38" s="641"/>
      <c r="G38" s="489">
        <v>60</v>
      </c>
      <c r="H38" s="489">
        <v>12100</v>
      </c>
      <c r="I38" s="490"/>
      <c r="J38" s="491"/>
    </row>
    <row r="39" spans="1:10" ht="12.75">
      <c r="A39" s="492" t="s">
        <v>580</v>
      </c>
      <c r="B39" s="633" t="s">
        <v>581</v>
      </c>
      <c r="C39" s="633" t="s">
        <v>582</v>
      </c>
      <c r="D39" s="633"/>
      <c r="E39" s="633"/>
      <c r="F39" s="633"/>
      <c r="G39" s="493" t="s">
        <v>583</v>
      </c>
      <c r="H39" s="493">
        <v>12101</v>
      </c>
      <c r="I39" s="494"/>
      <c r="J39" s="495"/>
    </row>
    <row r="40" spans="1:10" ht="12.75">
      <c r="A40" s="492" t="s">
        <v>556</v>
      </c>
      <c r="B40" s="633" t="s">
        <v>584</v>
      </c>
      <c r="C40" s="633" t="s">
        <v>582</v>
      </c>
      <c r="D40" s="633"/>
      <c r="E40" s="633"/>
      <c r="F40" s="633"/>
      <c r="G40" s="493"/>
      <c r="H40" s="496">
        <v>12102</v>
      </c>
      <c r="I40" s="494"/>
      <c r="J40" s="495"/>
    </row>
    <row r="41" spans="1:10" ht="12.75">
      <c r="A41" s="492" t="s">
        <v>558</v>
      </c>
      <c r="B41" s="633" t="s">
        <v>585</v>
      </c>
      <c r="C41" s="633" t="s">
        <v>582</v>
      </c>
      <c r="D41" s="633"/>
      <c r="E41" s="633"/>
      <c r="F41" s="633"/>
      <c r="G41" s="493" t="s">
        <v>586</v>
      </c>
      <c r="H41" s="493">
        <v>12103</v>
      </c>
      <c r="I41" s="494"/>
      <c r="J41" s="495"/>
    </row>
    <row r="42" spans="1:10" ht="12.75">
      <c r="A42" s="492" t="s">
        <v>587</v>
      </c>
      <c r="B42" s="635" t="s">
        <v>636</v>
      </c>
      <c r="C42" s="633" t="s">
        <v>582</v>
      </c>
      <c r="D42" s="633"/>
      <c r="E42" s="633"/>
      <c r="F42" s="633"/>
      <c r="G42" s="493"/>
      <c r="H42" s="496">
        <v>12104</v>
      </c>
      <c r="I42" s="494"/>
      <c r="J42" s="495"/>
    </row>
    <row r="43" spans="1:10" ht="12.75">
      <c r="A43" s="492" t="s">
        <v>588</v>
      </c>
      <c r="B43" s="633" t="s">
        <v>589</v>
      </c>
      <c r="C43" s="633" t="s">
        <v>582</v>
      </c>
      <c r="D43" s="633"/>
      <c r="E43" s="633"/>
      <c r="F43" s="633"/>
      <c r="G43" s="493" t="s">
        <v>590</v>
      </c>
      <c r="H43" s="496">
        <v>12105</v>
      </c>
      <c r="I43" s="494"/>
      <c r="J43" s="495"/>
    </row>
    <row r="44" spans="1:10" ht="12.75">
      <c r="A44" s="497">
        <v>2</v>
      </c>
      <c r="B44" s="631" t="s">
        <v>591</v>
      </c>
      <c r="C44" s="631"/>
      <c r="D44" s="631"/>
      <c r="E44" s="631"/>
      <c r="F44" s="631"/>
      <c r="G44" s="498">
        <v>64</v>
      </c>
      <c r="H44" s="498">
        <v>12200</v>
      </c>
      <c r="I44" s="494"/>
      <c r="J44" s="495"/>
    </row>
    <row r="45" spans="1:10" ht="12.75">
      <c r="A45" s="499" t="s">
        <v>592</v>
      </c>
      <c r="B45" s="631" t="s">
        <v>637</v>
      </c>
      <c r="C45" s="636"/>
      <c r="D45" s="636"/>
      <c r="E45" s="636"/>
      <c r="F45" s="636"/>
      <c r="G45" s="496">
        <v>641</v>
      </c>
      <c r="H45" s="496">
        <v>12201</v>
      </c>
      <c r="I45" s="494"/>
      <c r="J45" s="495"/>
    </row>
    <row r="46" spans="1:10" ht="12.75">
      <c r="A46" s="499" t="s">
        <v>593</v>
      </c>
      <c r="B46" s="636" t="s">
        <v>594</v>
      </c>
      <c r="C46" s="636"/>
      <c r="D46" s="636"/>
      <c r="E46" s="636"/>
      <c r="F46" s="636"/>
      <c r="G46" s="496">
        <v>644</v>
      </c>
      <c r="H46" s="496">
        <v>12202</v>
      </c>
      <c r="I46" s="494"/>
      <c r="J46" s="495"/>
    </row>
    <row r="47" spans="1:10" ht="12.75">
      <c r="A47" s="497">
        <v>3</v>
      </c>
      <c r="B47" s="631" t="s">
        <v>595</v>
      </c>
      <c r="C47" s="631"/>
      <c r="D47" s="631"/>
      <c r="E47" s="631"/>
      <c r="F47" s="631"/>
      <c r="G47" s="498">
        <v>68</v>
      </c>
      <c r="H47" s="498">
        <v>12300</v>
      </c>
      <c r="I47" s="494"/>
      <c r="J47" s="495"/>
    </row>
    <row r="48" spans="1:10" ht="12.75">
      <c r="A48" s="497">
        <v>4</v>
      </c>
      <c r="B48" s="631" t="s">
        <v>596</v>
      </c>
      <c r="C48" s="631"/>
      <c r="D48" s="631"/>
      <c r="E48" s="631"/>
      <c r="F48" s="631"/>
      <c r="G48" s="498">
        <v>61</v>
      </c>
      <c r="H48" s="498">
        <v>12400</v>
      </c>
      <c r="I48" s="494"/>
      <c r="J48" s="495"/>
    </row>
    <row r="49" spans="1:10" ht="12.75">
      <c r="A49" s="499" t="s">
        <v>553</v>
      </c>
      <c r="B49" s="629" t="s">
        <v>597</v>
      </c>
      <c r="C49" s="629"/>
      <c r="D49" s="629"/>
      <c r="E49" s="629"/>
      <c r="F49" s="629"/>
      <c r="G49" s="493"/>
      <c r="H49" s="493">
        <v>12401</v>
      </c>
      <c r="I49" s="494"/>
      <c r="J49" s="495"/>
    </row>
    <row r="50" spans="1:10" ht="12.75">
      <c r="A50" s="499" t="s">
        <v>562</v>
      </c>
      <c r="B50" s="629" t="s">
        <v>598</v>
      </c>
      <c r="C50" s="629"/>
      <c r="D50" s="629"/>
      <c r="E50" s="629"/>
      <c r="F50" s="629"/>
      <c r="G50" s="500">
        <v>611</v>
      </c>
      <c r="H50" s="493">
        <v>12402</v>
      </c>
      <c r="I50" s="494"/>
      <c r="J50" s="495"/>
    </row>
    <row r="51" spans="1:10" ht="12.75">
      <c r="A51" s="499" t="s">
        <v>564</v>
      </c>
      <c r="B51" s="629" t="s">
        <v>599</v>
      </c>
      <c r="C51" s="629"/>
      <c r="D51" s="629"/>
      <c r="E51" s="629"/>
      <c r="F51" s="629"/>
      <c r="G51" s="493">
        <v>613</v>
      </c>
      <c r="H51" s="493">
        <v>12403</v>
      </c>
      <c r="I51" s="494"/>
      <c r="J51" s="495"/>
    </row>
    <row r="52" spans="1:10" ht="12.75">
      <c r="A52" s="499" t="s">
        <v>600</v>
      </c>
      <c r="B52" s="629" t="s">
        <v>382</v>
      </c>
      <c r="C52" s="629"/>
      <c r="D52" s="629"/>
      <c r="E52" s="629"/>
      <c r="F52" s="629"/>
      <c r="G52" s="500">
        <v>615</v>
      </c>
      <c r="H52" s="493">
        <v>12404</v>
      </c>
      <c r="I52" s="498"/>
      <c r="J52" s="501"/>
    </row>
    <row r="53" spans="1:10" ht="12.75">
      <c r="A53" s="499" t="s">
        <v>601</v>
      </c>
      <c r="B53" s="629" t="s">
        <v>602</v>
      </c>
      <c r="C53" s="629"/>
      <c r="D53" s="629"/>
      <c r="E53" s="629"/>
      <c r="F53" s="629"/>
      <c r="G53" s="500">
        <v>616</v>
      </c>
      <c r="H53" s="493">
        <v>12405</v>
      </c>
      <c r="I53" s="494"/>
      <c r="J53" s="495"/>
    </row>
    <row r="54" spans="1:10" ht="12.75">
      <c r="A54" s="499" t="s">
        <v>603</v>
      </c>
      <c r="B54" s="629" t="s">
        <v>604</v>
      </c>
      <c r="C54" s="629"/>
      <c r="D54" s="629"/>
      <c r="E54" s="629"/>
      <c r="F54" s="629"/>
      <c r="G54" s="500">
        <v>617</v>
      </c>
      <c r="H54" s="493">
        <v>12406</v>
      </c>
      <c r="I54" s="494"/>
      <c r="J54" s="495"/>
    </row>
    <row r="55" spans="1:10" ht="12.75">
      <c r="A55" s="499" t="s">
        <v>605</v>
      </c>
      <c r="B55" s="633" t="s">
        <v>606</v>
      </c>
      <c r="C55" s="633" t="s">
        <v>582</v>
      </c>
      <c r="D55" s="633"/>
      <c r="E55" s="633"/>
      <c r="F55" s="633"/>
      <c r="G55" s="500">
        <v>618</v>
      </c>
      <c r="H55" s="493">
        <v>12407</v>
      </c>
      <c r="I55" s="494"/>
      <c r="J55" s="495"/>
    </row>
    <row r="56" spans="1:10" ht="12.75">
      <c r="A56" s="499" t="s">
        <v>607</v>
      </c>
      <c r="B56" s="633" t="s">
        <v>608</v>
      </c>
      <c r="C56" s="633"/>
      <c r="D56" s="633"/>
      <c r="E56" s="633"/>
      <c r="F56" s="633"/>
      <c r="G56" s="500">
        <v>623</v>
      </c>
      <c r="H56" s="493">
        <v>12408</v>
      </c>
      <c r="I56" s="494"/>
      <c r="J56" s="495"/>
    </row>
    <row r="57" spans="1:10" ht="12.75">
      <c r="A57" s="499" t="s">
        <v>609</v>
      </c>
      <c r="B57" s="633" t="s">
        <v>610</v>
      </c>
      <c r="C57" s="633"/>
      <c r="D57" s="633"/>
      <c r="E57" s="633"/>
      <c r="F57" s="633"/>
      <c r="G57" s="500">
        <v>624</v>
      </c>
      <c r="H57" s="493">
        <v>12409</v>
      </c>
      <c r="I57" s="494"/>
      <c r="J57" s="495"/>
    </row>
    <row r="58" spans="1:10" ht="12.75">
      <c r="A58" s="499" t="s">
        <v>611</v>
      </c>
      <c r="B58" s="633" t="s">
        <v>612</v>
      </c>
      <c r="C58" s="633"/>
      <c r="D58" s="633"/>
      <c r="E58" s="633"/>
      <c r="F58" s="633"/>
      <c r="G58" s="500">
        <v>625</v>
      </c>
      <c r="H58" s="493">
        <v>12410</v>
      </c>
      <c r="I58" s="494"/>
      <c r="J58" s="495"/>
    </row>
    <row r="59" spans="1:10" ht="12.75">
      <c r="A59" s="499" t="s">
        <v>613</v>
      </c>
      <c r="B59" s="633" t="s">
        <v>614</v>
      </c>
      <c r="C59" s="633"/>
      <c r="D59" s="633"/>
      <c r="E59" s="633"/>
      <c r="F59" s="633"/>
      <c r="G59" s="500">
        <v>626</v>
      </c>
      <c r="H59" s="493">
        <v>12411</v>
      </c>
      <c r="I59" s="494"/>
      <c r="J59" s="495"/>
    </row>
    <row r="60" spans="1:10" ht="12.75">
      <c r="A60" s="502" t="s">
        <v>615</v>
      </c>
      <c r="B60" s="633" t="s">
        <v>616</v>
      </c>
      <c r="C60" s="633"/>
      <c r="D60" s="633"/>
      <c r="E60" s="633"/>
      <c r="F60" s="633"/>
      <c r="G60" s="500">
        <v>627</v>
      </c>
      <c r="H60" s="493">
        <v>12412</v>
      </c>
      <c r="I60" s="494"/>
      <c r="J60" s="495"/>
    </row>
    <row r="61" spans="1:10" ht="12.75">
      <c r="A61" s="499"/>
      <c r="B61" s="634" t="s">
        <v>617</v>
      </c>
      <c r="C61" s="634"/>
      <c r="D61" s="634"/>
      <c r="E61" s="634"/>
      <c r="F61" s="634"/>
      <c r="G61" s="500">
        <v>6271</v>
      </c>
      <c r="H61" s="500">
        <v>124121</v>
      </c>
      <c r="I61" s="494"/>
      <c r="J61" s="495"/>
    </row>
    <row r="62" spans="1:10" ht="12.75">
      <c r="A62" s="499"/>
      <c r="B62" s="634" t="s">
        <v>618</v>
      </c>
      <c r="C62" s="634"/>
      <c r="D62" s="634"/>
      <c r="E62" s="634"/>
      <c r="F62" s="634"/>
      <c r="G62" s="500">
        <v>6272</v>
      </c>
      <c r="H62" s="500">
        <v>124122</v>
      </c>
      <c r="I62" s="494"/>
      <c r="J62" s="495"/>
    </row>
    <row r="63" spans="1:10" ht="12.75">
      <c r="A63" s="499" t="s">
        <v>619</v>
      </c>
      <c r="B63" s="633" t="s">
        <v>620</v>
      </c>
      <c r="C63" s="633"/>
      <c r="D63" s="633"/>
      <c r="E63" s="633"/>
      <c r="F63" s="633"/>
      <c r="G63" s="500">
        <v>628</v>
      </c>
      <c r="H63" s="500">
        <v>12413</v>
      </c>
      <c r="I63" s="494"/>
      <c r="J63" s="495"/>
    </row>
    <row r="64" spans="1:10" ht="12.75">
      <c r="A64" s="497">
        <v>5</v>
      </c>
      <c r="B64" s="635" t="s">
        <v>621</v>
      </c>
      <c r="C64" s="633"/>
      <c r="D64" s="633"/>
      <c r="E64" s="633"/>
      <c r="F64" s="633"/>
      <c r="G64" s="494">
        <v>63</v>
      </c>
      <c r="H64" s="494">
        <v>12500</v>
      </c>
      <c r="I64" s="494"/>
      <c r="J64" s="495"/>
    </row>
    <row r="65" spans="1:10" ht="12.75">
      <c r="A65" s="499" t="s">
        <v>553</v>
      </c>
      <c r="B65" s="633" t="s">
        <v>622</v>
      </c>
      <c r="C65" s="633"/>
      <c r="D65" s="633"/>
      <c r="E65" s="633"/>
      <c r="F65" s="633"/>
      <c r="G65" s="500">
        <v>632</v>
      </c>
      <c r="H65" s="500">
        <v>12501</v>
      </c>
      <c r="I65" s="494"/>
      <c r="J65" s="495"/>
    </row>
    <row r="66" spans="1:10" ht="12.75">
      <c r="A66" s="499" t="s">
        <v>562</v>
      </c>
      <c r="B66" s="633" t="s">
        <v>623</v>
      </c>
      <c r="C66" s="633"/>
      <c r="D66" s="633"/>
      <c r="E66" s="633"/>
      <c r="F66" s="633"/>
      <c r="G66" s="500">
        <v>633</v>
      </c>
      <c r="H66" s="500">
        <v>12502</v>
      </c>
      <c r="I66" s="494"/>
      <c r="J66" s="495"/>
    </row>
    <row r="67" spans="1:10" ht="12.75">
      <c r="A67" s="499" t="s">
        <v>564</v>
      </c>
      <c r="B67" s="633" t="s">
        <v>624</v>
      </c>
      <c r="C67" s="633"/>
      <c r="D67" s="633"/>
      <c r="E67" s="633"/>
      <c r="F67" s="633"/>
      <c r="G67" s="500">
        <v>634</v>
      </c>
      <c r="H67" s="500">
        <v>12503</v>
      </c>
      <c r="I67" s="494"/>
      <c r="J67" s="495"/>
    </row>
    <row r="68" spans="1:10" ht="12.75">
      <c r="A68" s="499" t="s">
        <v>600</v>
      </c>
      <c r="B68" s="633" t="s">
        <v>625</v>
      </c>
      <c r="C68" s="633"/>
      <c r="D68" s="633"/>
      <c r="E68" s="633"/>
      <c r="F68" s="633"/>
      <c r="G68" s="500" t="s">
        <v>626</v>
      </c>
      <c r="H68" s="500">
        <v>12504</v>
      </c>
      <c r="I68" s="494"/>
      <c r="J68" s="495"/>
    </row>
    <row r="69" spans="1:10" ht="12.75">
      <c r="A69" s="497" t="s">
        <v>627</v>
      </c>
      <c r="B69" s="631" t="s">
        <v>628</v>
      </c>
      <c r="C69" s="631"/>
      <c r="D69" s="631"/>
      <c r="E69" s="631"/>
      <c r="F69" s="631"/>
      <c r="G69" s="500"/>
      <c r="H69" s="500">
        <v>12600</v>
      </c>
      <c r="I69" s="494"/>
      <c r="J69" s="495"/>
    </row>
    <row r="70" spans="1:10" ht="12.75">
      <c r="A70" s="503"/>
      <c r="B70" s="504" t="s">
        <v>629</v>
      </c>
      <c r="C70" s="376"/>
      <c r="D70" s="376"/>
      <c r="E70" s="376"/>
      <c r="F70" s="376"/>
      <c r="G70" s="376"/>
      <c r="H70" s="376"/>
      <c r="I70" s="505" t="s">
        <v>640</v>
      </c>
      <c r="J70" s="506" t="s">
        <v>551</v>
      </c>
    </row>
    <row r="71" spans="1:10" ht="12.75">
      <c r="A71" s="507">
        <v>1</v>
      </c>
      <c r="B71" s="632" t="s">
        <v>630</v>
      </c>
      <c r="C71" s="632"/>
      <c r="D71" s="632"/>
      <c r="E71" s="632"/>
      <c r="F71" s="632"/>
      <c r="G71" s="494"/>
      <c r="H71" s="494">
        <v>14000</v>
      </c>
      <c r="I71" s="494"/>
      <c r="J71" s="495"/>
    </row>
    <row r="72" spans="1:10" ht="12.75">
      <c r="A72" s="507">
        <v>2</v>
      </c>
      <c r="B72" s="632" t="s">
        <v>631</v>
      </c>
      <c r="C72" s="632"/>
      <c r="D72" s="632"/>
      <c r="E72" s="632"/>
      <c r="F72" s="632"/>
      <c r="G72" s="494"/>
      <c r="H72" s="494">
        <v>15000</v>
      </c>
      <c r="I72" s="494"/>
      <c r="J72" s="495"/>
    </row>
    <row r="73" spans="1:10" ht="12.75">
      <c r="A73" s="508" t="s">
        <v>553</v>
      </c>
      <c r="B73" s="629" t="s">
        <v>632</v>
      </c>
      <c r="C73" s="629"/>
      <c r="D73" s="629"/>
      <c r="E73" s="629"/>
      <c r="F73" s="629"/>
      <c r="G73" s="494"/>
      <c r="H73" s="500">
        <v>15001</v>
      </c>
      <c r="I73" s="494"/>
      <c r="J73" s="495"/>
    </row>
    <row r="74" spans="1:10" ht="12.75">
      <c r="A74" s="508"/>
      <c r="B74" s="628" t="s">
        <v>633</v>
      </c>
      <c r="C74" s="628"/>
      <c r="D74" s="628"/>
      <c r="E74" s="628"/>
      <c r="F74" s="628"/>
      <c r="G74" s="494"/>
      <c r="H74" s="500">
        <v>150011</v>
      </c>
      <c r="I74" s="494"/>
      <c r="J74" s="495"/>
    </row>
    <row r="75" spans="1:10" ht="12.75">
      <c r="A75" s="509" t="s">
        <v>562</v>
      </c>
      <c r="B75" s="629" t="s">
        <v>634</v>
      </c>
      <c r="C75" s="629"/>
      <c r="D75" s="629"/>
      <c r="E75" s="629"/>
      <c r="F75" s="629"/>
      <c r="G75" s="494"/>
      <c r="H75" s="500">
        <v>15002</v>
      </c>
      <c r="I75" s="494"/>
      <c r="J75" s="495"/>
    </row>
    <row r="76" spans="1:10" ht="13.5" thickBot="1">
      <c r="A76" s="510"/>
      <c r="B76" s="630" t="s">
        <v>635</v>
      </c>
      <c r="C76" s="630"/>
      <c r="D76" s="630"/>
      <c r="E76" s="630"/>
      <c r="F76" s="630"/>
      <c r="G76" s="511"/>
      <c r="H76" s="512">
        <v>150021</v>
      </c>
      <c r="I76" s="511"/>
      <c r="J76" s="513"/>
    </row>
    <row r="77" spans="1:10" ht="12.75">
      <c r="A77" s="514"/>
      <c r="B77" s="514"/>
      <c r="C77" s="514"/>
      <c r="D77" s="514"/>
      <c r="E77" s="514"/>
      <c r="F77" s="514"/>
      <c r="G77" s="514"/>
      <c r="H77" s="514"/>
      <c r="I77" s="515" t="s">
        <v>576</v>
      </c>
      <c r="J77" s="515"/>
    </row>
    <row r="78" spans="1:10" ht="15.75">
      <c r="A78" s="67"/>
      <c r="B78" s="67"/>
      <c r="C78" s="67"/>
      <c r="D78" s="67"/>
      <c r="E78" s="67"/>
      <c r="F78" s="67"/>
      <c r="G78" s="67"/>
      <c r="H78" s="67"/>
      <c r="I78" s="516" t="s">
        <v>483</v>
      </c>
      <c r="J78" s="516"/>
    </row>
    <row r="79" spans="1:10" ht="15.75">
      <c r="A79" s="67"/>
      <c r="B79" s="67"/>
      <c r="C79" s="67"/>
      <c r="D79" s="67"/>
      <c r="E79" s="67"/>
      <c r="F79" s="67"/>
      <c r="G79" s="67"/>
      <c r="H79" s="67"/>
      <c r="I79" s="67"/>
      <c r="J79" s="516"/>
    </row>
    <row r="80" spans="1:10" ht="15.75">
      <c r="A80" s="67"/>
      <c r="B80" s="67"/>
      <c r="C80" s="67"/>
      <c r="D80" s="67"/>
      <c r="E80" s="67"/>
      <c r="F80" s="67"/>
      <c r="G80" s="67"/>
      <c r="H80" s="67"/>
      <c r="I80" s="67"/>
      <c r="J80" s="516"/>
    </row>
  </sheetData>
  <sheetProtection/>
  <mergeCells count="59">
    <mergeCell ref="A6:J6"/>
    <mergeCell ref="B7:F7"/>
    <mergeCell ref="B8:F8"/>
    <mergeCell ref="B9:F9"/>
    <mergeCell ref="B14:F14"/>
    <mergeCell ref="B15:F15"/>
    <mergeCell ref="B16:F16"/>
    <mergeCell ref="B17:F17"/>
    <mergeCell ref="B10:F10"/>
    <mergeCell ref="B11:F11"/>
    <mergeCell ref="B12:F12"/>
    <mergeCell ref="B13:F13"/>
    <mergeCell ref="B22:F22"/>
    <mergeCell ref="B23:F23"/>
    <mergeCell ref="B24:F24"/>
    <mergeCell ref="A36:J36"/>
    <mergeCell ref="B18:F18"/>
    <mergeCell ref="B19:F19"/>
    <mergeCell ref="B20:F20"/>
    <mergeCell ref="B21:F21"/>
    <mergeCell ref="B41:F41"/>
    <mergeCell ref="B42:F42"/>
    <mergeCell ref="B43:F43"/>
    <mergeCell ref="B44:F44"/>
    <mergeCell ref="B37:F37"/>
    <mergeCell ref="B38:F38"/>
    <mergeCell ref="B39:F39"/>
    <mergeCell ref="B40:F40"/>
    <mergeCell ref="B49:F49"/>
    <mergeCell ref="B50:F50"/>
    <mergeCell ref="B51:F51"/>
    <mergeCell ref="B52:F52"/>
    <mergeCell ref="B45:F45"/>
    <mergeCell ref="B46:F46"/>
    <mergeCell ref="B47:F47"/>
    <mergeCell ref="B48:F48"/>
    <mergeCell ref="B57:F57"/>
    <mergeCell ref="B58:F58"/>
    <mergeCell ref="B59:F59"/>
    <mergeCell ref="B60:F60"/>
    <mergeCell ref="B53:F53"/>
    <mergeCell ref="B54:F54"/>
    <mergeCell ref="B55:F55"/>
    <mergeCell ref="B56:F56"/>
    <mergeCell ref="B65:F65"/>
    <mergeCell ref="B66:F66"/>
    <mergeCell ref="B67:F67"/>
    <mergeCell ref="B68:F68"/>
    <mergeCell ref="B61:F61"/>
    <mergeCell ref="B62:F62"/>
    <mergeCell ref="B63:F63"/>
    <mergeCell ref="B64:F64"/>
    <mergeCell ref="B74:F74"/>
    <mergeCell ref="B75:F75"/>
    <mergeCell ref="B76:F76"/>
    <mergeCell ref="B69:F69"/>
    <mergeCell ref="B71:F71"/>
    <mergeCell ref="B72:F72"/>
    <mergeCell ref="B73:F7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B59" sqref="B59"/>
    </sheetView>
  </sheetViews>
  <sheetFormatPr defaultColWidth="9.140625" defaultRowHeight="12.75"/>
  <cols>
    <col min="1" max="1" width="3.00390625" style="0" customWidth="1"/>
    <col min="2" max="2" width="11.140625" style="0" customWidth="1"/>
    <col min="3" max="3" width="31.421875" style="0" customWidth="1"/>
    <col min="4" max="4" width="28.8515625" style="0" customWidth="1"/>
    <col min="5" max="5" width="10.8515625" style="0" customWidth="1"/>
    <col min="6" max="6" width="14.00390625" style="0" bestFit="1" customWidth="1"/>
  </cols>
  <sheetData>
    <row r="1" spans="1:5" ht="19.5" customHeight="1">
      <c r="A1" s="323"/>
      <c r="B1" s="323"/>
      <c r="C1" s="323"/>
      <c r="D1" s="323"/>
      <c r="E1" s="323"/>
    </row>
    <row r="2" spans="2:5" ht="19.5" customHeight="1">
      <c r="B2" s="446" t="s">
        <v>641</v>
      </c>
      <c r="C2" t="s">
        <v>508</v>
      </c>
      <c r="E2" s="323"/>
    </row>
    <row r="3" spans="2:5" ht="19.5" customHeight="1">
      <c r="B3" s="446" t="s">
        <v>696</v>
      </c>
      <c r="E3" s="323"/>
    </row>
    <row r="4" spans="2:5" ht="19.5" customHeight="1">
      <c r="B4" s="446"/>
      <c r="D4" s="3" t="s">
        <v>642</v>
      </c>
      <c r="E4" s="323"/>
    </row>
    <row r="5" ht="19.5" customHeight="1">
      <c r="E5" s="323"/>
    </row>
    <row r="6" spans="1:5" ht="19.5" customHeight="1">
      <c r="A6" s="132"/>
      <c r="B6" s="132"/>
      <c r="C6" s="131" t="s">
        <v>643</v>
      </c>
      <c r="D6" s="131" t="s">
        <v>644</v>
      </c>
      <c r="E6" s="323"/>
    </row>
    <row r="7" spans="1:5" ht="19.5" customHeight="1">
      <c r="A7" s="132">
        <v>1</v>
      </c>
      <c r="B7" s="131" t="s">
        <v>645</v>
      </c>
      <c r="C7" s="133" t="s">
        <v>646</v>
      </c>
      <c r="D7" s="133"/>
      <c r="E7" s="323"/>
    </row>
    <row r="8" spans="1:5" ht="19.5" customHeight="1">
      <c r="A8" s="132">
        <v>2</v>
      </c>
      <c r="B8" s="131" t="s">
        <v>645</v>
      </c>
      <c r="C8" s="517" t="s">
        <v>647</v>
      </c>
      <c r="D8" s="132"/>
      <c r="E8" s="323"/>
    </row>
    <row r="9" spans="1:5" ht="19.5" customHeight="1">
      <c r="A9" s="132">
        <v>3</v>
      </c>
      <c r="B9" s="131" t="s">
        <v>645</v>
      </c>
      <c r="C9" s="517" t="s">
        <v>648</v>
      </c>
      <c r="D9" s="132"/>
      <c r="E9" s="323"/>
    </row>
    <row r="10" spans="1:5" ht="19.5" customHeight="1">
      <c r="A10" s="132">
        <v>4</v>
      </c>
      <c r="B10" s="131" t="s">
        <v>645</v>
      </c>
      <c r="C10" s="133" t="s">
        <v>649</v>
      </c>
      <c r="D10" s="132"/>
      <c r="E10" s="323"/>
    </row>
    <row r="11" spans="1:5" ht="19.5" customHeight="1">
      <c r="A11" s="132">
        <v>5</v>
      </c>
      <c r="B11" s="131" t="s">
        <v>645</v>
      </c>
      <c r="C11" s="517" t="s">
        <v>650</v>
      </c>
      <c r="D11" s="132"/>
      <c r="E11" s="323"/>
    </row>
    <row r="12" spans="1:5" ht="19.5" customHeight="1">
      <c r="A12" s="132">
        <v>6</v>
      </c>
      <c r="B12" s="131" t="s">
        <v>645</v>
      </c>
      <c r="C12" s="133" t="s">
        <v>651</v>
      </c>
      <c r="D12" s="132"/>
      <c r="E12" s="323"/>
    </row>
    <row r="13" spans="1:4" ht="12.75">
      <c r="A13" s="132">
        <v>7</v>
      </c>
      <c r="B13" s="131" t="s">
        <v>645</v>
      </c>
      <c r="C13" s="133" t="s">
        <v>652</v>
      </c>
      <c r="D13" s="132"/>
    </row>
    <row r="14" spans="1:4" ht="12.75">
      <c r="A14" s="132">
        <v>8</v>
      </c>
      <c r="B14" s="131" t="s">
        <v>645</v>
      </c>
      <c r="C14" s="133" t="s">
        <v>653</v>
      </c>
      <c r="D14" s="132"/>
    </row>
    <row r="15" spans="1:4" ht="12.75">
      <c r="A15" s="131" t="s">
        <v>5</v>
      </c>
      <c r="B15" s="131"/>
      <c r="C15" s="131" t="s">
        <v>654</v>
      </c>
      <c r="D15" s="131"/>
    </row>
    <row r="16" spans="1:4" ht="12.75">
      <c r="A16" s="132">
        <v>9</v>
      </c>
      <c r="B16" s="131" t="s">
        <v>655</v>
      </c>
      <c r="C16" s="133" t="s">
        <v>656</v>
      </c>
      <c r="D16" s="132"/>
    </row>
    <row r="17" spans="1:4" ht="12.75">
      <c r="A17" s="132">
        <v>10</v>
      </c>
      <c r="B17" s="131" t="s">
        <v>655</v>
      </c>
      <c r="C17" s="133" t="s">
        <v>657</v>
      </c>
      <c r="D17" s="133"/>
    </row>
    <row r="18" spans="1:4" ht="12.75">
      <c r="A18" s="132">
        <v>11</v>
      </c>
      <c r="B18" s="131" t="s">
        <v>655</v>
      </c>
      <c r="C18" s="133" t="s">
        <v>658</v>
      </c>
      <c r="D18" s="132"/>
    </row>
    <row r="19" spans="1:4" ht="12.75">
      <c r="A19" s="131" t="s">
        <v>73</v>
      </c>
      <c r="B19" s="131"/>
      <c r="C19" s="131" t="s">
        <v>659</v>
      </c>
      <c r="D19" s="131"/>
    </row>
    <row r="20" spans="1:4" ht="12.75">
      <c r="A20" s="132">
        <v>12</v>
      </c>
      <c r="B20" s="131" t="s">
        <v>660</v>
      </c>
      <c r="C20" s="133" t="s">
        <v>661</v>
      </c>
      <c r="D20" s="132"/>
    </row>
    <row r="21" spans="1:4" ht="12.75">
      <c r="A21" s="132">
        <v>13</v>
      </c>
      <c r="B21" s="131" t="s">
        <v>660</v>
      </c>
      <c r="C21" s="131" t="s">
        <v>662</v>
      </c>
      <c r="D21" s="132"/>
    </row>
    <row r="22" spans="1:4" ht="12.75">
      <c r="A22" s="132">
        <v>14</v>
      </c>
      <c r="B22" s="131" t="s">
        <v>660</v>
      </c>
      <c r="C22" s="133" t="s">
        <v>663</v>
      </c>
      <c r="D22" s="132"/>
    </row>
    <row r="23" spans="1:4" ht="12.75">
      <c r="A23" s="132">
        <v>15</v>
      </c>
      <c r="B23" s="131" t="s">
        <v>660</v>
      </c>
      <c r="C23" s="517" t="s">
        <v>664</v>
      </c>
      <c r="D23" s="132"/>
    </row>
    <row r="24" spans="1:4" ht="12.75">
      <c r="A24" s="132">
        <v>16</v>
      </c>
      <c r="B24" s="131" t="s">
        <v>660</v>
      </c>
      <c r="C24" s="133" t="s">
        <v>665</v>
      </c>
      <c r="D24" s="132"/>
    </row>
    <row r="25" spans="1:4" ht="12.75">
      <c r="A25" s="132">
        <v>17</v>
      </c>
      <c r="B25" s="131" t="s">
        <v>660</v>
      </c>
      <c r="C25" s="133" t="s">
        <v>666</v>
      </c>
      <c r="D25" s="132"/>
    </row>
    <row r="26" spans="1:4" ht="12.75">
      <c r="A26" s="132">
        <v>18</v>
      </c>
      <c r="B26" s="131" t="s">
        <v>660</v>
      </c>
      <c r="C26" s="517" t="s">
        <v>667</v>
      </c>
      <c r="D26" s="132"/>
    </row>
    <row r="27" spans="1:4" ht="12.75">
      <c r="A27" s="132">
        <v>19</v>
      </c>
      <c r="B27" s="131" t="s">
        <v>660</v>
      </c>
      <c r="C27" s="133" t="s">
        <v>668</v>
      </c>
      <c r="D27" s="132"/>
    </row>
    <row r="28" spans="1:4" ht="12.75">
      <c r="A28" s="131" t="s">
        <v>7</v>
      </c>
      <c r="B28" s="131"/>
      <c r="C28" s="131" t="s">
        <v>669</v>
      </c>
      <c r="D28" s="132"/>
    </row>
    <row r="29" spans="1:4" ht="12.75">
      <c r="A29" s="132">
        <v>20</v>
      </c>
      <c r="B29" s="131" t="s">
        <v>670</v>
      </c>
      <c r="C29" s="133" t="s">
        <v>671</v>
      </c>
      <c r="D29" s="132"/>
    </row>
    <row r="30" spans="1:4" ht="12.75">
      <c r="A30" s="132">
        <v>21</v>
      </c>
      <c r="B30" s="131" t="s">
        <v>670</v>
      </c>
      <c r="C30" s="133" t="s">
        <v>672</v>
      </c>
      <c r="D30" s="133"/>
    </row>
    <row r="31" spans="1:4" ht="12.75">
      <c r="A31" s="132">
        <v>22</v>
      </c>
      <c r="B31" s="131" t="s">
        <v>670</v>
      </c>
      <c r="C31" s="133" t="s">
        <v>673</v>
      </c>
      <c r="D31" s="133"/>
    </row>
    <row r="32" spans="1:4" ht="12.75">
      <c r="A32" s="132">
        <v>23</v>
      </c>
      <c r="B32" s="131" t="s">
        <v>670</v>
      </c>
      <c r="C32" s="133" t="s">
        <v>674</v>
      </c>
      <c r="D32" s="132"/>
    </row>
    <row r="33" spans="1:4" ht="12.75">
      <c r="A33" s="131" t="s">
        <v>181</v>
      </c>
      <c r="B33" s="131"/>
      <c r="C33" s="131" t="s">
        <v>675</v>
      </c>
      <c r="D33" s="132"/>
    </row>
    <row r="34" spans="1:4" ht="12.75">
      <c r="A34" s="132">
        <v>24</v>
      </c>
      <c r="B34" s="131" t="s">
        <v>676</v>
      </c>
      <c r="C34" s="517" t="s">
        <v>677</v>
      </c>
      <c r="D34" s="132"/>
    </row>
    <row r="35" spans="1:4" ht="12.75">
      <c r="A35" s="132">
        <v>25</v>
      </c>
      <c r="B35" s="131" t="s">
        <v>676</v>
      </c>
      <c r="C35" s="517" t="s">
        <v>381</v>
      </c>
      <c r="D35" s="132"/>
    </row>
    <row r="36" spans="1:4" ht="12.75">
      <c r="A36" s="132">
        <v>26</v>
      </c>
      <c r="B36" s="131" t="s">
        <v>676</v>
      </c>
      <c r="C36" s="133" t="s">
        <v>678</v>
      </c>
      <c r="D36" s="132"/>
    </row>
    <row r="37" spans="1:4" ht="12.75">
      <c r="A37" s="132">
        <v>27</v>
      </c>
      <c r="B37" s="131" t="s">
        <v>676</v>
      </c>
      <c r="C37" s="133" t="s">
        <v>679</v>
      </c>
      <c r="D37" s="132"/>
    </row>
    <row r="38" spans="1:4" ht="12.75">
      <c r="A38" s="132">
        <v>28</v>
      </c>
      <c r="B38" s="131" t="s">
        <v>676</v>
      </c>
      <c r="C38" s="133" t="s">
        <v>680</v>
      </c>
      <c r="D38" s="133"/>
    </row>
    <row r="39" spans="1:4" ht="12.75">
      <c r="A39" s="132">
        <v>29</v>
      </c>
      <c r="B39" s="131" t="s">
        <v>676</v>
      </c>
      <c r="C39" s="518" t="s">
        <v>681</v>
      </c>
      <c r="D39" s="132"/>
    </row>
    <row r="40" spans="1:4" ht="12.75">
      <c r="A40" s="132">
        <v>30</v>
      </c>
      <c r="B40" s="131" t="s">
        <v>676</v>
      </c>
      <c r="C40" s="517" t="s">
        <v>682</v>
      </c>
      <c r="D40" s="132"/>
    </row>
    <row r="41" spans="1:4" ht="12.75">
      <c r="A41" s="132">
        <v>31</v>
      </c>
      <c r="B41" s="131" t="s">
        <v>676</v>
      </c>
      <c r="C41" s="133" t="s">
        <v>683</v>
      </c>
      <c r="D41" s="132"/>
    </row>
    <row r="42" spans="1:4" ht="12.75">
      <c r="A42" s="132">
        <v>32</v>
      </c>
      <c r="B42" s="131" t="s">
        <v>676</v>
      </c>
      <c r="C42" s="517" t="s">
        <v>684</v>
      </c>
      <c r="D42" s="132"/>
    </row>
    <row r="43" spans="1:4" ht="12.75">
      <c r="A43" s="132">
        <v>33</v>
      </c>
      <c r="B43" s="131" t="s">
        <v>676</v>
      </c>
      <c r="C43" s="517" t="s">
        <v>685</v>
      </c>
      <c r="D43" s="132"/>
    </row>
    <row r="44" spans="1:4" ht="12.75">
      <c r="A44" s="364">
        <v>34</v>
      </c>
      <c r="B44" s="131" t="s">
        <v>676</v>
      </c>
      <c r="C44" s="133" t="s">
        <v>686</v>
      </c>
      <c r="D44" s="132"/>
    </row>
    <row r="45" spans="1:4" ht="12.75">
      <c r="A45" s="131" t="s">
        <v>182</v>
      </c>
      <c r="B45" s="132"/>
      <c r="C45" s="131" t="s">
        <v>687</v>
      </c>
      <c r="D45" s="131"/>
    </row>
    <row r="46" spans="1:4" ht="12.75">
      <c r="A46" s="132"/>
      <c r="B46" s="132"/>
      <c r="C46" s="131" t="s">
        <v>688</v>
      </c>
      <c r="D46" s="519"/>
    </row>
    <row r="49" spans="2:4" ht="12.75">
      <c r="B49" s="520" t="s">
        <v>697</v>
      </c>
      <c r="C49" s="51"/>
      <c r="D49" s="131" t="s">
        <v>689</v>
      </c>
    </row>
    <row r="50" spans="2:4" ht="12.75">
      <c r="B50" s="521"/>
      <c r="C50" s="438"/>
      <c r="D50" s="438"/>
    </row>
    <row r="51" spans="2:4" ht="12.75">
      <c r="B51" s="53" t="s">
        <v>690</v>
      </c>
      <c r="C51" s="53"/>
      <c r="D51" s="132"/>
    </row>
    <row r="52" spans="2:4" ht="12.75">
      <c r="B52" s="132" t="s">
        <v>691</v>
      </c>
      <c r="C52" s="132"/>
      <c r="D52" s="132"/>
    </row>
    <row r="53" spans="2:4" ht="12.75">
      <c r="B53" s="132" t="s">
        <v>692</v>
      </c>
      <c r="C53" s="132"/>
      <c r="D53" s="132"/>
    </row>
    <row r="54" spans="2:4" ht="12.75">
      <c r="B54" s="132" t="s">
        <v>693</v>
      </c>
      <c r="C54" s="132"/>
      <c r="D54" s="132"/>
    </row>
    <row r="55" spans="2:4" ht="12.75">
      <c r="B55" s="522" t="s">
        <v>694</v>
      </c>
      <c r="C55" s="51"/>
      <c r="D55" s="132"/>
    </row>
    <row r="56" spans="2:4" ht="12.75">
      <c r="B56" s="523"/>
      <c r="C56" s="524" t="s">
        <v>417</v>
      </c>
      <c r="D56" s="524"/>
    </row>
    <row r="58" ht="12.75">
      <c r="D58" s="3" t="s">
        <v>576</v>
      </c>
    </row>
    <row r="59" ht="12.75">
      <c r="D59" t="s">
        <v>483</v>
      </c>
    </row>
    <row r="60" ht="12.75">
      <c r="B60" s="3" t="s">
        <v>695</v>
      </c>
    </row>
    <row r="62" ht="12.75">
      <c r="B62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7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1" width="4.28125" style="198" customWidth="1"/>
    <col min="2" max="2" width="3.7109375" style="199" customWidth="1"/>
    <col min="3" max="3" width="2.7109375" style="199" customWidth="1"/>
    <col min="4" max="4" width="4.00390625" style="199" customWidth="1"/>
    <col min="5" max="5" width="40.57421875" style="198" customWidth="1"/>
    <col min="6" max="6" width="8.28125" style="198" customWidth="1"/>
    <col min="7" max="7" width="15.7109375" style="200" customWidth="1"/>
    <col min="8" max="8" width="17.140625" style="200" customWidth="1"/>
    <col min="9" max="9" width="1.421875" style="198" customWidth="1"/>
    <col min="10" max="10" width="9.140625" style="198" customWidth="1"/>
    <col min="11" max="11" width="10.7109375" style="198" bestFit="1" customWidth="1"/>
    <col min="12" max="12" width="12.8515625" style="198" customWidth="1"/>
    <col min="13" max="16384" width="9.140625" style="198" customWidth="1"/>
  </cols>
  <sheetData>
    <row r="1" ht="17.25" customHeight="1"/>
    <row r="2" spans="2:8" s="201" customFormat="1" ht="18">
      <c r="B2" s="202" t="s">
        <v>500</v>
      </c>
      <c r="C2" s="203"/>
      <c r="D2" s="203"/>
      <c r="E2" s="204"/>
      <c r="H2" s="205" t="s">
        <v>246</v>
      </c>
    </row>
    <row r="3" spans="2:8" s="201" customFormat="1" ht="9" customHeight="1">
      <c r="B3" s="206"/>
      <c r="C3" s="203"/>
      <c r="D3" s="203"/>
      <c r="E3" s="204"/>
      <c r="G3" s="205"/>
      <c r="H3" s="205"/>
    </row>
    <row r="4" spans="2:8" s="201" customFormat="1" ht="18" customHeight="1">
      <c r="B4" s="552" t="s">
        <v>528</v>
      </c>
      <c r="C4" s="552"/>
      <c r="D4" s="552"/>
      <c r="E4" s="552"/>
      <c r="F4" s="552"/>
      <c r="G4" s="552"/>
      <c r="H4" s="552"/>
    </row>
    <row r="5" ht="13.5" customHeight="1"/>
    <row r="6" spans="2:8" ht="12" customHeight="1">
      <c r="B6" s="553" t="s">
        <v>0</v>
      </c>
      <c r="C6" s="555" t="s">
        <v>247</v>
      </c>
      <c r="D6" s="556"/>
      <c r="E6" s="557"/>
      <c r="F6" s="553" t="s">
        <v>248</v>
      </c>
      <c r="G6" s="208" t="s">
        <v>249</v>
      </c>
      <c r="H6" s="208" t="s">
        <v>249</v>
      </c>
    </row>
    <row r="7" spans="2:8" ht="12" customHeight="1">
      <c r="B7" s="554"/>
      <c r="C7" s="558"/>
      <c r="D7" s="559"/>
      <c r="E7" s="560"/>
      <c r="F7" s="554"/>
      <c r="G7" s="209" t="s">
        <v>250</v>
      </c>
      <c r="H7" s="210" t="s">
        <v>251</v>
      </c>
    </row>
    <row r="8" spans="2:8" s="201" customFormat="1" ht="24.75" customHeight="1">
      <c r="B8" s="211" t="s">
        <v>5</v>
      </c>
      <c r="C8" s="549" t="s">
        <v>252</v>
      </c>
      <c r="D8" s="550"/>
      <c r="E8" s="551"/>
      <c r="F8" s="214"/>
      <c r="G8" s="215">
        <f>G9+G12+G13+G21+G29+G30+G31</f>
        <v>87144991</v>
      </c>
      <c r="H8" s="215">
        <f>H9+H12+H13+H21+H29+H30+H31</f>
        <v>93232688</v>
      </c>
    </row>
    <row r="9" spans="2:11" s="201" customFormat="1" ht="16.5" customHeight="1">
      <c r="B9" s="216"/>
      <c r="C9" s="212">
        <v>1</v>
      </c>
      <c r="D9" s="217" t="s">
        <v>253</v>
      </c>
      <c r="E9" s="218"/>
      <c r="F9" s="219"/>
      <c r="G9" s="215">
        <f>G10+G11</f>
        <v>1232441</v>
      </c>
      <c r="H9" s="215">
        <f>H10+H11</f>
        <v>13776878</v>
      </c>
      <c r="K9" s="223">
        <f>H9-G9</f>
        <v>12544437</v>
      </c>
    </row>
    <row r="10" spans="2:8" s="201" customFormat="1" ht="16.5" customHeight="1">
      <c r="B10" s="216"/>
      <c r="C10" s="212"/>
      <c r="D10" s="220" t="s">
        <v>254</v>
      </c>
      <c r="E10" s="221" t="s">
        <v>255</v>
      </c>
      <c r="F10" s="219"/>
      <c r="G10" s="222">
        <v>20893</v>
      </c>
      <c r="H10" s="222">
        <v>121963</v>
      </c>
    </row>
    <row r="11" spans="2:8" s="201" customFormat="1" ht="16.5" customHeight="1">
      <c r="B11" s="216"/>
      <c r="C11" s="212"/>
      <c r="D11" s="220" t="s">
        <v>254</v>
      </c>
      <c r="E11" s="221" t="s">
        <v>256</v>
      </c>
      <c r="F11" s="219"/>
      <c r="G11" s="222">
        <v>1211548</v>
      </c>
      <c r="H11" s="222">
        <v>13654915</v>
      </c>
    </row>
    <row r="12" spans="2:8" s="201" customFormat="1" ht="16.5" customHeight="1">
      <c r="B12" s="216"/>
      <c r="C12" s="212">
        <v>2</v>
      </c>
      <c r="D12" s="217" t="s">
        <v>257</v>
      </c>
      <c r="E12" s="218"/>
      <c r="F12" s="219"/>
      <c r="G12" s="222"/>
      <c r="H12" s="222"/>
    </row>
    <row r="13" spans="2:11" s="201" customFormat="1" ht="16.5" customHeight="1">
      <c r="B13" s="216"/>
      <c r="C13" s="212">
        <v>3</v>
      </c>
      <c r="D13" s="217" t="s">
        <v>258</v>
      </c>
      <c r="E13" s="218"/>
      <c r="F13" s="219"/>
      <c r="G13" s="215">
        <f>G14+G15+G16+G17+G18+G19+G20</f>
        <v>6686400</v>
      </c>
      <c r="H13" s="215">
        <f>H14+H15+H16+H17+H18+H19+H20</f>
        <v>8115503</v>
      </c>
      <c r="K13" s="223">
        <f>H13-G13</f>
        <v>1429103</v>
      </c>
    </row>
    <row r="14" spans="2:8" s="201" customFormat="1" ht="16.5" customHeight="1">
      <c r="B14" s="216"/>
      <c r="C14" s="224"/>
      <c r="D14" s="220" t="s">
        <v>254</v>
      </c>
      <c r="E14" s="221" t="s">
        <v>259</v>
      </c>
      <c r="F14" s="219"/>
      <c r="G14" s="222">
        <v>5388922</v>
      </c>
      <c r="H14" s="222">
        <v>6196762</v>
      </c>
    </row>
    <row r="15" spans="2:8" s="201" customFormat="1" ht="16.5" customHeight="1">
      <c r="B15" s="216"/>
      <c r="C15" s="224"/>
      <c r="D15" s="220" t="s">
        <v>254</v>
      </c>
      <c r="E15" s="221" t="s">
        <v>260</v>
      </c>
      <c r="F15" s="219"/>
      <c r="G15" s="222">
        <v>0</v>
      </c>
      <c r="H15" s="222">
        <v>0</v>
      </c>
    </row>
    <row r="16" spans="2:8" s="201" customFormat="1" ht="16.5" customHeight="1">
      <c r="B16" s="216"/>
      <c r="C16" s="224"/>
      <c r="D16" s="220" t="s">
        <v>254</v>
      </c>
      <c r="E16" s="221" t="s">
        <v>261</v>
      </c>
      <c r="F16" s="219"/>
      <c r="G16" s="222">
        <v>463347</v>
      </c>
      <c r="H16" s="222">
        <v>666975</v>
      </c>
    </row>
    <row r="17" spans="2:8" s="201" customFormat="1" ht="16.5" customHeight="1">
      <c r="B17" s="216"/>
      <c r="C17" s="224"/>
      <c r="D17" s="220" t="s">
        <v>254</v>
      </c>
      <c r="E17" s="221" t="s">
        <v>262</v>
      </c>
      <c r="F17" s="219"/>
      <c r="G17" s="222">
        <v>834131</v>
      </c>
      <c r="H17" s="222">
        <v>1251766</v>
      </c>
    </row>
    <row r="18" spans="2:8" s="201" customFormat="1" ht="16.5" customHeight="1">
      <c r="B18" s="216"/>
      <c r="C18" s="224"/>
      <c r="D18" s="220" t="s">
        <v>254</v>
      </c>
      <c r="E18" s="221" t="s">
        <v>263</v>
      </c>
      <c r="F18" s="219"/>
      <c r="G18" s="222">
        <v>0</v>
      </c>
      <c r="H18" s="222">
        <v>0</v>
      </c>
    </row>
    <row r="19" spans="2:8" s="201" customFormat="1" ht="16.5" customHeight="1">
      <c r="B19" s="216"/>
      <c r="C19" s="224"/>
      <c r="D19" s="220" t="s">
        <v>254</v>
      </c>
      <c r="E19" s="221"/>
      <c r="F19" s="219"/>
      <c r="G19" s="222"/>
      <c r="H19" s="222"/>
    </row>
    <row r="20" spans="2:8" s="201" customFormat="1" ht="16.5" customHeight="1">
      <c r="B20" s="216"/>
      <c r="C20" s="224"/>
      <c r="D20" s="220" t="s">
        <v>254</v>
      </c>
      <c r="E20" s="221"/>
      <c r="F20" s="219"/>
      <c r="G20" s="222"/>
      <c r="H20" s="222"/>
    </row>
    <row r="21" spans="2:11" s="201" customFormat="1" ht="16.5" customHeight="1">
      <c r="B21" s="216"/>
      <c r="C21" s="212">
        <v>4</v>
      </c>
      <c r="D21" s="217" t="s">
        <v>107</v>
      </c>
      <c r="E21" s="218"/>
      <c r="F21" s="219"/>
      <c r="G21" s="215">
        <f>G22+G23+G24+G25+G26+G27+G28</f>
        <v>79226150</v>
      </c>
      <c r="H21" s="215">
        <f>H22+H23+H24+H25+H26+H27+H28</f>
        <v>71340307</v>
      </c>
      <c r="K21" s="223">
        <f>H21-G21</f>
        <v>-7885843</v>
      </c>
    </row>
    <row r="22" spans="2:8" s="201" customFormat="1" ht="16.5" customHeight="1">
      <c r="B22" s="216"/>
      <c r="C22" s="224"/>
      <c r="D22" s="220" t="s">
        <v>254</v>
      </c>
      <c r="E22" s="221" t="s">
        <v>264</v>
      </c>
      <c r="F22" s="219"/>
      <c r="G22" s="222"/>
      <c r="H22" s="222"/>
    </row>
    <row r="23" spans="2:8" s="201" customFormat="1" ht="16.5" customHeight="1">
      <c r="B23" s="216"/>
      <c r="C23" s="224"/>
      <c r="D23" s="220" t="s">
        <v>254</v>
      </c>
      <c r="E23" s="221" t="s">
        <v>265</v>
      </c>
      <c r="F23" s="219"/>
      <c r="G23" s="222"/>
      <c r="H23" s="222"/>
    </row>
    <row r="24" spans="2:8" s="201" customFormat="1" ht="16.5" customHeight="1">
      <c r="B24" s="216"/>
      <c r="C24" s="224"/>
      <c r="D24" s="220" t="s">
        <v>254</v>
      </c>
      <c r="E24" s="221" t="s">
        <v>266</v>
      </c>
      <c r="F24" s="219"/>
      <c r="G24" s="222">
        <v>0</v>
      </c>
      <c r="H24" s="222">
        <v>0</v>
      </c>
    </row>
    <row r="25" spans="2:8" s="201" customFormat="1" ht="16.5" customHeight="1">
      <c r="B25" s="216"/>
      <c r="C25" s="224"/>
      <c r="D25" s="220" t="s">
        <v>254</v>
      </c>
      <c r="E25" s="221" t="s">
        <v>143</v>
      </c>
      <c r="F25" s="219"/>
      <c r="G25" s="222"/>
      <c r="H25" s="222">
        <v>0</v>
      </c>
    </row>
    <row r="26" spans="2:8" s="201" customFormat="1" ht="16.5" customHeight="1">
      <c r="B26" s="216"/>
      <c r="C26" s="224"/>
      <c r="D26" s="220" t="s">
        <v>254</v>
      </c>
      <c r="E26" s="221" t="s">
        <v>144</v>
      </c>
      <c r="F26" s="219"/>
      <c r="G26" s="222">
        <v>79226150</v>
      </c>
      <c r="H26" s="222">
        <v>71340307</v>
      </c>
    </row>
    <row r="27" spans="2:8" s="201" customFormat="1" ht="16.5" customHeight="1">
      <c r="B27" s="216"/>
      <c r="C27" s="224"/>
      <c r="D27" s="220" t="s">
        <v>254</v>
      </c>
      <c r="E27" s="221" t="s">
        <v>267</v>
      </c>
      <c r="F27" s="219"/>
      <c r="G27" s="222">
        <v>0</v>
      </c>
      <c r="H27" s="222">
        <v>0</v>
      </c>
    </row>
    <row r="28" spans="2:8" s="201" customFormat="1" ht="16.5" customHeight="1">
      <c r="B28" s="216"/>
      <c r="C28" s="224"/>
      <c r="D28" s="220" t="s">
        <v>254</v>
      </c>
      <c r="E28" s="221"/>
      <c r="F28" s="219"/>
      <c r="G28" s="222">
        <v>0</v>
      </c>
      <c r="H28" s="222"/>
    </row>
    <row r="29" spans="2:8" s="201" customFormat="1" ht="16.5" customHeight="1">
      <c r="B29" s="216"/>
      <c r="C29" s="212">
        <v>5</v>
      </c>
      <c r="D29" s="217" t="s">
        <v>108</v>
      </c>
      <c r="E29" s="218"/>
      <c r="F29" s="219"/>
      <c r="G29" s="222"/>
      <c r="H29" s="222"/>
    </row>
    <row r="30" spans="2:8" s="201" customFormat="1" ht="16.5" customHeight="1">
      <c r="B30" s="216"/>
      <c r="C30" s="212">
        <v>6</v>
      </c>
      <c r="D30" s="217" t="s">
        <v>268</v>
      </c>
      <c r="E30" s="218"/>
      <c r="F30" s="219"/>
      <c r="G30" s="222"/>
      <c r="H30" s="222"/>
    </row>
    <row r="31" spans="2:8" s="201" customFormat="1" ht="16.5" customHeight="1">
      <c r="B31" s="216"/>
      <c r="C31" s="212">
        <v>7</v>
      </c>
      <c r="D31" s="217" t="s">
        <v>269</v>
      </c>
      <c r="E31" s="218"/>
      <c r="F31" s="219"/>
      <c r="G31" s="222">
        <f>G32+G33</f>
        <v>0</v>
      </c>
      <c r="H31" s="222">
        <f>H32+H33</f>
        <v>0</v>
      </c>
    </row>
    <row r="32" spans="2:8" s="201" customFormat="1" ht="16.5" customHeight="1">
      <c r="B32" s="216"/>
      <c r="C32" s="212"/>
      <c r="D32" s="220" t="s">
        <v>254</v>
      </c>
      <c r="E32" s="218" t="s">
        <v>270</v>
      </c>
      <c r="F32" s="219"/>
      <c r="G32" s="222"/>
      <c r="H32" s="222"/>
    </row>
    <row r="33" spans="2:8" s="201" customFormat="1" ht="16.5" customHeight="1">
      <c r="B33" s="216"/>
      <c r="C33" s="212"/>
      <c r="D33" s="220" t="s">
        <v>254</v>
      </c>
      <c r="E33" s="218"/>
      <c r="F33" s="219"/>
      <c r="G33" s="222"/>
      <c r="H33" s="222"/>
    </row>
    <row r="34" spans="2:8" s="201" customFormat="1" ht="24.75" customHeight="1">
      <c r="B34" s="225" t="s">
        <v>73</v>
      </c>
      <c r="C34" s="549" t="s">
        <v>271</v>
      </c>
      <c r="D34" s="550"/>
      <c r="E34" s="551"/>
      <c r="F34" s="219"/>
      <c r="G34" s="215">
        <f>G35+G36+G41+G42+G43+G44</f>
        <v>1649408</v>
      </c>
      <c r="H34" s="215">
        <f>H35+H36+H41+H42+H43+H44</f>
        <v>2061760</v>
      </c>
    </row>
    <row r="35" spans="2:8" s="201" customFormat="1" ht="16.5" customHeight="1">
      <c r="B35" s="216"/>
      <c r="C35" s="212">
        <v>1</v>
      </c>
      <c r="D35" s="217" t="s">
        <v>272</v>
      </c>
      <c r="E35" s="218"/>
      <c r="F35" s="219"/>
      <c r="G35" s="222"/>
      <c r="H35" s="222"/>
    </row>
    <row r="36" spans="2:11" s="201" customFormat="1" ht="16.5" customHeight="1">
      <c r="B36" s="216"/>
      <c r="C36" s="212">
        <v>2</v>
      </c>
      <c r="D36" s="217" t="s">
        <v>110</v>
      </c>
      <c r="E36" s="226"/>
      <c r="F36" s="219"/>
      <c r="G36" s="215">
        <f>G37+G38+G39+G40</f>
        <v>1649408</v>
      </c>
      <c r="H36" s="215">
        <f>H37+H38+H39+H40</f>
        <v>2061760</v>
      </c>
      <c r="K36" s="223"/>
    </row>
    <row r="37" spans="2:11" s="201" customFormat="1" ht="16.5" customHeight="1">
      <c r="B37" s="216"/>
      <c r="C37" s="224"/>
      <c r="D37" s="220" t="s">
        <v>254</v>
      </c>
      <c r="E37" s="221" t="s">
        <v>145</v>
      </c>
      <c r="F37" s="219"/>
      <c r="G37" s="222"/>
      <c r="H37" s="222"/>
      <c r="K37" s="227"/>
    </row>
    <row r="38" spans="2:8" s="201" customFormat="1" ht="16.5" customHeight="1">
      <c r="B38" s="216"/>
      <c r="C38" s="224"/>
      <c r="D38" s="220" t="s">
        <v>254</v>
      </c>
      <c r="E38" s="221" t="s">
        <v>273</v>
      </c>
      <c r="F38" s="219"/>
      <c r="G38" s="222"/>
      <c r="H38" s="222"/>
    </row>
    <row r="39" spans="2:8" s="201" customFormat="1" ht="16.5" customHeight="1">
      <c r="B39" s="216"/>
      <c r="C39" s="224"/>
      <c r="D39" s="220" t="s">
        <v>254</v>
      </c>
      <c r="E39" s="221" t="s">
        <v>274</v>
      </c>
      <c r="F39" s="219"/>
      <c r="G39" s="222"/>
      <c r="H39" s="222">
        <v>0</v>
      </c>
    </row>
    <row r="40" spans="2:11" s="201" customFormat="1" ht="16.5" customHeight="1">
      <c r="B40" s="216"/>
      <c r="C40" s="224"/>
      <c r="D40" s="220" t="s">
        <v>254</v>
      </c>
      <c r="E40" s="221" t="s">
        <v>275</v>
      </c>
      <c r="F40" s="219"/>
      <c r="G40" s="222">
        <v>1649408</v>
      </c>
      <c r="H40" s="222">
        <v>2061760</v>
      </c>
      <c r="K40" s="228"/>
    </row>
    <row r="41" spans="2:12" s="201" customFormat="1" ht="16.5" customHeight="1">
      <c r="B41" s="216"/>
      <c r="C41" s="212">
        <v>3</v>
      </c>
      <c r="D41" s="217" t="s">
        <v>276</v>
      </c>
      <c r="E41" s="218"/>
      <c r="F41" s="219"/>
      <c r="G41" s="222"/>
      <c r="H41" s="222"/>
      <c r="K41" s="223"/>
      <c r="L41" s="223"/>
    </row>
    <row r="42" spans="2:8" s="201" customFormat="1" ht="16.5" customHeight="1">
      <c r="B42" s="216"/>
      <c r="C42" s="212">
        <v>4</v>
      </c>
      <c r="D42" s="217" t="s">
        <v>277</v>
      </c>
      <c r="E42" s="218"/>
      <c r="F42" s="219"/>
      <c r="G42" s="222"/>
      <c r="H42" s="222"/>
    </row>
    <row r="43" spans="2:8" s="201" customFormat="1" ht="16.5" customHeight="1">
      <c r="B43" s="216"/>
      <c r="C43" s="212">
        <v>5</v>
      </c>
      <c r="D43" s="217" t="s">
        <v>278</v>
      </c>
      <c r="E43" s="218"/>
      <c r="F43" s="219"/>
      <c r="G43" s="222"/>
      <c r="H43" s="222"/>
    </row>
    <row r="44" spans="2:8" s="201" customFormat="1" ht="16.5" customHeight="1">
      <c r="B44" s="216"/>
      <c r="C44" s="212">
        <v>6</v>
      </c>
      <c r="D44" s="217" t="s">
        <v>111</v>
      </c>
      <c r="E44" s="218"/>
      <c r="F44" s="219"/>
      <c r="G44" s="222"/>
      <c r="H44" s="222"/>
    </row>
    <row r="45" spans="2:8" s="201" customFormat="1" ht="30" customHeight="1">
      <c r="B45" s="219"/>
      <c r="C45" s="549" t="s">
        <v>279</v>
      </c>
      <c r="D45" s="550"/>
      <c r="E45" s="551"/>
      <c r="F45" s="219"/>
      <c r="G45" s="215">
        <f>G8+G34</f>
        <v>88794399</v>
      </c>
      <c r="H45" s="215">
        <f>H8+H34</f>
        <v>95294448</v>
      </c>
    </row>
    <row r="46" spans="2:8" s="201" customFormat="1" ht="9.75" customHeight="1">
      <c r="B46" s="229"/>
      <c r="C46" s="229"/>
      <c r="D46" s="229"/>
      <c r="E46" s="229"/>
      <c r="F46" s="230"/>
      <c r="G46" s="231"/>
      <c r="H46" s="231"/>
    </row>
    <row r="47" spans="2:8" s="201" customFormat="1" ht="15.75" customHeight="1">
      <c r="B47" s="229"/>
      <c r="C47" s="229"/>
      <c r="D47" s="229"/>
      <c r="E47" s="229"/>
      <c r="F47" s="230"/>
      <c r="G47" s="231"/>
      <c r="H47" s="231"/>
    </row>
  </sheetData>
  <sheetProtection/>
  <mergeCells count="7">
    <mergeCell ref="C8:E8"/>
    <mergeCell ref="C34:E34"/>
    <mergeCell ref="C45:E45"/>
    <mergeCell ref="B4:H4"/>
    <mergeCell ref="B6:B7"/>
    <mergeCell ref="C6:E7"/>
    <mergeCell ref="F6:F7"/>
  </mergeCells>
  <printOptions/>
  <pageMargins left="0.24" right="0.29" top="0.46" bottom="0.78" header="0.28" footer="0.5"/>
  <pageSetup horizontalDpi="300" verticalDpi="300" orientation="portrait" paperSize="9" r:id="rId1"/>
  <headerFooter alignWithMargins="0">
    <oddFooter>&amp;CFaqe   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22">
      <selection activeCell="F40" sqref="F40"/>
    </sheetView>
  </sheetViews>
  <sheetFormatPr defaultColWidth="9.140625" defaultRowHeight="12.75"/>
  <cols>
    <col min="1" max="1" width="4.8515625" style="0" customWidth="1"/>
    <col min="2" max="2" width="11.140625" style="0" customWidth="1"/>
    <col min="3" max="3" width="8.7109375" style="0" customWidth="1"/>
    <col min="4" max="4" width="12.8515625" style="0" customWidth="1"/>
    <col min="5" max="5" width="8.8515625" style="0" customWidth="1"/>
    <col min="6" max="6" width="9.00390625" style="0" customWidth="1"/>
    <col min="7" max="7" width="10.28125" style="0" customWidth="1"/>
  </cols>
  <sheetData>
    <row r="1" ht="19.5" customHeight="1">
      <c r="B1" s="525" t="s">
        <v>706</v>
      </c>
    </row>
    <row r="2" ht="19.5" customHeight="1">
      <c r="B2" s="446" t="s">
        <v>707</v>
      </c>
    </row>
    <row r="3" ht="19.5" customHeight="1">
      <c r="B3" s="446"/>
    </row>
    <row r="4" spans="2:7" ht="19.5" customHeight="1">
      <c r="B4" s="661" t="s">
        <v>708</v>
      </c>
      <c r="C4" s="661"/>
      <c r="D4" s="661"/>
      <c r="E4" s="661"/>
      <c r="F4" s="661"/>
      <c r="G4" s="661"/>
    </row>
    <row r="5" ht="19.5" customHeight="1"/>
    <row r="6" spans="1:7" ht="19.5" customHeight="1">
      <c r="A6" s="662" t="s">
        <v>0</v>
      </c>
      <c r="B6" s="664" t="s">
        <v>354</v>
      </c>
      <c r="C6" s="662" t="s">
        <v>245</v>
      </c>
      <c r="D6" s="526" t="s">
        <v>698</v>
      </c>
      <c r="E6" s="662" t="s">
        <v>699</v>
      </c>
      <c r="F6" s="662" t="s">
        <v>700</v>
      </c>
      <c r="G6" s="526" t="s">
        <v>698</v>
      </c>
    </row>
    <row r="7" spans="1:7" ht="19.5" customHeight="1">
      <c r="A7" s="663"/>
      <c r="B7" s="665"/>
      <c r="C7" s="663"/>
      <c r="D7" s="527">
        <v>40544</v>
      </c>
      <c r="E7" s="663"/>
      <c r="F7" s="663"/>
      <c r="G7" s="527">
        <v>40908</v>
      </c>
    </row>
    <row r="8" spans="1:7" ht="19.5" customHeight="1">
      <c r="A8" s="528">
        <v>1</v>
      </c>
      <c r="B8" s="399" t="s">
        <v>145</v>
      </c>
      <c r="C8" s="528"/>
      <c r="D8" s="529"/>
      <c r="E8" s="529"/>
      <c r="F8" s="529"/>
      <c r="G8" s="529">
        <f aca="true" t="shared" si="0" ref="G8:G16">D8+E8-F8</f>
        <v>0</v>
      </c>
    </row>
    <row r="9" spans="1:7" ht="19.5" customHeight="1">
      <c r="A9" s="528">
        <v>2</v>
      </c>
      <c r="B9" s="399" t="s">
        <v>701</v>
      </c>
      <c r="C9" s="528"/>
      <c r="D9" s="529"/>
      <c r="E9" s="529"/>
      <c r="F9" s="529"/>
      <c r="G9" s="529">
        <f t="shared" si="0"/>
        <v>0</v>
      </c>
    </row>
    <row r="10" spans="1:7" ht="19.5" customHeight="1">
      <c r="A10" s="528">
        <v>3</v>
      </c>
      <c r="B10" s="399" t="s">
        <v>451</v>
      </c>
      <c r="C10" s="528"/>
      <c r="D10" s="529">
        <v>1191360</v>
      </c>
      <c r="E10" s="529"/>
      <c r="F10" s="529"/>
      <c r="G10" s="529">
        <f t="shared" si="0"/>
        <v>1191360</v>
      </c>
    </row>
    <row r="11" spans="1:7" ht="19.5" customHeight="1">
      <c r="A11" s="528">
        <v>4</v>
      </c>
      <c r="B11" s="399" t="s">
        <v>452</v>
      </c>
      <c r="C11" s="528"/>
      <c r="D11" s="529">
        <v>1480000</v>
      </c>
      <c r="E11" s="529"/>
      <c r="F11" s="529"/>
      <c r="G11" s="529">
        <f t="shared" si="0"/>
        <v>1480000</v>
      </c>
    </row>
    <row r="12" spans="1:7" ht="12.75">
      <c r="A12" s="528">
        <v>5</v>
      </c>
      <c r="B12" s="399" t="s">
        <v>702</v>
      </c>
      <c r="C12" s="528"/>
      <c r="D12" s="529"/>
      <c r="E12" s="131"/>
      <c r="F12" s="529"/>
      <c r="G12" s="529">
        <f t="shared" si="0"/>
        <v>0</v>
      </c>
    </row>
    <row r="13" spans="1:7" ht="12.75">
      <c r="A13" s="528">
        <v>1</v>
      </c>
      <c r="B13" s="399" t="s">
        <v>703</v>
      </c>
      <c r="C13" s="528"/>
      <c r="D13" s="529"/>
      <c r="E13" s="529"/>
      <c r="F13" s="529"/>
      <c r="G13" s="529">
        <f t="shared" si="0"/>
        <v>0</v>
      </c>
    </row>
    <row r="14" spans="1:7" ht="12.75">
      <c r="A14" s="528">
        <v>2</v>
      </c>
      <c r="B14" s="132"/>
      <c r="C14" s="528"/>
      <c r="D14" s="529"/>
      <c r="E14" s="529"/>
      <c r="F14" s="529"/>
      <c r="G14" s="529">
        <f t="shared" si="0"/>
        <v>0</v>
      </c>
    </row>
    <row r="15" spans="1:7" ht="12.75">
      <c r="A15" s="528">
        <v>3</v>
      </c>
      <c r="B15" s="132"/>
      <c r="C15" s="528"/>
      <c r="D15" s="529"/>
      <c r="E15" s="529"/>
      <c r="F15" s="529"/>
      <c r="G15" s="529">
        <f t="shared" si="0"/>
        <v>0</v>
      </c>
    </row>
    <row r="16" spans="1:7" ht="13.5" thickBot="1">
      <c r="A16" s="61">
        <v>4</v>
      </c>
      <c r="B16" s="51"/>
      <c r="C16" s="61"/>
      <c r="D16" s="530"/>
      <c r="E16" s="530"/>
      <c r="F16" s="530"/>
      <c r="G16" s="530">
        <f t="shared" si="0"/>
        <v>0</v>
      </c>
    </row>
    <row r="17" spans="1:7" ht="13.5" thickBot="1">
      <c r="A17" s="531"/>
      <c r="B17" s="532" t="s">
        <v>704</v>
      </c>
      <c r="C17" s="533"/>
      <c r="D17" s="534">
        <f>SUM(D8:D16)</f>
        <v>2671360</v>
      </c>
      <c r="E17" s="534">
        <f>SUM(E8:E16)</f>
        <v>0</v>
      </c>
      <c r="F17" s="534">
        <f>SUM(F8:F16)</f>
        <v>0</v>
      </c>
      <c r="G17" s="535">
        <f>SUM(G8:G16)</f>
        <v>2671360</v>
      </c>
    </row>
    <row r="19" spans="2:7" ht="15.75">
      <c r="B19" s="661" t="s">
        <v>709</v>
      </c>
      <c r="C19" s="661"/>
      <c r="D19" s="661"/>
      <c r="E19" s="661"/>
      <c r="F19" s="661"/>
      <c r="G19" s="661"/>
    </row>
    <row r="21" spans="1:7" ht="12.75">
      <c r="A21" s="662" t="s">
        <v>0</v>
      </c>
      <c r="B21" s="664" t="s">
        <v>354</v>
      </c>
      <c r="C21" s="662" t="s">
        <v>245</v>
      </c>
      <c r="D21" s="526" t="s">
        <v>698</v>
      </c>
      <c r="E21" s="662" t="s">
        <v>699</v>
      </c>
      <c r="F21" s="662" t="s">
        <v>700</v>
      </c>
      <c r="G21" s="526" t="s">
        <v>698</v>
      </c>
    </row>
    <row r="22" spans="1:7" ht="12.75">
      <c r="A22" s="663"/>
      <c r="B22" s="665"/>
      <c r="C22" s="663"/>
      <c r="D22" s="527">
        <v>40544</v>
      </c>
      <c r="E22" s="663"/>
      <c r="F22" s="663"/>
      <c r="G22" s="527">
        <v>40908</v>
      </c>
    </row>
    <row r="23" spans="1:7" ht="12.75">
      <c r="A23" s="528">
        <v>1</v>
      </c>
      <c r="B23" s="399" t="s">
        <v>145</v>
      </c>
      <c r="C23" s="528"/>
      <c r="D23" s="529">
        <v>0</v>
      </c>
      <c r="E23" s="529">
        <v>0</v>
      </c>
      <c r="F23" s="529"/>
      <c r="G23" s="529">
        <f>D23+E23</f>
        <v>0</v>
      </c>
    </row>
    <row r="24" spans="1:7" ht="12.75">
      <c r="A24" s="528">
        <v>2</v>
      </c>
      <c r="B24" s="399" t="s">
        <v>701</v>
      </c>
      <c r="C24" s="528"/>
      <c r="D24" s="529"/>
      <c r="E24" s="529"/>
      <c r="F24" s="529"/>
      <c r="G24" s="529">
        <f>D24+E24</f>
        <v>0</v>
      </c>
    </row>
    <row r="25" spans="1:7" ht="12.75">
      <c r="A25" s="528">
        <v>3</v>
      </c>
      <c r="B25" s="399" t="s">
        <v>705</v>
      </c>
      <c r="C25" s="528"/>
      <c r="D25" s="529">
        <v>392000</v>
      </c>
      <c r="E25" s="536"/>
      <c r="F25" s="529"/>
      <c r="G25" s="529">
        <f>D25+E25</f>
        <v>392000</v>
      </c>
    </row>
    <row r="26" spans="1:7" ht="12.75">
      <c r="A26" s="528">
        <v>4</v>
      </c>
      <c r="B26" s="399" t="s">
        <v>452</v>
      </c>
      <c r="C26" s="528"/>
      <c r="D26" s="529">
        <v>217600</v>
      </c>
      <c r="E26" s="529"/>
      <c r="F26" s="529"/>
      <c r="G26" s="529">
        <f>D26+E26</f>
        <v>217600</v>
      </c>
    </row>
    <row r="27" spans="1:7" ht="12.75">
      <c r="A27" s="528">
        <v>5</v>
      </c>
      <c r="B27" s="399" t="s">
        <v>702</v>
      </c>
      <c r="C27" s="528"/>
      <c r="D27" s="529"/>
      <c r="E27" s="536"/>
      <c r="F27" s="529"/>
      <c r="G27" s="529">
        <f>D27+E27</f>
        <v>0</v>
      </c>
    </row>
    <row r="28" spans="1:7" ht="12.75">
      <c r="A28" s="528">
        <v>1</v>
      </c>
      <c r="B28" s="399" t="s">
        <v>703</v>
      </c>
      <c r="C28" s="528"/>
      <c r="D28" s="529"/>
      <c r="E28" s="529"/>
      <c r="F28" s="529"/>
      <c r="G28" s="529"/>
    </row>
    <row r="29" spans="1:7" ht="12.75">
      <c r="A29" s="528">
        <v>2</v>
      </c>
      <c r="B29" s="132"/>
      <c r="C29" s="528"/>
      <c r="D29" s="529"/>
      <c r="E29" s="529"/>
      <c r="F29" s="529"/>
      <c r="G29" s="529">
        <f>D29+E29-F29</f>
        <v>0</v>
      </c>
    </row>
    <row r="30" spans="1:7" ht="12.75">
      <c r="A30" s="528">
        <v>3</v>
      </c>
      <c r="B30" s="132"/>
      <c r="C30" s="528"/>
      <c r="D30" s="529"/>
      <c r="E30" s="529"/>
      <c r="F30" s="529"/>
      <c r="G30" s="529">
        <f>D30+E30-F30</f>
        <v>0</v>
      </c>
    </row>
    <row r="31" spans="1:7" ht="13.5" thickBot="1">
      <c r="A31" s="61">
        <v>4</v>
      </c>
      <c r="B31" s="51"/>
      <c r="C31" s="61"/>
      <c r="D31" s="530"/>
      <c r="E31" s="530"/>
      <c r="F31" s="530"/>
      <c r="G31" s="530">
        <f>D31+E31-F31</f>
        <v>0</v>
      </c>
    </row>
    <row r="32" spans="1:7" ht="13.5" thickBot="1">
      <c r="A32" s="531"/>
      <c r="B32" s="532" t="s">
        <v>704</v>
      </c>
      <c r="C32" s="533"/>
      <c r="D32" s="534">
        <f>SUM(D23:D31)</f>
        <v>609600</v>
      </c>
      <c r="E32" s="534">
        <f>SUM(E23:E31)</f>
        <v>0</v>
      </c>
      <c r="F32" s="534">
        <f>SUM(F23:F31)</f>
        <v>0</v>
      </c>
      <c r="G32" s="535">
        <f>SUM(G23:G31)</f>
        <v>609600</v>
      </c>
    </row>
    <row r="33" ht="12.75">
      <c r="G33" s="537"/>
    </row>
    <row r="34" spans="2:7" ht="15.75">
      <c r="B34" s="661" t="s">
        <v>710</v>
      </c>
      <c r="C34" s="661"/>
      <c r="D34" s="661"/>
      <c r="E34" s="661"/>
      <c r="F34" s="661"/>
      <c r="G34" s="661"/>
    </row>
    <row r="36" spans="1:7" ht="12.75">
      <c r="A36" s="662" t="s">
        <v>0</v>
      </c>
      <c r="B36" s="664" t="s">
        <v>354</v>
      </c>
      <c r="C36" s="662" t="s">
        <v>245</v>
      </c>
      <c r="D36" s="526" t="s">
        <v>698</v>
      </c>
      <c r="E36" s="662" t="s">
        <v>699</v>
      </c>
      <c r="F36" s="662" t="s">
        <v>700</v>
      </c>
      <c r="G36" s="526" t="s">
        <v>698</v>
      </c>
    </row>
    <row r="37" spans="1:7" ht="12.75">
      <c r="A37" s="663"/>
      <c r="B37" s="665"/>
      <c r="C37" s="663"/>
      <c r="D37" s="527">
        <v>40544</v>
      </c>
      <c r="E37" s="663"/>
      <c r="F37" s="663"/>
      <c r="G37" s="527">
        <v>40908</v>
      </c>
    </row>
    <row r="38" spans="1:7" ht="12.75">
      <c r="A38" s="528">
        <v>1</v>
      </c>
      <c r="B38" s="514" t="s">
        <v>145</v>
      </c>
      <c r="C38" s="528"/>
      <c r="D38" s="529">
        <v>0</v>
      </c>
      <c r="E38" s="529"/>
      <c r="F38" s="529">
        <v>0</v>
      </c>
      <c r="G38" s="529">
        <f aca="true" t="shared" si="1" ref="G38:G46">D38+E38-F38</f>
        <v>0</v>
      </c>
    </row>
    <row r="39" spans="1:7" ht="12.75">
      <c r="A39" s="528">
        <v>2</v>
      </c>
      <c r="B39" s="399" t="s">
        <v>701</v>
      </c>
      <c r="C39" s="528"/>
      <c r="D39" s="529"/>
      <c r="E39" s="529"/>
      <c r="F39" s="529"/>
      <c r="G39" s="529">
        <f t="shared" si="1"/>
        <v>0</v>
      </c>
    </row>
    <row r="40" spans="1:7" ht="12.75">
      <c r="A40" s="528">
        <v>3</v>
      </c>
      <c r="B40" s="399" t="s">
        <v>705</v>
      </c>
      <c r="C40" s="528"/>
      <c r="D40" s="529">
        <v>799360</v>
      </c>
      <c r="E40" s="537">
        <v>0</v>
      </c>
      <c r="F40" s="529">
        <v>159872</v>
      </c>
      <c r="G40" s="529">
        <f t="shared" si="1"/>
        <v>639488</v>
      </c>
    </row>
    <row r="41" spans="1:7" ht="12.75">
      <c r="A41" s="528">
        <v>4</v>
      </c>
      <c r="B41" s="399" t="s">
        <v>452</v>
      </c>
      <c r="C41" s="528"/>
      <c r="D41" s="529">
        <v>1262400</v>
      </c>
      <c r="E41" s="529">
        <v>0</v>
      </c>
      <c r="F41" s="529">
        <v>252480</v>
      </c>
      <c r="G41" s="529">
        <f t="shared" si="1"/>
        <v>1009920</v>
      </c>
    </row>
    <row r="42" spans="1:7" ht="12.75">
      <c r="A42" s="528">
        <v>5</v>
      </c>
      <c r="B42" s="399" t="s">
        <v>702</v>
      </c>
      <c r="C42" s="528"/>
      <c r="D42" s="529"/>
      <c r="E42" s="529"/>
      <c r="F42" s="529"/>
      <c r="G42" s="529">
        <f t="shared" si="1"/>
        <v>0</v>
      </c>
    </row>
    <row r="43" spans="1:7" ht="12.75">
      <c r="A43" s="528">
        <v>1</v>
      </c>
      <c r="B43" s="399" t="s">
        <v>703</v>
      </c>
      <c r="C43" s="528"/>
      <c r="D43" s="529"/>
      <c r="E43" s="529"/>
      <c r="F43" s="529"/>
      <c r="G43" s="529">
        <f t="shared" si="1"/>
        <v>0</v>
      </c>
    </row>
    <row r="44" spans="1:7" ht="12.75">
      <c r="A44" s="528">
        <v>2</v>
      </c>
      <c r="B44" s="399"/>
      <c r="C44" s="528"/>
      <c r="D44" s="529"/>
      <c r="E44" s="529"/>
      <c r="F44" s="529"/>
      <c r="G44" s="529">
        <f t="shared" si="1"/>
        <v>0</v>
      </c>
    </row>
    <row r="45" spans="1:7" ht="12.75">
      <c r="A45" s="528">
        <v>3</v>
      </c>
      <c r="B45" s="132"/>
      <c r="C45" s="528"/>
      <c r="D45" s="529"/>
      <c r="E45" s="529"/>
      <c r="F45" s="529"/>
      <c r="G45" s="529">
        <f t="shared" si="1"/>
        <v>0</v>
      </c>
    </row>
    <row r="46" spans="1:7" ht="13.5" thickBot="1">
      <c r="A46" s="61">
        <v>4</v>
      </c>
      <c r="B46" s="51"/>
      <c r="C46" s="61"/>
      <c r="D46" s="530"/>
      <c r="E46" s="530"/>
      <c r="F46" s="530"/>
      <c r="G46" s="530">
        <f t="shared" si="1"/>
        <v>0</v>
      </c>
    </row>
    <row r="47" spans="1:7" ht="13.5" thickBot="1">
      <c r="A47" s="531"/>
      <c r="B47" s="532" t="s">
        <v>704</v>
      </c>
      <c r="C47" s="533"/>
      <c r="D47" s="534">
        <f>SUM(D38:D46)</f>
        <v>2061760</v>
      </c>
      <c r="E47" s="534">
        <f>SUM(E38:E46)</f>
        <v>0</v>
      </c>
      <c r="F47" s="534">
        <f>SUM(F38:F46)</f>
        <v>412352</v>
      </c>
      <c r="G47" s="535">
        <f>SUM(G38:G46)</f>
        <v>1649408</v>
      </c>
    </row>
    <row r="48" spans="5:7" ht="15.75">
      <c r="E48" s="659" t="s">
        <v>576</v>
      </c>
      <c r="F48" s="659"/>
      <c r="G48" s="659"/>
    </row>
    <row r="49" spans="5:7" ht="12.75">
      <c r="E49" s="660" t="s">
        <v>483</v>
      </c>
      <c r="F49" s="660"/>
      <c r="G49" s="660"/>
    </row>
  </sheetData>
  <sheetProtection/>
  <mergeCells count="20">
    <mergeCell ref="B4:G4"/>
    <mergeCell ref="A6:A7"/>
    <mergeCell ref="B6:B7"/>
    <mergeCell ref="C6:C7"/>
    <mergeCell ref="E6:E7"/>
    <mergeCell ref="F6:F7"/>
    <mergeCell ref="B19:G19"/>
    <mergeCell ref="A21:A22"/>
    <mergeCell ref="B21:B22"/>
    <mergeCell ref="C21:C22"/>
    <mergeCell ref="E21:E22"/>
    <mergeCell ref="F21:F22"/>
    <mergeCell ref="E48:G48"/>
    <mergeCell ref="E49:G49"/>
    <mergeCell ref="B34:G34"/>
    <mergeCell ref="A36:A37"/>
    <mergeCell ref="B36:B37"/>
    <mergeCell ref="C36:C37"/>
    <mergeCell ref="E36:E37"/>
    <mergeCell ref="F36:F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55"/>
  <sheetViews>
    <sheetView zoomScalePageLayoutView="0" workbookViewId="0" topLeftCell="A43">
      <selection activeCell="K7" sqref="K7"/>
    </sheetView>
  </sheetViews>
  <sheetFormatPr defaultColWidth="9.140625" defaultRowHeight="12.75"/>
  <cols>
    <col min="1" max="1" width="4.28125" style="198" customWidth="1"/>
    <col min="2" max="2" width="3.7109375" style="199" customWidth="1"/>
    <col min="3" max="3" width="2.7109375" style="199" customWidth="1"/>
    <col min="4" max="4" width="4.00390625" style="199" customWidth="1"/>
    <col min="5" max="5" width="40.57421875" style="198" customWidth="1"/>
    <col min="6" max="6" width="8.28125" style="198" customWidth="1"/>
    <col min="7" max="7" width="15.7109375" style="200" customWidth="1"/>
    <col min="8" max="8" width="18.00390625" style="200" customWidth="1"/>
    <col min="9" max="9" width="1.421875" style="198" customWidth="1"/>
    <col min="10" max="10" width="9.7109375" style="198" bestFit="1" customWidth="1"/>
    <col min="11" max="11" width="11.28125" style="198" customWidth="1"/>
    <col min="12" max="16384" width="9.140625" style="198" customWidth="1"/>
  </cols>
  <sheetData>
    <row r="1" spans="2:8" s="201" customFormat="1" ht="18">
      <c r="B1" s="202"/>
      <c r="C1" s="203"/>
      <c r="D1" s="203"/>
      <c r="E1" s="204" t="s">
        <v>509</v>
      </c>
      <c r="H1" s="205" t="s">
        <v>246</v>
      </c>
    </row>
    <row r="2" spans="2:8" s="201" customFormat="1" ht="12" customHeight="1">
      <c r="B2" s="206"/>
      <c r="C2" s="203"/>
      <c r="D2" s="203"/>
      <c r="E2" s="204"/>
      <c r="G2" s="205"/>
      <c r="H2" s="205"/>
    </row>
    <row r="3" spans="2:8" s="201" customFormat="1" ht="13.5" customHeight="1">
      <c r="B3" s="552" t="s">
        <v>528</v>
      </c>
      <c r="C3" s="552"/>
      <c r="D3" s="552"/>
      <c r="E3" s="552"/>
      <c r="F3" s="552"/>
      <c r="G3" s="552"/>
      <c r="H3" s="552"/>
    </row>
    <row r="4" ht="14.25" customHeight="1"/>
    <row r="5" spans="2:8" s="201" customFormat="1" ht="15.75" customHeight="1">
      <c r="B5" s="553" t="s">
        <v>0</v>
      </c>
      <c r="C5" s="555" t="s">
        <v>280</v>
      </c>
      <c r="D5" s="556"/>
      <c r="E5" s="557"/>
      <c r="F5" s="553" t="s">
        <v>248</v>
      </c>
      <c r="G5" s="208" t="s">
        <v>249</v>
      </c>
      <c r="H5" s="208" t="s">
        <v>249</v>
      </c>
    </row>
    <row r="6" spans="2:8" s="201" customFormat="1" ht="15.75" customHeight="1">
      <c r="B6" s="554"/>
      <c r="C6" s="558"/>
      <c r="D6" s="559"/>
      <c r="E6" s="560"/>
      <c r="F6" s="554"/>
      <c r="G6" s="209" t="s">
        <v>250</v>
      </c>
      <c r="H6" s="210" t="s">
        <v>251</v>
      </c>
    </row>
    <row r="7" spans="2:11" s="201" customFormat="1" ht="24.75" customHeight="1">
      <c r="B7" s="225" t="s">
        <v>5</v>
      </c>
      <c r="C7" s="549" t="s">
        <v>281</v>
      </c>
      <c r="D7" s="550"/>
      <c r="E7" s="551"/>
      <c r="F7" s="219"/>
      <c r="G7" s="215">
        <f>G8+G9+G12+G23+G24</f>
        <v>55947938</v>
      </c>
      <c r="H7" s="215">
        <f>H8+H9+H12+H23+H24</f>
        <v>64105411</v>
      </c>
      <c r="K7" s="223">
        <f>H7-G7</f>
        <v>8157473</v>
      </c>
    </row>
    <row r="8" spans="2:8" s="201" customFormat="1" ht="15.75" customHeight="1">
      <c r="B8" s="216"/>
      <c r="C8" s="212">
        <v>1</v>
      </c>
      <c r="D8" s="217" t="s">
        <v>112</v>
      </c>
      <c r="E8" s="218"/>
      <c r="F8" s="219"/>
      <c r="G8" s="222"/>
      <c r="H8" s="222"/>
    </row>
    <row r="9" spans="2:8" s="201" customFormat="1" ht="15.75" customHeight="1">
      <c r="B9" s="216"/>
      <c r="C9" s="212">
        <v>2</v>
      </c>
      <c r="D9" s="217" t="s">
        <v>282</v>
      </c>
      <c r="E9" s="218"/>
      <c r="F9" s="219"/>
      <c r="G9" s="222">
        <v>0</v>
      </c>
      <c r="H9" s="222">
        <v>126716</v>
      </c>
    </row>
    <row r="10" spans="2:8" s="201" customFormat="1" ht="15.75" customHeight="1">
      <c r="B10" s="216"/>
      <c r="C10" s="224"/>
      <c r="D10" s="220" t="s">
        <v>254</v>
      </c>
      <c r="E10" s="221" t="s">
        <v>283</v>
      </c>
      <c r="F10" s="219"/>
      <c r="G10" s="222"/>
      <c r="H10" s="222">
        <v>0</v>
      </c>
    </row>
    <row r="11" spans="2:8" s="201" customFormat="1" ht="15.75" customHeight="1">
      <c r="B11" s="216"/>
      <c r="C11" s="224"/>
      <c r="D11" s="220" t="s">
        <v>254</v>
      </c>
      <c r="E11" s="221" t="s">
        <v>284</v>
      </c>
      <c r="F11" s="219"/>
      <c r="G11" s="222">
        <v>0</v>
      </c>
      <c r="H11" s="222">
        <v>126716</v>
      </c>
    </row>
    <row r="12" spans="2:8" s="201" customFormat="1" ht="15.75" customHeight="1">
      <c r="B12" s="216"/>
      <c r="C12" s="212">
        <v>3</v>
      </c>
      <c r="D12" s="217" t="s">
        <v>285</v>
      </c>
      <c r="E12" s="218"/>
      <c r="F12" s="219"/>
      <c r="G12" s="215">
        <f>G13+G14+G15+G16+G17+G18+G19+G20+G21+G22</f>
        <v>55947938</v>
      </c>
      <c r="H12" s="215">
        <f>H13+H14+H15+H16+H17+H18+H19+H20+H21+H22</f>
        <v>63978695</v>
      </c>
    </row>
    <row r="13" spans="2:8" s="201" customFormat="1" ht="15.75" customHeight="1">
      <c r="B13" s="216"/>
      <c r="C13" s="224"/>
      <c r="D13" s="220" t="s">
        <v>254</v>
      </c>
      <c r="E13" s="221" t="s">
        <v>286</v>
      </c>
      <c r="F13" s="219"/>
      <c r="G13" s="222">
        <v>4266688</v>
      </c>
      <c r="H13" s="222">
        <v>3565470</v>
      </c>
    </row>
    <row r="14" spans="2:8" s="201" customFormat="1" ht="15.75" customHeight="1">
      <c r="B14" s="216"/>
      <c r="C14" s="224"/>
      <c r="D14" s="220" t="s">
        <v>254</v>
      </c>
      <c r="E14" s="221" t="s">
        <v>287</v>
      </c>
      <c r="F14" s="219"/>
      <c r="G14" s="222"/>
      <c r="H14" s="222"/>
    </row>
    <row r="15" spans="2:8" s="201" customFormat="1" ht="15.75" customHeight="1">
      <c r="B15" s="216"/>
      <c r="C15" s="224"/>
      <c r="D15" s="220" t="s">
        <v>254</v>
      </c>
      <c r="E15" s="221" t="s">
        <v>288</v>
      </c>
      <c r="F15" s="219"/>
      <c r="G15" s="222">
        <v>42687</v>
      </c>
      <c r="H15" s="222">
        <v>42689</v>
      </c>
    </row>
    <row r="16" spans="2:8" s="201" customFormat="1" ht="15.75" customHeight="1">
      <c r="B16" s="216"/>
      <c r="C16" s="224"/>
      <c r="D16" s="220" t="s">
        <v>254</v>
      </c>
      <c r="E16" s="221" t="s">
        <v>289</v>
      </c>
      <c r="F16" s="219"/>
      <c r="G16" s="222">
        <v>13300</v>
      </c>
      <c r="H16" s="222">
        <v>13300</v>
      </c>
    </row>
    <row r="17" spans="2:8" s="201" customFormat="1" ht="15.75" customHeight="1">
      <c r="B17" s="216"/>
      <c r="C17" s="224"/>
      <c r="D17" s="220" t="s">
        <v>254</v>
      </c>
      <c r="E17" s="221" t="s">
        <v>290</v>
      </c>
      <c r="F17" s="219"/>
      <c r="G17" s="222">
        <v>0</v>
      </c>
      <c r="H17" s="222">
        <v>0</v>
      </c>
    </row>
    <row r="18" spans="2:8" s="201" customFormat="1" ht="15.75" customHeight="1">
      <c r="B18" s="216"/>
      <c r="C18" s="224"/>
      <c r="D18" s="220" t="s">
        <v>254</v>
      </c>
      <c r="E18" s="221" t="s">
        <v>291</v>
      </c>
      <c r="F18" s="219"/>
      <c r="G18" s="222"/>
      <c r="H18" s="222"/>
    </row>
    <row r="19" spans="2:8" s="201" customFormat="1" ht="15.75" customHeight="1">
      <c r="B19" s="216"/>
      <c r="C19" s="224"/>
      <c r="D19" s="220" t="s">
        <v>254</v>
      </c>
      <c r="E19" s="221" t="s">
        <v>292</v>
      </c>
      <c r="F19" s="219"/>
      <c r="G19" s="222"/>
      <c r="H19" s="222"/>
    </row>
    <row r="20" spans="2:8" s="201" customFormat="1" ht="15.75" customHeight="1">
      <c r="B20" s="216"/>
      <c r="C20" s="224"/>
      <c r="D20" s="220" t="s">
        <v>254</v>
      </c>
      <c r="E20" s="221" t="s">
        <v>263</v>
      </c>
      <c r="F20" s="219"/>
      <c r="G20" s="222">
        <v>51625263</v>
      </c>
      <c r="H20" s="222">
        <v>60357236</v>
      </c>
    </row>
    <row r="21" spans="2:8" s="201" customFormat="1" ht="15.75" customHeight="1">
      <c r="B21" s="216"/>
      <c r="C21" s="224"/>
      <c r="D21" s="220" t="s">
        <v>254</v>
      </c>
      <c r="E21" s="221" t="s">
        <v>293</v>
      </c>
      <c r="F21" s="219"/>
      <c r="G21" s="222"/>
      <c r="H21" s="222"/>
    </row>
    <row r="22" spans="2:8" s="201" customFormat="1" ht="15.75" customHeight="1">
      <c r="B22" s="216"/>
      <c r="C22" s="224"/>
      <c r="D22" s="220" t="s">
        <v>254</v>
      </c>
      <c r="E22" s="221" t="s">
        <v>294</v>
      </c>
      <c r="F22" s="219"/>
      <c r="G22" s="222">
        <v>0</v>
      </c>
      <c r="H22" s="222">
        <v>0</v>
      </c>
    </row>
    <row r="23" spans="2:8" s="201" customFormat="1" ht="15.75" customHeight="1">
      <c r="B23" s="216"/>
      <c r="C23" s="212">
        <v>4</v>
      </c>
      <c r="D23" s="217" t="s">
        <v>120</v>
      </c>
      <c r="E23" s="218"/>
      <c r="F23" s="219"/>
      <c r="G23" s="222"/>
      <c r="H23" s="222"/>
    </row>
    <row r="24" spans="2:8" s="201" customFormat="1" ht="15.75" customHeight="1">
      <c r="B24" s="216"/>
      <c r="C24" s="212">
        <v>5</v>
      </c>
      <c r="D24" s="217" t="s">
        <v>121</v>
      </c>
      <c r="E24" s="218"/>
      <c r="F24" s="219"/>
      <c r="G24" s="222"/>
      <c r="H24" s="222"/>
    </row>
    <row r="25" spans="2:8" s="201" customFormat="1" ht="24.75" customHeight="1">
      <c r="B25" s="225" t="s">
        <v>73</v>
      </c>
      <c r="C25" s="549" t="s">
        <v>295</v>
      </c>
      <c r="D25" s="550"/>
      <c r="E25" s="551"/>
      <c r="F25" s="219"/>
      <c r="G25" s="215">
        <f>G26+G29+G30+G31</f>
        <v>3722586</v>
      </c>
      <c r="H25" s="215">
        <f>H26+H29+H30+H31</f>
        <v>3722586</v>
      </c>
    </row>
    <row r="26" spans="2:8" s="201" customFormat="1" ht="15.75" customHeight="1">
      <c r="B26" s="216"/>
      <c r="C26" s="212">
        <v>1</v>
      </c>
      <c r="D26" s="217" t="s">
        <v>296</v>
      </c>
      <c r="E26" s="226"/>
      <c r="F26" s="219"/>
      <c r="G26" s="215">
        <f>G27+G28</f>
        <v>3722586</v>
      </c>
      <c r="H26" s="215">
        <f>H27+H28</f>
        <v>3722586</v>
      </c>
    </row>
    <row r="27" spans="2:8" s="201" customFormat="1" ht="15.75" customHeight="1">
      <c r="B27" s="216"/>
      <c r="C27" s="224"/>
      <c r="D27" s="220" t="s">
        <v>254</v>
      </c>
      <c r="E27" s="221" t="s">
        <v>297</v>
      </c>
      <c r="F27" s="219"/>
      <c r="G27" s="222">
        <v>3722586</v>
      </c>
      <c r="H27" s="222">
        <v>3722586</v>
      </c>
    </row>
    <row r="28" spans="2:8" s="201" customFormat="1" ht="15.75" customHeight="1">
      <c r="B28" s="216"/>
      <c r="C28" s="224"/>
      <c r="D28" s="220" t="s">
        <v>254</v>
      </c>
      <c r="E28" s="221" t="s">
        <v>298</v>
      </c>
      <c r="F28" s="219"/>
      <c r="G28" s="222"/>
      <c r="H28" s="222"/>
    </row>
    <row r="29" spans="2:8" s="201" customFormat="1" ht="15.75" customHeight="1">
      <c r="B29" s="216"/>
      <c r="C29" s="212">
        <v>2</v>
      </c>
      <c r="D29" s="217" t="s">
        <v>299</v>
      </c>
      <c r="E29" s="218"/>
      <c r="F29" s="219"/>
      <c r="G29" s="222"/>
      <c r="H29" s="222"/>
    </row>
    <row r="30" spans="2:8" s="201" customFormat="1" ht="15.75" customHeight="1">
      <c r="B30" s="216"/>
      <c r="C30" s="212">
        <v>3</v>
      </c>
      <c r="D30" s="217" t="s">
        <v>120</v>
      </c>
      <c r="E30" s="218"/>
      <c r="F30" s="219"/>
      <c r="G30" s="222"/>
      <c r="H30" s="222"/>
    </row>
    <row r="31" spans="2:8" s="201" customFormat="1" ht="15.75" customHeight="1">
      <c r="B31" s="216"/>
      <c r="C31" s="212">
        <v>4</v>
      </c>
      <c r="D31" s="217" t="s">
        <v>300</v>
      </c>
      <c r="E31" s="218"/>
      <c r="F31" s="219"/>
      <c r="G31" s="222"/>
      <c r="H31" s="222"/>
    </row>
    <row r="32" spans="2:11" s="201" customFormat="1" ht="24.75" customHeight="1">
      <c r="B32" s="216"/>
      <c r="C32" s="549" t="s">
        <v>301</v>
      </c>
      <c r="D32" s="550"/>
      <c r="E32" s="551"/>
      <c r="F32" s="219"/>
      <c r="G32" s="215">
        <f>G7+G25</f>
        <v>59670524</v>
      </c>
      <c r="H32" s="215">
        <f>H7+H25</f>
        <v>67827997</v>
      </c>
      <c r="K32" s="223">
        <f>H32-G32</f>
        <v>8157473</v>
      </c>
    </row>
    <row r="33" spans="2:11" s="201" customFormat="1" ht="24.75" customHeight="1">
      <c r="B33" s="225" t="s">
        <v>7</v>
      </c>
      <c r="C33" s="549" t="s">
        <v>302</v>
      </c>
      <c r="D33" s="550"/>
      <c r="E33" s="551"/>
      <c r="F33" s="219"/>
      <c r="G33" s="215">
        <f>G34+G35+G36+G37+G38+G39+G40+G41+G42+G43</f>
        <v>29123875</v>
      </c>
      <c r="H33" s="215">
        <f>H34+H35+H36+H37+H38+H39+H40+H41+H42+H43</f>
        <v>27466451</v>
      </c>
      <c r="K33" s="223"/>
    </row>
    <row r="34" spans="2:8" s="201" customFormat="1" ht="15.75" customHeight="1">
      <c r="B34" s="216"/>
      <c r="C34" s="212">
        <v>1</v>
      </c>
      <c r="D34" s="217" t="s">
        <v>303</v>
      </c>
      <c r="E34" s="218"/>
      <c r="F34" s="219"/>
      <c r="G34" s="222"/>
      <c r="H34" s="222"/>
    </row>
    <row r="35" spans="2:11" s="201" customFormat="1" ht="15.75" customHeight="1">
      <c r="B35" s="216"/>
      <c r="C35" s="213">
        <v>2</v>
      </c>
      <c r="D35" s="217" t="s">
        <v>304</v>
      </c>
      <c r="E35" s="218"/>
      <c r="F35" s="219"/>
      <c r="G35" s="222"/>
      <c r="H35" s="222"/>
      <c r="K35" s="227"/>
    </row>
    <row r="36" spans="2:8" s="201" customFormat="1" ht="15.75" customHeight="1">
      <c r="B36" s="216"/>
      <c r="C36" s="212">
        <v>3</v>
      </c>
      <c r="D36" s="217" t="s">
        <v>122</v>
      </c>
      <c r="E36" s="218"/>
      <c r="F36" s="219"/>
      <c r="G36" s="222">
        <v>25725000</v>
      </c>
      <c r="H36" s="222">
        <v>25725000</v>
      </c>
    </row>
    <row r="37" spans="2:8" s="201" customFormat="1" ht="15.75" customHeight="1">
      <c r="B37" s="216"/>
      <c r="C37" s="213">
        <v>4</v>
      </c>
      <c r="D37" s="217" t="s">
        <v>305</v>
      </c>
      <c r="E37" s="218"/>
      <c r="F37" s="219"/>
      <c r="G37" s="222"/>
      <c r="H37" s="222"/>
    </row>
    <row r="38" spans="2:8" s="201" customFormat="1" ht="15.75" customHeight="1">
      <c r="B38" s="216"/>
      <c r="C38" s="212">
        <v>5</v>
      </c>
      <c r="D38" s="217" t="s">
        <v>306</v>
      </c>
      <c r="E38" s="218"/>
      <c r="F38" s="219"/>
      <c r="G38" s="222"/>
      <c r="H38" s="222"/>
    </row>
    <row r="39" spans="2:8" s="201" customFormat="1" ht="15.75" customHeight="1">
      <c r="B39" s="216"/>
      <c r="C39" s="213">
        <v>6</v>
      </c>
      <c r="D39" s="217" t="s">
        <v>307</v>
      </c>
      <c r="E39" s="218"/>
      <c r="F39" s="219"/>
      <c r="G39" s="222"/>
      <c r="H39" s="222"/>
    </row>
    <row r="40" spans="2:8" s="201" customFormat="1" ht="15.75" customHeight="1">
      <c r="B40" s="216"/>
      <c r="C40" s="212">
        <v>7</v>
      </c>
      <c r="D40" s="217" t="s">
        <v>308</v>
      </c>
      <c r="E40" s="218"/>
      <c r="F40" s="219"/>
      <c r="G40" s="222">
        <v>452143</v>
      </c>
      <c r="H40" s="222">
        <v>452143</v>
      </c>
    </row>
    <row r="41" spans="2:8" s="201" customFormat="1" ht="15.75" customHeight="1">
      <c r="B41" s="216"/>
      <c r="C41" s="213">
        <v>8</v>
      </c>
      <c r="D41" s="217" t="s">
        <v>309</v>
      </c>
      <c r="E41" s="218"/>
      <c r="F41" s="219"/>
      <c r="G41" s="222"/>
      <c r="H41" s="222"/>
    </row>
    <row r="42" spans="2:8" s="201" customFormat="1" ht="15.75" customHeight="1">
      <c r="B42" s="216"/>
      <c r="C42" s="212">
        <v>9</v>
      </c>
      <c r="D42" s="217" t="s">
        <v>310</v>
      </c>
      <c r="E42" s="218"/>
      <c r="F42" s="219"/>
      <c r="G42" s="222">
        <v>1289308</v>
      </c>
      <c r="H42" s="222">
        <v>752075</v>
      </c>
    </row>
    <row r="43" spans="2:8" s="201" customFormat="1" ht="15.75" customHeight="1">
      <c r="B43" s="216"/>
      <c r="C43" s="213">
        <v>10</v>
      </c>
      <c r="D43" s="217" t="s">
        <v>311</v>
      </c>
      <c r="E43" s="218"/>
      <c r="F43" s="219"/>
      <c r="G43" s="222">
        <v>1657424</v>
      </c>
      <c r="H43" s="222">
        <v>537233</v>
      </c>
    </row>
    <row r="44" spans="2:8" s="201" customFormat="1" ht="24.75" customHeight="1">
      <c r="B44" s="216"/>
      <c r="C44" s="549" t="s">
        <v>312</v>
      </c>
      <c r="D44" s="550"/>
      <c r="E44" s="551"/>
      <c r="F44" s="219"/>
      <c r="G44" s="215">
        <f>G32+G33</f>
        <v>88794399</v>
      </c>
      <c r="H44" s="215">
        <f>H32+H33</f>
        <v>95294448</v>
      </c>
    </row>
    <row r="45" spans="2:8" s="201" customFormat="1" ht="15.75" customHeight="1">
      <c r="B45" s="229"/>
      <c r="C45" s="229"/>
      <c r="D45" s="232"/>
      <c r="E45" s="230"/>
      <c r="F45" s="230"/>
      <c r="G45" s="231"/>
      <c r="H45" s="231"/>
    </row>
    <row r="46" spans="2:8" s="201" customFormat="1" ht="15.75" customHeight="1">
      <c r="B46" s="229"/>
      <c r="C46" s="229"/>
      <c r="D46" s="232"/>
      <c r="E46" s="230"/>
      <c r="F46" s="230"/>
      <c r="G46" s="231"/>
      <c r="H46" s="231"/>
    </row>
    <row r="47" spans="2:8" s="201" customFormat="1" ht="15.75" customHeight="1">
      <c r="B47" s="229"/>
      <c r="C47" s="229"/>
      <c r="D47" s="232"/>
      <c r="E47" s="230"/>
      <c r="F47" s="230"/>
      <c r="G47" s="231"/>
      <c r="H47" s="231"/>
    </row>
    <row r="48" spans="2:8" s="201" customFormat="1" ht="15.75" customHeight="1">
      <c r="B48" s="229"/>
      <c r="C48" s="229"/>
      <c r="D48" s="232"/>
      <c r="E48" s="230"/>
      <c r="F48" s="230"/>
      <c r="G48" s="231"/>
      <c r="H48" s="231"/>
    </row>
    <row r="49" spans="2:8" s="201" customFormat="1" ht="15.75" customHeight="1">
      <c r="B49" s="229"/>
      <c r="C49" s="229"/>
      <c r="D49" s="232"/>
      <c r="E49" s="230"/>
      <c r="F49" s="230"/>
      <c r="G49" s="231"/>
      <c r="H49" s="231"/>
    </row>
    <row r="50" spans="2:8" s="201" customFormat="1" ht="15.75" customHeight="1">
      <c r="B50" s="229"/>
      <c r="C50" s="229"/>
      <c r="D50" s="232"/>
      <c r="E50" s="230"/>
      <c r="F50" s="230"/>
      <c r="G50" s="231"/>
      <c r="H50" s="231"/>
    </row>
    <row r="51" spans="2:8" s="201" customFormat="1" ht="15.75" customHeight="1">
      <c r="B51" s="229"/>
      <c r="C51" s="229"/>
      <c r="D51" s="232"/>
      <c r="E51" s="230"/>
      <c r="F51" s="230"/>
      <c r="G51" s="231"/>
      <c r="H51" s="231"/>
    </row>
    <row r="52" spans="2:8" s="201" customFormat="1" ht="15.75" customHeight="1">
      <c r="B52" s="229"/>
      <c r="C52" s="229"/>
      <c r="D52" s="232"/>
      <c r="E52" s="230"/>
      <c r="F52" s="230"/>
      <c r="G52" s="231"/>
      <c r="H52" s="231"/>
    </row>
    <row r="53" spans="2:8" s="201" customFormat="1" ht="15.75" customHeight="1">
      <c r="B53" s="229"/>
      <c r="C53" s="229"/>
      <c r="D53" s="232"/>
      <c r="E53" s="230"/>
      <c r="F53" s="230"/>
      <c r="G53" s="231"/>
      <c r="H53" s="231"/>
    </row>
    <row r="54" spans="2:8" s="201" customFormat="1" ht="15.75" customHeight="1">
      <c r="B54" s="229"/>
      <c r="C54" s="229"/>
      <c r="D54" s="229"/>
      <c r="E54" s="229"/>
      <c r="F54" s="230"/>
      <c r="G54" s="231"/>
      <c r="H54" s="231"/>
    </row>
    <row r="55" spans="2:8" ht="12.75">
      <c r="B55" s="233"/>
      <c r="C55" s="233"/>
      <c r="D55" s="234"/>
      <c r="E55" s="189"/>
      <c r="F55" s="189"/>
      <c r="G55" s="235"/>
      <c r="H55" s="235"/>
    </row>
  </sheetData>
  <sheetProtection/>
  <mergeCells count="9">
    <mergeCell ref="C44:E44"/>
    <mergeCell ref="C7:E7"/>
    <mergeCell ref="C25:E25"/>
    <mergeCell ref="C32:E32"/>
    <mergeCell ref="C33:E33"/>
    <mergeCell ref="B3:H3"/>
    <mergeCell ref="B5:B6"/>
    <mergeCell ref="C5:E6"/>
    <mergeCell ref="F5:F6"/>
  </mergeCells>
  <printOptions/>
  <pageMargins left="0.28" right="0.36" top="0.87" bottom="0.86" header="0.49" footer="0.5"/>
  <pageSetup horizontalDpi="300" verticalDpi="300" orientation="portrait" paperSize="9" r:id="rId1"/>
  <headerFooter alignWithMargins="0">
    <oddFooter>&amp;CFaqe  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K41"/>
  <sheetViews>
    <sheetView zoomScalePageLayoutView="0" workbookViewId="0" topLeftCell="A4">
      <selection activeCell="F29" sqref="F29"/>
    </sheetView>
  </sheetViews>
  <sheetFormatPr defaultColWidth="9.140625" defaultRowHeight="12.75"/>
  <cols>
    <col min="1" max="1" width="6.00390625" style="198" customWidth="1"/>
    <col min="2" max="2" width="3.7109375" style="199" customWidth="1"/>
    <col min="3" max="3" width="5.28125" style="199" customWidth="1"/>
    <col min="4" max="4" width="2.7109375" style="199" customWidth="1"/>
    <col min="5" max="5" width="51.7109375" style="198" customWidth="1"/>
    <col min="6" max="6" width="14.8515625" style="200" customWidth="1"/>
    <col min="7" max="7" width="14.00390625" style="200" customWidth="1"/>
    <col min="8" max="8" width="1.421875" style="198" customWidth="1"/>
    <col min="9" max="9" width="9.140625" style="198" customWidth="1"/>
    <col min="10" max="10" width="18.00390625" style="236" customWidth="1"/>
    <col min="11" max="11" width="13.57421875" style="198" customWidth="1"/>
    <col min="12" max="16384" width="9.140625" style="198" customWidth="1"/>
  </cols>
  <sheetData>
    <row r="1" spans="2:10" s="201" customFormat="1" ht="15.75">
      <c r="B1" s="202"/>
      <c r="C1" s="206"/>
      <c r="D1" s="203"/>
      <c r="E1" s="435" t="s">
        <v>501</v>
      </c>
      <c r="G1" s="205" t="s">
        <v>246</v>
      </c>
      <c r="J1" s="237"/>
    </row>
    <row r="2" spans="2:10" s="201" customFormat="1" ht="18">
      <c r="B2" s="202"/>
      <c r="C2" s="206"/>
      <c r="D2" s="203"/>
      <c r="E2" s="204"/>
      <c r="G2" s="205"/>
      <c r="J2" s="237"/>
    </row>
    <row r="3" spans="2:10" s="201" customFormat="1" ht="23.25" customHeight="1">
      <c r="B3" s="569" t="s">
        <v>529</v>
      </c>
      <c r="C3" s="569"/>
      <c r="D3" s="569"/>
      <c r="E3" s="569"/>
      <c r="F3" s="569"/>
      <c r="G3" s="569"/>
      <c r="J3" s="237"/>
    </row>
    <row r="4" spans="2:10" s="201" customFormat="1" ht="12.75" customHeight="1">
      <c r="B4" s="570" t="s">
        <v>313</v>
      </c>
      <c r="C4" s="570"/>
      <c r="D4" s="570"/>
      <c r="E4" s="570"/>
      <c r="F4" s="570"/>
      <c r="G4" s="570"/>
      <c r="J4" s="237"/>
    </row>
    <row r="5" ht="12" customHeight="1"/>
    <row r="6" spans="2:10" s="201" customFormat="1" ht="12" customHeight="1">
      <c r="B6" s="571" t="s">
        <v>0</v>
      </c>
      <c r="C6" s="573" t="s">
        <v>314</v>
      </c>
      <c r="D6" s="574"/>
      <c r="E6" s="575"/>
      <c r="F6" s="238" t="s">
        <v>249</v>
      </c>
      <c r="G6" s="238" t="s">
        <v>249</v>
      </c>
      <c r="J6" s="237"/>
    </row>
    <row r="7" spans="2:10" s="201" customFormat="1" ht="15.75" customHeight="1">
      <c r="B7" s="572"/>
      <c r="C7" s="576"/>
      <c r="D7" s="577"/>
      <c r="E7" s="578"/>
      <c r="F7" s="239" t="s">
        <v>250</v>
      </c>
      <c r="G7" s="240" t="s">
        <v>251</v>
      </c>
      <c r="J7" s="237" t="s">
        <v>315</v>
      </c>
    </row>
    <row r="8" spans="2:10" s="201" customFormat="1" ht="24.75" customHeight="1">
      <c r="B8" s="216">
        <v>1</v>
      </c>
      <c r="C8" s="561" t="s">
        <v>127</v>
      </c>
      <c r="D8" s="562"/>
      <c r="E8" s="563"/>
      <c r="F8" s="242">
        <v>22284446</v>
      </c>
      <c r="G8" s="242">
        <v>35362065</v>
      </c>
      <c r="J8" s="237">
        <v>701.705</v>
      </c>
    </row>
    <row r="9" spans="2:10" s="201" customFormat="1" ht="24.75" customHeight="1">
      <c r="B9" s="216">
        <v>2</v>
      </c>
      <c r="C9" s="561" t="s">
        <v>316</v>
      </c>
      <c r="D9" s="562"/>
      <c r="E9" s="563"/>
      <c r="F9" s="242"/>
      <c r="G9" s="242"/>
      <c r="J9" s="237" t="s">
        <v>317</v>
      </c>
    </row>
    <row r="10" spans="2:10" s="201" customFormat="1" ht="24.75" customHeight="1">
      <c r="B10" s="207">
        <v>3</v>
      </c>
      <c r="C10" s="561" t="s">
        <v>318</v>
      </c>
      <c r="D10" s="562"/>
      <c r="E10" s="563"/>
      <c r="F10" s="243"/>
      <c r="G10" s="243"/>
      <c r="J10" s="237">
        <v>71</v>
      </c>
    </row>
    <row r="11" spans="2:10" s="201" customFormat="1" ht="24.75" customHeight="1">
      <c r="B11" s="207">
        <v>4</v>
      </c>
      <c r="C11" s="561" t="s">
        <v>319</v>
      </c>
      <c r="D11" s="562"/>
      <c r="E11" s="563"/>
      <c r="F11" s="243">
        <v>15441050</v>
      </c>
      <c r="G11" s="243">
        <v>29250009</v>
      </c>
      <c r="J11" s="237" t="s">
        <v>320</v>
      </c>
    </row>
    <row r="12" spans="2:10" s="201" customFormat="1" ht="24.75" customHeight="1">
      <c r="B12" s="207">
        <v>5</v>
      </c>
      <c r="C12" s="561" t="s">
        <v>321</v>
      </c>
      <c r="D12" s="562"/>
      <c r="E12" s="563"/>
      <c r="F12" s="244">
        <f>F13+F14</f>
        <v>2142612</v>
      </c>
      <c r="G12" s="244">
        <f>G13+G14</f>
        <v>2142612</v>
      </c>
      <c r="J12" s="237">
        <v>641.648</v>
      </c>
    </row>
    <row r="13" spans="2:10" s="201" customFormat="1" ht="24.75" customHeight="1">
      <c r="B13" s="207"/>
      <c r="C13" s="241"/>
      <c r="D13" s="567" t="s">
        <v>130</v>
      </c>
      <c r="E13" s="568"/>
      <c r="F13" s="243">
        <v>1836000</v>
      </c>
      <c r="G13" s="243">
        <v>1836000</v>
      </c>
      <c r="J13" s="237">
        <v>641</v>
      </c>
    </row>
    <row r="14" spans="2:10" s="201" customFormat="1" ht="24.75" customHeight="1">
      <c r="B14" s="207"/>
      <c r="C14" s="241"/>
      <c r="D14" s="567" t="s">
        <v>322</v>
      </c>
      <c r="E14" s="568"/>
      <c r="F14" s="243">
        <v>306612</v>
      </c>
      <c r="G14" s="243">
        <v>306612</v>
      </c>
      <c r="J14" s="237">
        <v>644</v>
      </c>
    </row>
    <row r="15" spans="2:10" s="201" customFormat="1" ht="24.75" customHeight="1">
      <c r="B15" s="216">
        <v>6</v>
      </c>
      <c r="C15" s="561" t="s">
        <v>131</v>
      </c>
      <c r="D15" s="562"/>
      <c r="E15" s="563"/>
      <c r="F15" s="245">
        <v>412352</v>
      </c>
      <c r="G15" s="421">
        <v>0</v>
      </c>
      <c r="J15" s="237" t="s">
        <v>214</v>
      </c>
    </row>
    <row r="16" spans="2:10" s="201" customFormat="1" ht="24.75" customHeight="1">
      <c r="B16" s="216">
        <v>7</v>
      </c>
      <c r="C16" s="561" t="s">
        <v>132</v>
      </c>
      <c r="D16" s="562"/>
      <c r="E16" s="563"/>
      <c r="F16" s="242">
        <v>2446850</v>
      </c>
      <c r="G16" s="242">
        <v>2920082</v>
      </c>
      <c r="J16" s="237">
        <v>61.63</v>
      </c>
    </row>
    <row r="17" spans="2:10" s="201" customFormat="1" ht="31.5" customHeight="1">
      <c r="B17" s="216">
        <v>8</v>
      </c>
      <c r="C17" s="549" t="s">
        <v>323</v>
      </c>
      <c r="D17" s="550"/>
      <c r="E17" s="551"/>
      <c r="F17" s="246">
        <f>F11+F12+F15+F16</f>
        <v>20442864</v>
      </c>
      <c r="G17" s="246">
        <f>G11+G12+G15+G16</f>
        <v>34312703</v>
      </c>
      <c r="J17" s="247"/>
    </row>
    <row r="18" spans="2:10" s="201" customFormat="1" ht="39.75" customHeight="1">
      <c r="B18" s="216">
        <v>9</v>
      </c>
      <c r="C18" s="564" t="s">
        <v>324</v>
      </c>
      <c r="D18" s="565"/>
      <c r="E18" s="566"/>
      <c r="F18" s="242">
        <f>F8+F9-F10-F17</f>
        <v>1841582</v>
      </c>
      <c r="G18" s="242">
        <f>G8+G9-G10-G17</f>
        <v>1049362</v>
      </c>
      <c r="J18" s="237"/>
    </row>
    <row r="19" spans="2:10" s="201" customFormat="1" ht="24.75" customHeight="1">
      <c r="B19" s="216">
        <v>10</v>
      </c>
      <c r="C19" s="561" t="s">
        <v>325</v>
      </c>
      <c r="D19" s="562"/>
      <c r="E19" s="563"/>
      <c r="F19" s="242"/>
      <c r="G19" s="242"/>
      <c r="J19" s="237">
        <v>761.661</v>
      </c>
    </row>
    <row r="20" spans="2:10" s="201" customFormat="1" ht="24.75" customHeight="1">
      <c r="B20" s="216">
        <v>11</v>
      </c>
      <c r="C20" s="561" t="s">
        <v>326</v>
      </c>
      <c r="D20" s="562"/>
      <c r="E20" s="563"/>
      <c r="F20" s="242"/>
      <c r="G20" s="242"/>
      <c r="J20" s="237">
        <v>762.662</v>
      </c>
    </row>
    <row r="21" spans="2:10" s="201" customFormat="1" ht="24.75" customHeight="1">
      <c r="B21" s="216">
        <v>12</v>
      </c>
      <c r="C21" s="561" t="s">
        <v>134</v>
      </c>
      <c r="D21" s="562"/>
      <c r="E21" s="563"/>
      <c r="F21" s="246">
        <f>F22+F23+F24+F25</f>
        <v>0</v>
      </c>
      <c r="G21" s="246">
        <f>G22+G23+G24+G25</f>
        <v>452436</v>
      </c>
      <c r="J21" s="237"/>
    </row>
    <row r="22" spans="2:10" s="201" customFormat="1" ht="24.75" customHeight="1">
      <c r="B22" s="216"/>
      <c r="C22" s="248">
        <v>121</v>
      </c>
      <c r="D22" s="567" t="s">
        <v>327</v>
      </c>
      <c r="E22" s="568"/>
      <c r="F22" s="242">
        <v>0</v>
      </c>
      <c r="G22" s="242">
        <v>0</v>
      </c>
      <c r="J22" s="237" t="s">
        <v>328</v>
      </c>
    </row>
    <row r="23" spans="2:10" s="201" customFormat="1" ht="24.75" customHeight="1">
      <c r="B23" s="216"/>
      <c r="C23" s="241">
        <v>122</v>
      </c>
      <c r="D23" s="567" t="s">
        <v>137</v>
      </c>
      <c r="E23" s="568"/>
      <c r="F23" s="242"/>
      <c r="G23" s="242">
        <v>80953</v>
      </c>
      <c r="J23" s="237">
        <v>767.667</v>
      </c>
    </row>
    <row r="24" spans="2:10" s="201" customFormat="1" ht="24.75" customHeight="1">
      <c r="B24" s="216"/>
      <c r="C24" s="241">
        <v>123</v>
      </c>
      <c r="D24" s="567" t="s">
        <v>329</v>
      </c>
      <c r="E24" s="568"/>
      <c r="F24" s="422"/>
      <c r="G24" s="242">
        <v>371483</v>
      </c>
      <c r="J24" s="237">
        <v>769.669</v>
      </c>
    </row>
    <row r="25" spans="2:11" s="201" customFormat="1" ht="24.75" customHeight="1">
      <c r="B25" s="216"/>
      <c r="C25" s="241">
        <v>124</v>
      </c>
      <c r="D25" s="567" t="s">
        <v>330</v>
      </c>
      <c r="E25" s="568"/>
      <c r="F25" s="242">
        <v>0</v>
      </c>
      <c r="G25" s="242">
        <v>0</v>
      </c>
      <c r="J25" s="237">
        <v>768.668</v>
      </c>
      <c r="K25" s="249" t="s">
        <v>331</v>
      </c>
    </row>
    <row r="26" spans="2:10" s="201" customFormat="1" ht="39.75" customHeight="1">
      <c r="B26" s="216">
        <v>13</v>
      </c>
      <c r="C26" s="564" t="s">
        <v>332</v>
      </c>
      <c r="D26" s="565"/>
      <c r="E26" s="566"/>
      <c r="F26" s="246">
        <f>F19+F20+F21</f>
        <v>0</v>
      </c>
      <c r="G26" s="246">
        <f>G19+G20+G21</f>
        <v>452436</v>
      </c>
      <c r="J26" s="237"/>
    </row>
    <row r="27" spans="2:10" s="201" customFormat="1" ht="39.75" customHeight="1">
      <c r="B27" s="216">
        <v>14</v>
      </c>
      <c r="C27" s="564" t="s">
        <v>333</v>
      </c>
      <c r="D27" s="565"/>
      <c r="E27" s="566"/>
      <c r="F27" s="246">
        <f>F18-F26</f>
        <v>1841582</v>
      </c>
      <c r="G27" s="246">
        <f>G18-G26</f>
        <v>596926</v>
      </c>
      <c r="J27" s="237"/>
    </row>
    <row r="28" spans="2:10" s="201" customFormat="1" ht="24.75" customHeight="1">
      <c r="B28" s="216">
        <v>15</v>
      </c>
      <c r="C28" s="561" t="s">
        <v>140</v>
      </c>
      <c r="D28" s="562"/>
      <c r="E28" s="563"/>
      <c r="F28" s="242">
        <v>184158</v>
      </c>
      <c r="G28" s="242">
        <v>59693</v>
      </c>
      <c r="J28" s="237">
        <v>69</v>
      </c>
    </row>
    <row r="29" spans="2:10" s="201" customFormat="1" ht="34.5" customHeight="1">
      <c r="B29" s="216">
        <v>16</v>
      </c>
      <c r="C29" s="564" t="s">
        <v>334</v>
      </c>
      <c r="D29" s="565"/>
      <c r="E29" s="566"/>
      <c r="F29" s="246">
        <f>F27-F28</f>
        <v>1657424</v>
      </c>
      <c r="G29" s="246">
        <f>G27-G28</f>
        <v>537233</v>
      </c>
      <c r="J29" s="247"/>
    </row>
    <row r="30" spans="2:10" s="201" customFormat="1" ht="18.75" customHeight="1">
      <c r="B30" s="216">
        <v>17</v>
      </c>
      <c r="C30" s="561" t="s">
        <v>335</v>
      </c>
      <c r="D30" s="562"/>
      <c r="E30" s="563"/>
      <c r="F30" s="242"/>
      <c r="G30" s="242"/>
      <c r="J30" s="237"/>
    </row>
    <row r="31" spans="2:10" s="201" customFormat="1" ht="15.75" customHeight="1">
      <c r="B31" s="229"/>
      <c r="C31" s="229"/>
      <c r="D31" s="229"/>
      <c r="E31" s="230"/>
      <c r="F31" s="231"/>
      <c r="G31" s="231"/>
      <c r="J31" s="247"/>
    </row>
    <row r="32" spans="2:10" s="201" customFormat="1" ht="15.75" customHeight="1">
      <c r="B32" s="229"/>
      <c r="C32" s="229"/>
      <c r="D32" s="229"/>
      <c r="E32" s="230"/>
      <c r="F32" s="231"/>
      <c r="G32" s="231"/>
      <c r="J32" s="247">
        <v>-197963</v>
      </c>
    </row>
    <row r="33" spans="2:10" s="201" customFormat="1" ht="15.75" customHeight="1">
      <c r="B33" s="229"/>
      <c r="C33" s="229"/>
      <c r="D33" s="229"/>
      <c r="E33" s="230"/>
      <c r="F33" s="231"/>
      <c r="G33" s="231"/>
      <c r="J33" s="237"/>
    </row>
    <row r="34" spans="2:10" s="201" customFormat="1" ht="15.75" customHeight="1">
      <c r="B34" s="229"/>
      <c r="E34" s="230" t="s">
        <v>333</v>
      </c>
      <c r="F34" s="231">
        <f>F27</f>
        <v>1841582</v>
      </c>
      <c r="G34" s="230"/>
      <c r="J34" s="237"/>
    </row>
    <row r="35" spans="2:10" s="201" customFormat="1" ht="15.75" customHeight="1">
      <c r="B35" s="229"/>
      <c r="C35" s="229"/>
      <c r="E35" s="250" t="s">
        <v>336</v>
      </c>
      <c r="F35" s="231">
        <f>F25</f>
        <v>0</v>
      </c>
      <c r="G35" s="231"/>
      <c r="J35" s="237"/>
    </row>
    <row r="36" spans="2:10" s="201" customFormat="1" ht="15.75" customHeight="1">
      <c r="B36" s="229"/>
      <c r="C36" s="229"/>
      <c r="D36" s="229"/>
      <c r="E36" s="230" t="s">
        <v>337</v>
      </c>
      <c r="F36" s="231">
        <f>F34+F35</f>
        <v>1841582</v>
      </c>
      <c r="G36" s="231"/>
      <c r="J36" s="237"/>
    </row>
    <row r="37" spans="2:10" s="201" customFormat="1" ht="15.75" customHeight="1">
      <c r="B37" s="229"/>
      <c r="C37" s="229"/>
      <c r="D37" s="229"/>
      <c r="E37" s="230" t="s">
        <v>338</v>
      </c>
      <c r="F37" s="231">
        <f>F36*10%</f>
        <v>184158.2</v>
      </c>
      <c r="G37" s="231"/>
      <c r="J37" s="237"/>
    </row>
    <row r="38" spans="2:10" s="201" customFormat="1" ht="15.75" customHeight="1">
      <c r="B38" s="229"/>
      <c r="C38" s="229"/>
      <c r="D38" s="229"/>
      <c r="E38" s="230" t="s">
        <v>334</v>
      </c>
      <c r="F38" s="231">
        <f>F34-F37</f>
        <v>1657423.8</v>
      </c>
      <c r="G38" s="231"/>
      <c r="J38" s="237"/>
    </row>
    <row r="39" spans="2:10" s="201" customFormat="1" ht="15.75" customHeight="1">
      <c r="B39" s="229"/>
      <c r="C39" s="229"/>
      <c r="D39" s="229"/>
      <c r="E39" s="230"/>
      <c r="F39" s="231"/>
      <c r="G39" s="231"/>
      <c r="J39" s="237"/>
    </row>
    <row r="40" spans="2:10" s="201" customFormat="1" ht="15.75" customHeight="1">
      <c r="B40" s="229"/>
      <c r="C40" s="229"/>
      <c r="D40" s="229"/>
      <c r="E40" s="229"/>
      <c r="F40" s="231"/>
      <c r="G40" s="231"/>
      <c r="J40" s="237"/>
    </row>
    <row r="41" spans="2:7" ht="12.75">
      <c r="B41" s="233"/>
      <c r="C41" s="233"/>
      <c r="D41" s="233"/>
      <c r="E41" s="189"/>
      <c r="F41" s="235"/>
      <c r="G41" s="235"/>
    </row>
  </sheetData>
  <sheetProtection/>
  <mergeCells count="27">
    <mergeCell ref="B3:G3"/>
    <mergeCell ref="B4:G4"/>
    <mergeCell ref="B6:B7"/>
    <mergeCell ref="C6:E7"/>
    <mergeCell ref="C12:E12"/>
    <mergeCell ref="D13:E13"/>
    <mergeCell ref="D14:E14"/>
    <mergeCell ref="C15:E15"/>
    <mergeCell ref="C8:E8"/>
    <mergeCell ref="C9:E9"/>
    <mergeCell ref="C10:E10"/>
    <mergeCell ref="C11:E11"/>
    <mergeCell ref="C20:E20"/>
    <mergeCell ref="C21:E21"/>
    <mergeCell ref="D22:E22"/>
    <mergeCell ref="D23:E23"/>
    <mergeCell ref="C16:E16"/>
    <mergeCell ref="C17:E17"/>
    <mergeCell ref="C18:E18"/>
    <mergeCell ref="C19:E19"/>
    <mergeCell ref="C28:E28"/>
    <mergeCell ref="C29:E29"/>
    <mergeCell ref="C30:E30"/>
    <mergeCell ref="D24:E24"/>
    <mergeCell ref="D25:E25"/>
    <mergeCell ref="C26:E26"/>
    <mergeCell ref="C27:E27"/>
  </mergeCells>
  <printOptions/>
  <pageMargins left="0.24" right="0.27" top="0.87" bottom="0.86" header="0.5" footer="0.5"/>
  <pageSetup horizontalDpi="300" verticalDpi="300" orientation="portrait" paperSize="9" r:id="rId1"/>
  <headerFooter alignWithMargins="0">
    <oddFooter>&amp;CFaqe  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76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4.140625" style="0" customWidth="1"/>
    <col min="2" max="2" width="55.421875" style="0" customWidth="1"/>
    <col min="3" max="3" width="11.57421875" style="0" customWidth="1"/>
    <col min="4" max="4" width="13.140625" style="0" customWidth="1"/>
    <col min="5" max="5" width="12.57421875" style="0" customWidth="1"/>
  </cols>
  <sheetData>
    <row r="1" spans="1:5" ht="21" thickBot="1">
      <c r="A1" s="163"/>
      <c r="B1" s="162" t="s">
        <v>124</v>
      </c>
      <c r="C1" s="162"/>
      <c r="D1" s="162"/>
      <c r="E1" s="162" t="s">
        <v>476</v>
      </c>
    </row>
    <row r="2" spans="1:5" ht="21" thickTop="1">
      <c r="A2" s="16"/>
      <c r="B2" s="17" t="s">
        <v>211</v>
      </c>
      <c r="C2" s="17"/>
      <c r="D2" s="17"/>
      <c r="E2" s="17"/>
    </row>
    <row r="3" spans="1:5" ht="12.75">
      <c r="A3" s="15"/>
      <c r="B3" s="4"/>
      <c r="C3" s="20" t="s">
        <v>213</v>
      </c>
      <c r="D3" s="20" t="s">
        <v>212</v>
      </c>
      <c r="E3" s="21" t="s">
        <v>128</v>
      </c>
    </row>
    <row r="4" spans="1:5" ht="15">
      <c r="A4" s="115" t="s">
        <v>125</v>
      </c>
      <c r="B4" s="19" t="s">
        <v>126</v>
      </c>
      <c r="C4" s="22" t="s">
        <v>215</v>
      </c>
      <c r="D4" s="22" t="s">
        <v>129</v>
      </c>
      <c r="E4" s="23" t="s">
        <v>4</v>
      </c>
    </row>
    <row r="5" spans="1:5" ht="12.75">
      <c r="A5" s="27">
        <v>1</v>
      </c>
      <c r="B5" s="116" t="s">
        <v>127</v>
      </c>
      <c r="C5" s="168">
        <v>701705</v>
      </c>
      <c r="D5" s="164"/>
      <c r="E5" s="120"/>
    </row>
    <row r="6" spans="1:5" ht="12.75">
      <c r="A6" s="143"/>
      <c r="B6" s="144"/>
      <c r="C6" s="176"/>
      <c r="D6" s="171"/>
      <c r="E6" s="159"/>
    </row>
    <row r="7" spans="1:5" ht="12.75">
      <c r="A7" s="28">
        <v>2</v>
      </c>
      <c r="B7" s="156" t="s">
        <v>146</v>
      </c>
      <c r="C7" s="177"/>
      <c r="D7" s="172"/>
      <c r="E7" s="80"/>
    </row>
    <row r="8" spans="1:5" ht="12.75">
      <c r="A8" s="28"/>
      <c r="B8" s="156"/>
      <c r="C8" s="178"/>
      <c r="D8" s="173"/>
      <c r="E8" s="13"/>
    </row>
    <row r="9" spans="1:5" ht="12.75">
      <c r="A9" s="28">
        <v>3</v>
      </c>
      <c r="B9" s="157" t="s">
        <v>147</v>
      </c>
      <c r="C9" s="179"/>
      <c r="D9" s="161">
        <f>D5-D7</f>
        <v>0</v>
      </c>
      <c r="E9" s="161">
        <f>E5-E7</f>
        <v>0</v>
      </c>
    </row>
    <row r="10" spans="1:5" ht="12.75">
      <c r="A10" s="28">
        <v>4</v>
      </c>
      <c r="B10" s="157" t="s">
        <v>148</v>
      </c>
      <c r="C10" s="180"/>
      <c r="D10" s="173"/>
      <c r="E10" s="13"/>
    </row>
    <row r="11" spans="1:5" ht="12.75">
      <c r="A11" s="28">
        <v>5</v>
      </c>
      <c r="B11" s="157" t="s">
        <v>149</v>
      </c>
      <c r="C11" s="180"/>
      <c r="D11" s="173"/>
      <c r="E11" s="13"/>
    </row>
    <row r="12" spans="1:5" ht="12.75">
      <c r="A12" s="8"/>
      <c r="B12" s="158"/>
      <c r="C12" s="181"/>
      <c r="D12" s="174"/>
      <c r="E12" s="14"/>
    </row>
    <row r="13" spans="1:5" ht="12.75">
      <c r="A13" s="8"/>
      <c r="B13" s="7"/>
      <c r="C13" s="182"/>
      <c r="D13" s="175"/>
      <c r="E13" s="160"/>
    </row>
    <row r="14" spans="1:5" ht="12.75">
      <c r="A14" s="28">
        <v>6</v>
      </c>
      <c r="B14" s="26" t="s">
        <v>150</v>
      </c>
      <c r="C14" s="170"/>
      <c r="D14" s="142"/>
      <c r="E14" s="119"/>
    </row>
    <row r="15" spans="1:5" ht="12.75">
      <c r="A15" s="28">
        <v>7</v>
      </c>
      <c r="B15" s="26" t="s">
        <v>151</v>
      </c>
      <c r="C15" s="170"/>
      <c r="D15" s="165"/>
      <c r="E15" s="13"/>
    </row>
    <row r="16" spans="1:5" ht="12.75">
      <c r="A16" s="28">
        <v>8</v>
      </c>
      <c r="B16" s="26" t="s">
        <v>206</v>
      </c>
      <c r="C16" s="170"/>
      <c r="D16" s="141">
        <f>D9-D10-D11+D14-D15</f>
        <v>0</v>
      </c>
      <c r="E16" s="141">
        <f>E9-E10-E11+E14-E15</f>
        <v>0</v>
      </c>
    </row>
    <row r="17" spans="1:5" ht="12.75">
      <c r="A17" s="28">
        <v>9</v>
      </c>
      <c r="B17" s="26" t="s">
        <v>152</v>
      </c>
      <c r="C17" s="170">
        <v>762662</v>
      </c>
      <c r="D17" s="165"/>
      <c r="E17" s="13"/>
    </row>
    <row r="18" spans="1:5" ht="12.75">
      <c r="A18" s="28">
        <v>10</v>
      </c>
      <c r="B18" s="26" t="s">
        <v>133</v>
      </c>
      <c r="C18" s="170">
        <v>761661</v>
      </c>
      <c r="D18" s="142"/>
      <c r="E18" s="119"/>
    </row>
    <row r="19" spans="1:5" ht="12.75">
      <c r="A19" s="28">
        <v>11</v>
      </c>
      <c r="B19" s="26" t="s">
        <v>134</v>
      </c>
      <c r="C19" s="170"/>
      <c r="D19" s="141">
        <f>D21+D22+D23+D24+D25</f>
        <v>0</v>
      </c>
      <c r="E19" s="141">
        <f>E21+E22+E23+E24+E25</f>
        <v>0</v>
      </c>
    </row>
    <row r="20" spans="1:5" ht="12.75">
      <c r="A20" s="28"/>
      <c r="B20" s="26"/>
      <c r="C20" s="170"/>
      <c r="D20" s="165"/>
      <c r="E20" s="13"/>
    </row>
    <row r="21" spans="1:5" ht="12.75">
      <c r="A21" s="117" t="s">
        <v>113</v>
      </c>
      <c r="B21" s="7" t="s">
        <v>135</v>
      </c>
      <c r="C21" s="170">
        <v>763764765</v>
      </c>
      <c r="D21" s="165"/>
      <c r="E21" s="13"/>
    </row>
    <row r="22" spans="1:5" ht="12.75">
      <c r="A22" s="8"/>
      <c r="B22" s="7" t="s">
        <v>136</v>
      </c>
      <c r="C22" s="170">
        <v>664665</v>
      </c>
      <c r="D22" s="165"/>
      <c r="E22" s="13"/>
    </row>
    <row r="23" spans="1:5" ht="12.75">
      <c r="A23" s="8" t="s">
        <v>114</v>
      </c>
      <c r="B23" s="7" t="s">
        <v>137</v>
      </c>
      <c r="C23" s="170">
        <v>767667</v>
      </c>
      <c r="D23" s="142"/>
      <c r="E23" s="119"/>
    </row>
    <row r="24" spans="1:5" ht="12.75">
      <c r="A24" s="8" t="s">
        <v>115</v>
      </c>
      <c r="B24" s="30" t="s">
        <v>138</v>
      </c>
      <c r="C24" s="170">
        <v>769669</v>
      </c>
      <c r="D24" s="165"/>
      <c r="E24" s="13"/>
    </row>
    <row r="25" spans="1:5" ht="12.75">
      <c r="A25" s="8" t="s">
        <v>116</v>
      </c>
      <c r="B25" s="30" t="s">
        <v>139</v>
      </c>
      <c r="C25" s="170">
        <v>768668</v>
      </c>
      <c r="D25" s="165"/>
      <c r="E25" s="13"/>
    </row>
    <row r="26" spans="1:5" ht="12.75">
      <c r="A26" s="8"/>
      <c r="B26" s="30"/>
      <c r="C26" s="170"/>
      <c r="D26" s="165"/>
      <c r="E26" s="165"/>
    </row>
    <row r="27" spans="1:5" ht="12.75">
      <c r="A27" s="28">
        <v>12</v>
      </c>
      <c r="B27" s="121" t="s">
        <v>207</v>
      </c>
      <c r="C27" s="170"/>
      <c r="D27" s="141">
        <f>D17+D18+D19</f>
        <v>0</v>
      </c>
      <c r="E27" s="141">
        <f>E17+E18+E19</f>
        <v>0</v>
      </c>
    </row>
    <row r="28" spans="1:5" ht="12.75">
      <c r="A28" s="28"/>
      <c r="B28" s="121"/>
      <c r="C28" s="170"/>
      <c r="D28" s="118"/>
      <c r="E28" s="118"/>
    </row>
    <row r="29" spans="1:5" ht="12.75">
      <c r="A29" s="28">
        <v>13</v>
      </c>
      <c r="B29" s="121" t="s">
        <v>153</v>
      </c>
      <c r="C29" s="170"/>
      <c r="D29" s="141">
        <f>D16+D27</f>
        <v>0</v>
      </c>
      <c r="E29" s="141">
        <f>E16+E27</f>
        <v>0</v>
      </c>
    </row>
    <row r="30" spans="1:5" ht="12.75">
      <c r="A30" s="28"/>
      <c r="B30" s="121"/>
      <c r="C30" s="170"/>
      <c r="D30" s="118"/>
      <c r="E30" s="118"/>
    </row>
    <row r="31" spans="1:5" ht="12.75">
      <c r="A31" s="28">
        <v>14</v>
      </c>
      <c r="B31" s="25" t="s">
        <v>140</v>
      </c>
      <c r="C31" s="170">
        <v>69</v>
      </c>
      <c r="D31" s="141">
        <f>D29*10/100</f>
        <v>0</v>
      </c>
      <c r="E31" s="141">
        <f>E29*10/100</f>
        <v>0</v>
      </c>
    </row>
    <row r="32" spans="1:5" ht="12.75">
      <c r="A32" s="28"/>
      <c r="B32" s="25"/>
      <c r="C32" s="170"/>
      <c r="D32" s="118"/>
      <c r="E32" s="118"/>
    </row>
    <row r="33" spans="1:5" ht="12.75">
      <c r="A33" s="28">
        <v>15</v>
      </c>
      <c r="B33" s="24" t="s">
        <v>154</v>
      </c>
      <c r="C33" s="170"/>
      <c r="D33" s="141">
        <f>D29-D31</f>
        <v>0</v>
      </c>
      <c r="E33" s="141">
        <f>E29-E31</f>
        <v>0</v>
      </c>
    </row>
    <row r="34" spans="1:5" ht="12.75">
      <c r="A34" s="28"/>
      <c r="B34" s="24"/>
      <c r="C34" s="170"/>
      <c r="D34" s="142"/>
      <c r="E34" s="142"/>
    </row>
    <row r="35" spans="1:5" ht="12.75">
      <c r="A35" s="28">
        <v>16</v>
      </c>
      <c r="B35" s="114" t="s">
        <v>141</v>
      </c>
      <c r="C35" s="169"/>
      <c r="D35" s="165"/>
      <c r="E35" s="13"/>
    </row>
    <row r="36" spans="1:5" ht="12.75">
      <c r="A36" s="28"/>
      <c r="B36" s="25"/>
      <c r="C36" s="118"/>
      <c r="D36" s="142"/>
      <c r="E36" s="119"/>
    </row>
    <row r="37" spans="1:5" ht="12.75">
      <c r="A37" s="8"/>
      <c r="B37" s="10"/>
      <c r="C37" s="12"/>
      <c r="D37" s="165"/>
      <c r="E37" s="13"/>
    </row>
    <row r="38" spans="1:5" ht="12.75">
      <c r="A38" s="8"/>
      <c r="B38" s="11"/>
      <c r="C38" s="12"/>
      <c r="D38" s="165"/>
      <c r="E38" s="13"/>
    </row>
    <row r="39" spans="1:5" ht="12.75">
      <c r="A39" s="8"/>
      <c r="B39" s="10"/>
      <c r="C39" s="12"/>
      <c r="D39" s="165"/>
      <c r="E39" s="13"/>
    </row>
    <row r="40" spans="1:5" ht="12.75">
      <c r="A40" s="8"/>
      <c r="B40" s="10"/>
      <c r="C40" s="12"/>
      <c r="D40" s="165"/>
      <c r="E40" s="13"/>
    </row>
    <row r="41" spans="1:5" ht="12.75">
      <c r="A41" s="8"/>
      <c r="B41" s="11"/>
      <c r="C41" s="12"/>
      <c r="D41" s="165"/>
      <c r="E41" s="13"/>
    </row>
    <row r="42" spans="1:5" ht="12.75">
      <c r="A42" s="8"/>
      <c r="B42" s="10"/>
      <c r="C42" s="12"/>
      <c r="D42" s="165"/>
      <c r="E42" s="13"/>
    </row>
    <row r="43" spans="1:5" ht="12.75">
      <c r="A43" s="8"/>
      <c r="B43" s="24"/>
      <c r="C43" s="118"/>
      <c r="D43" s="142"/>
      <c r="E43" s="119"/>
    </row>
    <row r="44" spans="1:5" ht="12.75">
      <c r="A44" s="8"/>
      <c r="B44" s="10"/>
      <c r="C44" s="12"/>
      <c r="D44" s="165"/>
      <c r="E44" s="13"/>
    </row>
    <row r="45" spans="1:5" ht="12.75">
      <c r="A45" s="8"/>
      <c r="B45" s="10"/>
      <c r="C45" s="12"/>
      <c r="D45" s="165"/>
      <c r="E45" s="13"/>
    </row>
    <row r="46" spans="1:5" ht="12.75">
      <c r="A46" s="8"/>
      <c r="B46" s="10"/>
      <c r="C46" s="12"/>
      <c r="D46" s="165"/>
      <c r="E46" s="13"/>
    </row>
    <row r="47" spans="1:5" ht="12.75">
      <c r="A47" s="28"/>
      <c r="B47" s="10"/>
      <c r="C47" s="12"/>
      <c r="D47" s="165"/>
      <c r="E47" s="13"/>
    </row>
    <row r="48" spans="1:5" ht="12.75">
      <c r="A48" s="8"/>
      <c r="B48" s="10"/>
      <c r="C48" s="12"/>
      <c r="D48" s="165"/>
      <c r="E48" s="13"/>
    </row>
    <row r="49" spans="1:5" ht="12.75">
      <c r="A49" s="150"/>
      <c r="B49" s="149"/>
      <c r="C49" s="151"/>
      <c r="D49" s="166"/>
      <c r="E49" s="145"/>
    </row>
    <row r="50" spans="1:5" ht="12.75">
      <c r="A50" s="183"/>
      <c r="B50" s="184"/>
      <c r="C50" s="153"/>
      <c r="D50" s="167"/>
      <c r="E50" s="154"/>
    </row>
    <row r="51" spans="1:5" ht="12.75">
      <c r="A51" s="152"/>
      <c r="B51" s="184"/>
      <c r="C51" s="153"/>
      <c r="D51" s="167"/>
      <c r="E51" s="154"/>
    </row>
    <row r="52" spans="1:5" ht="12.75">
      <c r="A52" s="5"/>
      <c r="B52" s="98"/>
      <c r="C52" s="79"/>
      <c r="D52" s="79"/>
      <c r="E52" s="79"/>
    </row>
    <row r="53" spans="1:5" ht="12.75">
      <c r="A53" s="5"/>
      <c r="B53" s="146"/>
      <c r="C53" s="79"/>
      <c r="D53" s="79"/>
      <c r="E53" s="79"/>
    </row>
    <row r="54" spans="1:5" ht="12.75">
      <c r="A54" s="5"/>
      <c r="B54" s="146"/>
      <c r="C54" s="79"/>
      <c r="D54" s="79"/>
      <c r="E54" s="79"/>
    </row>
    <row r="55" spans="1:5" ht="12.75">
      <c r="A55" s="5"/>
      <c r="B55" s="146"/>
      <c r="C55" s="79"/>
      <c r="D55" s="79"/>
      <c r="E55" s="79"/>
    </row>
    <row r="56" spans="1:5" ht="12.75">
      <c r="A56" s="5"/>
      <c r="B56" s="146"/>
      <c r="C56" s="79"/>
      <c r="D56" s="79"/>
      <c r="E56" s="79"/>
    </row>
    <row r="57" spans="1:5" ht="12.75">
      <c r="A57" s="5"/>
      <c r="B57" s="146"/>
      <c r="C57" s="79"/>
      <c r="D57" s="79"/>
      <c r="E57" s="79"/>
    </row>
    <row r="58" spans="1:5" ht="12.75">
      <c r="A58" s="5"/>
      <c r="B58" s="147"/>
      <c r="C58" s="79"/>
      <c r="D58" s="79"/>
      <c r="E58" s="79"/>
    </row>
    <row r="59" spans="1:5" ht="12.75">
      <c r="A59" s="5"/>
      <c r="B59" s="148"/>
      <c r="C59" s="79"/>
      <c r="D59" s="79"/>
      <c r="E59" s="79"/>
    </row>
    <row r="60" spans="1:5" ht="12.75">
      <c r="A60" s="2"/>
      <c r="B60" s="2"/>
      <c r="C60" s="2"/>
      <c r="D60" s="2"/>
      <c r="E60" s="2"/>
    </row>
    <row r="61" spans="1:5" ht="12.75">
      <c r="A61" s="2"/>
      <c r="B61" s="2"/>
      <c r="C61" s="2"/>
      <c r="D61" s="2"/>
      <c r="E61" s="2"/>
    </row>
    <row r="62" spans="1:5" ht="12.75">
      <c r="A62" s="2"/>
      <c r="B62" s="2"/>
      <c r="C62" s="2"/>
      <c r="D62" s="2"/>
      <c r="E62" s="2"/>
    </row>
    <row r="63" spans="1:5" ht="12.75">
      <c r="A63" s="2"/>
      <c r="B63" s="2"/>
      <c r="C63" s="2"/>
      <c r="D63" s="2"/>
      <c r="E63" s="2"/>
    </row>
    <row r="64" spans="1:5" ht="12.75">
      <c r="A64" s="2"/>
      <c r="B64" s="2"/>
      <c r="C64" s="2"/>
      <c r="D64" s="2"/>
      <c r="E64" s="2"/>
    </row>
    <row r="65" spans="1:5" ht="12.75">
      <c r="A65" s="2"/>
      <c r="B65" s="2"/>
      <c r="C65" s="2"/>
      <c r="D65" s="2"/>
      <c r="E65" s="2"/>
    </row>
    <row r="66" spans="1:5" ht="12.75">
      <c r="A66" s="2"/>
      <c r="B66" s="2"/>
      <c r="C66" s="2"/>
      <c r="D66" s="2"/>
      <c r="E66" s="2"/>
    </row>
    <row r="67" spans="1:5" ht="12.75">
      <c r="A67" s="2"/>
      <c r="B67" s="2"/>
      <c r="C67" s="2"/>
      <c r="D67" s="2"/>
      <c r="E67" s="2"/>
    </row>
    <row r="68" spans="1:5" ht="12.75">
      <c r="A68" s="2"/>
      <c r="B68" s="2"/>
      <c r="C68" s="2"/>
      <c r="D68" s="2"/>
      <c r="E68" s="2"/>
    </row>
    <row r="69" spans="1:5" ht="12.75">
      <c r="A69" s="2"/>
      <c r="B69" s="2"/>
      <c r="C69" s="2"/>
      <c r="D69" s="2"/>
      <c r="E69" s="2"/>
    </row>
    <row r="70" spans="1:5" ht="12.75">
      <c r="A70" s="2"/>
      <c r="B70" s="2"/>
      <c r="C70" s="2"/>
      <c r="D70" s="2"/>
      <c r="E70" s="2"/>
    </row>
    <row r="71" spans="1:5" ht="12.75">
      <c r="A71" s="2"/>
      <c r="B71" s="2"/>
      <c r="C71" s="2"/>
      <c r="D71" s="2"/>
      <c r="E71" s="2"/>
    </row>
    <row r="72" spans="1:5" ht="12.75">
      <c r="A72" s="2"/>
      <c r="B72" s="2"/>
      <c r="C72" s="2"/>
      <c r="D72" s="2"/>
      <c r="E72" s="2"/>
    </row>
    <row r="73" spans="1:5" ht="12.75">
      <c r="A73" s="2"/>
      <c r="B73" s="2"/>
      <c r="C73" s="2"/>
      <c r="D73" s="2"/>
      <c r="E73" s="2"/>
    </row>
    <row r="74" spans="1:5" ht="12.75">
      <c r="A74" s="2"/>
      <c r="B74" s="2"/>
      <c r="C74" s="2"/>
      <c r="D74" s="2"/>
      <c r="E74" s="2"/>
    </row>
    <row r="75" spans="1:5" ht="12.75">
      <c r="A75" s="2"/>
      <c r="B75" s="2"/>
      <c r="C75" s="2"/>
      <c r="D75" s="2"/>
      <c r="E75" s="2"/>
    </row>
    <row r="76" spans="1:5" ht="12.75">
      <c r="A76" s="2"/>
      <c r="B76" s="2"/>
      <c r="C76" s="2"/>
      <c r="D76" s="2"/>
      <c r="E76" s="2"/>
    </row>
  </sheetData>
  <sheetProtection/>
  <printOptions/>
  <pageMargins left="0.31" right="0.41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42"/>
  <sheetViews>
    <sheetView zoomScalePageLayoutView="0" workbookViewId="0" topLeftCell="B1">
      <selection activeCell="J35" sqref="J35"/>
    </sheetView>
  </sheetViews>
  <sheetFormatPr defaultColWidth="9.140625" defaultRowHeight="12.75"/>
  <cols>
    <col min="1" max="1" width="3.140625" style="0" customWidth="1"/>
    <col min="2" max="2" width="62.140625" style="0" customWidth="1"/>
    <col min="3" max="3" width="14.28125" style="0" customWidth="1"/>
    <col min="4" max="4" width="15.7109375" style="0" customWidth="1"/>
    <col min="5" max="6" width="0.13671875" style="0" customWidth="1"/>
    <col min="7" max="7" width="0" style="0" hidden="1" customWidth="1"/>
  </cols>
  <sheetData>
    <row r="2" spans="1:8" ht="13.5" thickBot="1">
      <c r="A2" s="123"/>
      <c r="B2" s="579" t="s">
        <v>155</v>
      </c>
      <c r="C2" s="579"/>
      <c r="D2" s="579"/>
      <c r="E2" s="122"/>
      <c r="F2" s="3"/>
      <c r="G2" s="3"/>
      <c r="H2" s="3"/>
    </row>
    <row r="3" ht="13.5" thickTop="1"/>
    <row r="4" spans="1:4" ht="12.75">
      <c r="A4" s="580" t="s">
        <v>125</v>
      </c>
      <c r="B4" s="581" t="s">
        <v>156</v>
      </c>
      <c r="C4" s="129" t="s">
        <v>157</v>
      </c>
      <c r="D4" s="130" t="s">
        <v>159</v>
      </c>
    </row>
    <row r="5" spans="1:4" ht="12.75">
      <c r="A5" s="580"/>
      <c r="B5" s="582"/>
      <c r="C5" s="127" t="s">
        <v>158</v>
      </c>
      <c r="D5" s="130" t="s">
        <v>160</v>
      </c>
    </row>
    <row r="6" spans="1:4" ht="12.75">
      <c r="A6" s="130"/>
      <c r="B6" s="134"/>
      <c r="C6" s="130"/>
      <c r="D6" s="130"/>
    </row>
    <row r="7" spans="1:4" ht="12.75">
      <c r="A7" s="131" t="s">
        <v>5</v>
      </c>
      <c r="B7" s="131" t="s">
        <v>161</v>
      </c>
      <c r="C7" s="132"/>
      <c r="D7" s="132"/>
    </row>
    <row r="8" spans="1:4" ht="12.75">
      <c r="A8" s="131"/>
      <c r="B8" s="131"/>
      <c r="C8" s="132"/>
      <c r="D8" s="132"/>
    </row>
    <row r="9" spans="1:4" ht="12.75">
      <c r="A9" s="132" t="s">
        <v>113</v>
      </c>
      <c r="B9" s="132" t="s">
        <v>162</v>
      </c>
      <c r="C9" s="132"/>
      <c r="D9" s="132"/>
    </row>
    <row r="10" spans="1:4" ht="12.75">
      <c r="A10" s="132" t="s">
        <v>114</v>
      </c>
      <c r="B10" s="132" t="s">
        <v>163</v>
      </c>
      <c r="C10" s="132"/>
      <c r="D10" s="132"/>
    </row>
    <row r="11" spans="1:4" ht="12.75">
      <c r="A11" s="132" t="s">
        <v>115</v>
      </c>
      <c r="B11" s="132" t="s">
        <v>164</v>
      </c>
      <c r="C11" s="132"/>
      <c r="D11" s="132"/>
    </row>
    <row r="12" spans="1:4" ht="12.75">
      <c r="A12" s="132" t="s">
        <v>116</v>
      </c>
      <c r="B12" s="132" t="s">
        <v>165</v>
      </c>
      <c r="C12" s="132"/>
      <c r="D12" s="132"/>
    </row>
    <row r="13" spans="1:4" ht="12.75">
      <c r="A13" s="132" t="s">
        <v>117</v>
      </c>
      <c r="B13" s="132" t="s">
        <v>166</v>
      </c>
      <c r="C13" s="132"/>
      <c r="D13" s="132"/>
    </row>
    <row r="14" spans="1:7" ht="12.75">
      <c r="A14" s="132"/>
      <c r="B14" s="132"/>
      <c r="C14" s="132"/>
      <c r="D14" s="132"/>
      <c r="G14" s="135"/>
    </row>
    <row r="15" spans="1:7" ht="12.75">
      <c r="A15" s="132"/>
      <c r="B15" s="131" t="s">
        <v>167</v>
      </c>
      <c r="C15" s="136">
        <f>C9+C10+C11+C12+C13</f>
        <v>0</v>
      </c>
      <c r="D15" s="136">
        <f>D9+D10+D11+D12+D13</f>
        <v>0</v>
      </c>
      <c r="G15" s="135"/>
    </row>
    <row r="16" spans="1:4" ht="12.75">
      <c r="A16" s="132"/>
      <c r="B16" s="132"/>
      <c r="C16" s="132"/>
      <c r="D16" s="132"/>
    </row>
    <row r="17" spans="1:4" ht="12.75">
      <c r="A17" s="131" t="s">
        <v>73</v>
      </c>
      <c r="B17" s="131" t="s">
        <v>168</v>
      </c>
      <c r="C17" s="132"/>
      <c r="D17" s="132"/>
    </row>
    <row r="18" spans="1:4" ht="12.75">
      <c r="A18" s="131"/>
      <c r="B18" s="131"/>
      <c r="C18" s="132"/>
      <c r="D18" s="132"/>
    </row>
    <row r="19" spans="1:4" ht="12.75">
      <c r="A19" s="132" t="s">
        <v>113</v>
      </c>
      <c r="B19" s="132" t="s">
        <v>169</v>
      </c>
      <c r="C19" s="132"/>
      <c r="D19" s="132"/>
    </row>
    <row r="20" spans="1:4" ht="12.75">
      <c r="A20" s="132" t="s">
        <v>114</v>
      </c>
      <c r="B20" s="133" t="s">
        <v>170</v>
      </c>
      <c r="C20" s="132"/>
      <c r="D20" s="132"/>
    </row>
    <row r="21" spans="1:4" ht="12.75">
      <c r="A21" s="132" t="s">
        <v>115</v>
      </c>
      <c r="B21" s="132" t="s">
        <v>171</v>
      </c>
      <c r="C21" s="132"/>
      <c r="D21" s="132"/>
    </row>
    <row r="22" spans="1:4" ht="12.75">
      <c r="A22" s="132" t="s">
        <v>116</v>
      </c>
      <c r="B22" s="132" t="s">
        <v>172</v>
      </c>
      <c r="C22" s="132"/>
      <c r="D22" s="132"/>
    </row>
    <row r="23" spans="1:4" ht="12.75">
      <c r="A23" s="132" t="s">
        <v>117</v>
      </c>
      <c r="B23" s="132" t="s">
        <v>174</v>
      </c>
      <c r="C23" s="132"/>
      <c r="D23" s="132"/>
    </row>
    <row r="24" spans="1:4" ht="12.75">
      <c r="A24" s="132"/>
      <c r="B24" s="131"/>
      <c r="C24" s="132"/>
      <c r="D24" s="132"/>
    </row>
    <row r="25" spans="1:4" ht="12.75">
      <c r="A25" s="132"/>
      <c r="B25" s="131" t="s">
        <v>173</v>
      </c>
      <c r="C25" s="136">
        <f>C19+C20+C21+C22+C23</f>
        <v>0</v>
      </c>
      <c r="D25" s="136">
        <f>D19+D20+D21+D22+D23</f>
        <v>0</v>
      </c>
    </row>
    <row r="26" spans="1:4" ht="12.75">
      <c r="A26" s="132"/>
      <c r="B26" s="132"/>
      <c r="C26" s="132"/>
      <c r="D26" s="132"/>
    </row>
    <row r="27" spans="1:4" ht="12.75">
      <c r="A27" s="131" t="s">
        <v>7</v>
      </c>
      <c r="B27" s="131" t="s">
        <v>175</v>
      </c>
      <c r="C27" s="132"/>
      <c r="D27" s="132"/>
    </row>
    <row r="28" spans="1:4" ht="12.75">
      <c r="A28" s="132"/>
      <c r="B28" s="132"/>
      <c r="C28" s="132"/>
      <c r="D28" s="132"/>
    </row>
    <row r="29" spans="1:4" ht="12.75">
      <c r="A29" s="132" t="s">
        <v>113</v>
      </c>
      <c r="B29" s="132" t="s">
        <v>176</v>
      </c>
      <c r="C29" s="132"/>
      <c r="D29" s="132"/>
    </row>
    <row r="30" spans="1:4" ht="12.75">
      <c r="A30" s="132" t="s">
        <v>114</v>
      </c>
      <c r="B30" s="132" t="s">
        <v>177</v>
      </c>
      <c r="C30" s="132"/>
      <c r="D30" s="132"/>
    </row>
    <row r="31" spans="1:4" ht="12.75">
      <c r="A31" s="132" t="s">
        <v>115</v>
      </c>
      <c r="B31" s="132" t="s">
        <v>178</v>
      </c>
      <c r="C31" s="132"/>
      <c r="D31" s="132"/>
    </row>
    <row r="32" spans="1:4" ht="12.75">
      <c r="A32" s="132" t="s">
        <v>116</v>
      </c>
      <c r="B32" s="132" t="s">
        <v>179</v>
      </c>
      <c r="C32" s="132"/>
      <c r="D32" s="132"/>
    </row>
    <row r="33" spans="1:4" ht="12.75">
      <c r="A33" s="132"/>
      <c r="B33" s="132"/>
      <c r="C33" s="132"/>
      <c r="D33" s="132"/>
    </row>
    <row r="34" spans="1:4" ht="12.75">
      <c r="A34" s="132"/>
      <c r="B34" s="131" t="s">
        <v>180</v>
      </c>
      <c r="C34" s="136">
        <f>C29+C30+C31+C32</f>
        <v>0</v>
      </c>
      <c r="D34" s="136">
        <f>D29+D30+D31+D32</f>
        <v>0</v>
      </c>
    </row>
    <row r="35" spans="1:4" ht="12.75">
      <c r="A35" s="132"/>
      <c r="B35" s="132"/>
      <c r="C35" s="132"/>
      <c r="D35" s="132"/>
    </row>
    <row r="36" spans="1:4" ht="12.75">
      <c r="A36" s="131" t="s">
        <v>181</v>
      </c>
      <c r="B36" s="131" t="s">
        <v>183</v>
      </c>
      <c r="C36" s="132"/>
      <c r="D36" s="132"/>
    </row>
    <row r="37" spans="1:4" ht="12.75">
      <c r="A37" s="131"/>
      <c r="B37" s="131"/>
      <c r="C37" s="132"/>
      <c r="D37" s="132"/>
    </row>
    <row r="38" spans="1:4" ht="12.75">
      <c r="A38" s="131" t="s">
        <v>182</v>
      </c>
      <c r="B38" s="131" t="s">
        <v>186</v>
      </c>
      <c r="C38" s="132"/>
      <c r="D38" s="132"/>
    </row>
    <row r="39" spans="1:4" ht="12.75">
      <c r="A39" s="132"/>
      <c r="B39" s="132"/>
      <c r="C39" s="132"/>
      <c r="D39" s="132"/>
    </row>
    <row r="40" spans="1:4" ht="12.75">
      <c r="A40" s="131" t="s">
        <v>184</v>
      </c>
      <c r="B40" s="131" t="s">
        <v>185</v>
      </c>
      <c r="C40" s="132"/>
      <c r="D40" s="132"/>
    </row>
    <row r="41" spans="1:4" ht="12.75">
      <c r="A41" s="131"/>
      <c r="B41" s="131"/>
      <c r="C41" s="132"/>
      <c r="D41" s="132"/>
    </row>
    <row r="42" spans="1:4" ht="12.75">
      <c r="A42" s="132"/>
      <c r="B42" s="132"/>
      <c r="C42" s="132"/>
      <c r="D42" s="132"/>
    </row>
  </sheetData>
  <sheetProtection/>
  <mergeCells count="3">
    <mergeCell ref="B2:D2"/>
    <mergeCell ref="A4:A5"/>
    <mergeCell ref="B4:B5"/>
  </mergeCells>
  <printOptions/>
  <pageMargins left="0.46" right="0.37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32"/>
  <sheetViews>
    <sheetView zoomScalePageLayoutView="0" workbookViewId="0" topLeftCell="C1">
      <selection activeCell="G20" sqref="G20"/>
    </sheetView>
  </sheetViews>
  <sheetFormatPr defaultColWidth="9.140625" defaultRowHeight="12.75"/>
  <cols>
    <col min="1" max="1" width="2.7109375" style="274" customWidth="1"/>
    <col min="2" max="2" width="33.28125" style="274" customWidth="1"/>
    <col min="3" max="3" width="18.57421875" style="274" customWidth="1"/>
    <col min="4" max="4" width="10.7109375" style="274" customWidth="1"/>
    <col min="5" max="5" width="10.00390625" style="274" customWidth="1"/>
    <col min="6" max="6" width="13.8515625" style="274" customWidth="1"/>
    <col min="7" max="7" width="15.7109375" style="274" customWidth="1"/>
    <col min="8" max="8" width="10.57421875" style="274" customWidth="1"/>
    <col min="9" max="9" width="13.00390625" style="274" customWidth="1"/>
    <col min="10" max="10" width="14.00390625" style="274" customWidth="1"/>
    <col min="11" max="16384" width="9.140625" style="274" customWidth="1"/>
  </cols>
  <sheetData>
    <row r="2" spans="2:3" ht="15.75">
      <c r="B2" s="202"/>
      <c r="C2" s="274" t="s">
        <v>508</v>
      </c>
    </row>
    <row r="3" ht="15">
      <c r="C3" s="275" t="s">
        <v>530</v>
      </c>
    </row>
    <row r="4" ht="10.5" customHeight="1"/>
    <row r="5" spans="1:10" ht="13.5" customHeight="1">
      <c r="A5" s="583" t="s">
        <v>0</v>
      </c>
      <c r="B5" s="583" t="s">
        <v>354</v>
      </c>
      <c r="C5" s="276"/>
      <c r="D5" s="276"/>
      <c r="E5" s="276"/>
      <c r="F5" s="276"/>
      <c r="G5" s="276"/>
      <c r="H5" s="277" t="s">
        <v>355</v>
      </c>
      <c r="I5" s="277" t="s">
        <v>355</v>
      </c>
      <c r="J5" s="276" t="s">
        <v>356</v>
      </c>
    </row>
    <row r="6" spans="1:10" ht="13.5" customHeight="1">
      <c r="A6" s="584"/>
      <c r="B6" s="584"/>
      <c r="C6" s="278"/>
      <c r="D6" s="278"/>
      <c r="E6" s="278"/>
      <c r="F6" s="278"/>
      <c r="G6" s="278"/>
      <c r="H6" s="279" t="s">
        <v>357</v>
      </c>
      <c r="I6" s="280" t="s">
        <v>358</v>
      </c>
      <c r="J6" s="278" t="s">
        <v>359</v>
      </c>
    </row>
    <row r="7" spans="1:10" ht="12">
      <c r="A7" s="281">
        <v>1</v>
      </c>
      <c r="B7" s="282" t="s">
        <v>255</v>
      </c>
      <c r="C7" s="282"/>
      <c r="D7" s="283"/>
      <c r="E7" s="283"/>
      <c r="F7" s="283"/>
      <c r="G7" s="283"/>
      <c r="H7" s="284"/>
      <c r="I7" s="284"/>
      <c r="J7" s="284">
        <f>H7-I7</f>
        <v>0</v>
      </c>
    </row>
    <row r="8" spans="1:10" ht="12">
      <c r="A8" s="281">
        <v>2</v>
      </c>
      <c r="B8" s="282" t="s">
        <v>256</v>
      </c>
      <c r="C8" s="282"/>
      <c r="D8" s="283"/>
      <c r="E8" s="283"/>
      <c r="F8" s="283"/>
      <c r="G8" s="283"/>
      <c r="H8" s="284"/>
      <c r="I8" s="284"/>
      <c r="J8" s="284">
        <f>H8-I8</f>
        <v>0</v>
      </c>
    </row>
    <row r="9" spans="1:10" s="289" customFormat="1" ht="27" customHeight="1">
      <c r="A9" s="285"/>
      <c r="B9" s="286" t="s">
        <v>360</v>
      </c>
      <c r="C9" s="286"/>
      <c r="D9" s="287"/>
      <c r="E9" s="287"/>
      <c r="F9" s="287"/>
      <c r="G9" s="287"/>
      <c r="H9" s="288">
        <f>SUM(H7:H8)</f>
        <v>0</v>
      </c>
      <c r="I9" s="288">
        <f>SUM(I7:I8)</f>
        <v>0</v>
      </c>
      <c r="J9" s="288">
        <f>SUM(J7:J8)</f>
        <v>0</v>
      </c>
    </row>
    <row r="10" spans="4:10" ht="12">
      <c r="D10" s="290"/>
      <c r="E10" s="290"/>
      <c r="F10" s="290"/>
      <c r="G10" s="290"/>
      <c r="H10" s="290"/>
      <c r="I10" s="290"/>
      <c r="J10" s="290"/>
    </row>
    <row r="11" spans="1:10" s="289" customFormat="1" ht="13.5" customHeight="1">
      <c r="A11" s="291" t="s">
        <v>0</v>
      </c>
      <c r="B11" s="583" t="s">
        <v>354</v>
      </c>
      <c r="C11" s="583" t="s">
        <v>361</v>
      </c>
      <c r="D11" s="292" t="s">
        <v>355</v>
      </c>
      <c r="E11" s="292" t="s">
        <v>355</v>
      </c>
      <c r="F11" s="292" t="s">
        <v>362</v>
      </c>
      <c r="G11" s="292" t="s">
        <v>362</v>
      </c>
      <c r="H11" s="292" t="s">
        <v>363</v>
      </c>
      <c r="I11" s="292" t="s">
        <v>364</v>
      </c>
      <c r="J11" s="292" t="s">
        <v>356</v>
      </c>
    </row>
    <row r="12" spans="1:10" s="289" customFormat="1" ht="13.5" customHeight="1">
      <c r="A12" s="293"/>
      <c r="B12" s="584"/>
      <c r="C12" s="584"/>
      <c r="D12" s="279" t="s">
        <v>357</v>
      </c>
      <c r="E12" s="280" t="s">
        <v>358</v>
      </c>
      <c r="F12" s="294"/>
      <c r="G12" s="294"/>
      <c r="H12" s="295"/>
      <c r="I12" s="295"/>
      <c r="J12" s="295" t="s">
        <v>359</v>
      </c>
    </row>
    <row r="13" spans="1:10" s="289" customFormat="1" ht="13.5" customHeight="1">
      <c r="A13" s="293"/>
      <c r="B13" s="296" t="s">
        <v>365</v>
      </c>
      <c r="C13" s="278"/>
      <c r="D13" s="279"/>
      <c r="E13" s="280"/>
      <c r="F13" s="294"/>
      <c r="G13" s="294"/>
      <c r="H13" s="295">
        <v>0</v>
      </c>
      <c r="I13" s="295"/>
      <c r="J13" s="297">
        <v>294088</v>
      </c>
    </row>
    <row r="14" spans="1:10" s="289" customFormat="1" ht="13.5" customHeight="1">
      <c r="A14" s="281">
        <v>1</v>
      </c>
      <c r="B14" s="217" t="s">
        <v>258</v>
      </c>
      <c r="C14" s="298" t="s">
        <v>366</v>
      </c>
      <c r="D14" s="299"/>
      <c r="E14" s="299"/>
      <c r="F14" s="284">
        <f>D14-E14</f>
        <v>0</v>
      </c>
      <c r="G14" s="284">
        <f>E14-D14</f>
        <v>0</v>
      </c>
      <c r="H14" s="295"/>
      <c r="I14" s="295">
        <f>G14</f>
        <v>0</v>
      </c>
      <c r="J14" s="297">
        <f>I14</f>
        <v>0</v>
      </c>
    </row>
    <row r="15" spans="1:10" s="289" customFormat="1" ht="13.5" customHeight="1">
      <c r="A15" s="281">
        <v>2</v>
      </c>
      <c r="B15" s="217" t="s">
        <v>107</v>
      </c>
      <c r="C15" s="298" t="s">
        <v>366</v>
      </c>
      <c r="D15" s="299"/>
      <c r="E15" s="299"/>
      <c r="F15" s="284">
        <f>D15-E15</f>
        <v>0</v>
      </c>
      <c r="G15" s="284">
        <f>E15-D15</f>
        <v>0</v>
      </c>
      <c r="H15" s="295">
        <f>F15</f>
        <v>0</v>
      </c>
      <c r="I15" s="295">
        <f>G15</f>
        <v>0</v>
      </c>
      <c r="J15" s="297">
        <f>I15</f>
        <v>0</v>
      </c>
    </row>
    <row r="16" spans="1:10" ht="12.75">
      <c r="A16" s="281">
        <v>3</v>
      </c>
      <c r="B16" s="217" t="s">
        <v>110</v>
      </c>
      <c r="C16" s="298" t="s">
        <v>366</v>
      </c>
      <c r="D16" s="300"/>
      <c r="E16" s="300"/>
      <c r="F16" s="284">
        <f aca="true" t="shared" si="0" ref="F16:F21">D16-E16</f>
        <v>0</v>
      </c>
      <c r="G16" s="284">
        <f aca="true" t="shared" si="1" ref="G16:G21">E16-D16</f>
        <v>0</v>
      </c>
      <c r="H16" s="295">
        <f>F16</f>
        <v>0</v>
      </c>
      <c r="I16" s="295">
        <f>G16</f>
        <v>0</v>
      </c>
      <c r="J16" s="297">
        <f>I16</f>
        <v>0</v>
      </c>
    </row>
    <row r="17" spans="1:11" ht="12">
      <c r="A17" s="281">
        <v>4</v>
      </c>
      <c r="B17" s="301" t="s">
        <v>56</v>
      </c>
      <c r="C17" s="298" t="s">
        <v>367</v>
      </c>
      <c r="D17" s="302"/>
      <c r="E17" s="302"/>
      <c r="F17" s="284">
        <f t="shared" si="0"/>
        <v>0</v>
      </c>
      <c r="G17" s="284">
        <f t="shared" si="1"/>
        <v>0</v>
      </c>
      <c r="H17" s="284">
        <f>G17</f>
        <v>0</v>
      </c>
      <c r="I17" s="284"/>
      <c r="J17" s="297">
        <f>F17</f>
        <v>0</v>
      </c>
      <c r="K17" s="274">
        <v>4</v>
      </c>
    </row>
    <row r="18" spans="1:10" ht="12.75">
      <c r="A18" s="281">
        <v>5</v>
      </c>
      <c r="B18" s="217" t="s">
        <v>276</v>
      </c>
      <c r="C18" s="298" t="s">
        <v>366</v>
      </c>
      <c r="D18" s="300"/>
      <c r="E18" s="300"/>
      <c r="F18" s="284">
        <f>D18</f>
        <v>0</v>
      </c>
      <c r="G18" s="284">
        <f t="shared" si="1"/>
        <v>0</v>
      </c>
      <c r="H18" s="284"/>
      <c r="I18" s="284"/>
      <c r="J18" s="297">
        <f>G18</f>
        <v>0</v>
      </c>
    </row>
    <row r="19" spans="1:10" ht="12.75">
      <c r="A19" s="281">
        <v>6</v>
      </c>
      <c r="B19" s="217" t="s">
        <v>277</v>
      </c>
      <c r="C19" s="298" t="s">
        <v>366</v>
      </c>
      <c r="D19" s="300"/>
      <c r="E19" s="300"/>
      <c r="F19" s="284">
        <f t="shared" si="0"/>
        <v>0</v>
      </c>
      <c r="G19" s="284">
        <f t="shared" si="1"/>
        <v>0</v>
      </c>
      <c r="H19" s="284"/>
      <c r="I19" s="284"/>
      <c r="J19" s="297">
        <f aca="true" t="shared" si="2" ref="J19:J24">H19-I19</f>
        <v>0</v>
      </c>
    </row>
    <row r="20" spans="1:10" ht="12.75">
      <c r="A20" s="281">
        <v>7</v>
      </c>
      <c r="B20" s="217" t="s">
        <v>278</v>
      </c>
      <c r="C20" s="298" t="s">
        <v>366</v>
      </c>
      <c r="D20" s="300"/>
      <c r="E20" s="300"/>
      <c r="F20" s="284">
        <f t="shared" si="0"/>
        <v>0</v>
      </c>
      <c r="G20" s="284">
        <f t="shared" si="1"/>
        <v>0</v>
      </c>
      <c r="H20" s="284">
        <f>F20</f>
        <v>0</v>
      </c>
      <c r="I20" s="284"/>
      <c r="J20" s="297">
        <f t="shared" si="2"/>
        <v>0</v>
      </c>
    </row>
    <row r="21" spans="1:10" ht="12.75">
      <c r="A21" s="281">
        <v>8</v>
      </c>
      <c r="B21" s="217" t="s">
        <v>111</v>
      </c>
      <c r="C21" s="298" t="s">
        <v>367</v>
      </c>
      <c r="D21" s="300"/>
      <c r="E21" s="300"/>
      <c r="F21" s="284">
        <f t="shared" si="0"/>
        <v>0</v>
      </c>
      <c r="G21" s="284">
        <f t="shared" si="1"/>
        <v>0</v>
      </c>
      <c r="H21" s="284"/>
      <c r="I21" s="284"/>
      <c r="J21" s="297">
        <f t="shared" si="2"/>
        <v>0</v>
      </c>
    </row>
    <row r="22" spans="1:10" ht="12.75">
      <c r="A22" s="281"/>
      <c r="B22" s="217" t="s">
        <v>368</v>
      </c>
      <c r="C22" s="298"/>
      <c r="D22" s="300"/>
      <c r="E22" s="300"/>
      <c r="F22" s="284">
        <f>D22-E22</f>
        <v>0</v>
      </c>
      <c r="G22" s="284">
        <f>E22-D22</f>
        <v>0</v>
      </c>
      <c r="H22" s="284"/>
      <c r="I22" s="284"/>
      <c r="J22" s="297">
        <f t="shared" si="2"/>
        <v>0</v>
      </c>
    </row>
    <row r="23" spans="1:10" ht="12.75">
      <c r="A23" s="281">
        <v>9</v>
      </c>
      <c r="B23" s="217" t="s">
        <v>369</v>
      </c>
      <c r="C23" s="298" t="s">
        <v>367</v>
      </c>
      <c r="D23" s="300"/>
      <c r="E23" s="300"/>
      <c r="F23" s="284">
        <f>E23-D23</f>
        <v>0</v>
      </c>
      <c r="G23" s="284">
        <f>D23-E23</f>
        <v>0</v>
      </c>
      <c r="H23" s="284">
        <f>G23</f>
        <v>0</v>
      </c>
      <c r="I23" s="284"/>
      <c r="J23" s="297">
        <f t="shared" si="2"/>
        <v>0</v>
      </c>
    </row>
    <row r="24" spans="1:10" ht="12.75">
      <c r="A24" s="281">
        <v>10</v>
      </c>
      <c r="B24" s="217" t="s">
        <v>370</v>
      </c>
      <c r="C24" s="298" t="s">
        <v>367</v>
      </c>
      <c r="D24" s="300"/>
      <c r="E24" s="300"/>
      <c r="F24" s="284">
        <f>D24-E24</f>
        <v>0</v>
      </c>
      <c r="G24" s="284">
        <f>E24-D24</f>
        <v>0</v>
      </c>
      <c r="H24" s="284"/>
      <c r="I24" s="284"/>
      <c r="J24" s="297">
        <f t="shared" si="2"/>
        <v>0</v>
      </c>
    </row>
    <row r="25" spans="1:10" ht="12.75">
      <c r="A25" s="281"/>
      <c r="B25" s="217" t="s">
        <v>368</v>
      </c>
      <c r="C25" s="298"/>
      <c r="D25" s="300"/>
      <c r="E25" s="300"/>
      <c r="F25" s="284">
        <f>D25-E25</f>
        <v>0</v>
      </c>
      <c r="G25" s="284">
        <f>E25-D25</f>
        <v>0</v>
      </c>
      <c r="H25" s="284">
        <f>G25</f>
        <v>0</v>
      </c>
      <c r="I25" s="284"/>
      <c r="J25" s="297">
        <f>D25</f>
        <v>0</v>
      </c>
    </row>
    <row r="26" spans="1:10" ht="12.75">
      <c r="A26" s="281">
        <v>11</v>
      </c>
      <c r="B26" s="217" t="s">
        <v>371</v>
      </c>
      <c r="C26" s="298" t="s">
        <v>367</v>
      </c>
      <c r="D26" s="300"/>
      <c r="E26" s="300"/>
      <c r="F26" s="284">
        <f>D26-E26</f>
        <v>0</v>
      </c>
      <c r="G26" s="284">
        <f>E26-D26</f>
        <v>0</v>
      </c>
      <c r="H26" s="284"/>
      <c r="I26" s="284"/>
      <c r="J26" s="297">
        <f>H26-I26</f>
        <v>0</v>
      </c>
    </row>
    <row r="27" spans="1:10" s="289" customFormat="1" ht="27" customHeight="1">
      <c r="A27" s="285"/>
      <c r="B27" s="285" t="s">
        <v>72</v>
      </c>
      <c r="C27" s="285"/>
      <c r="D27" s="303"/>
      <c r="E27" s="303"/>
      <c r="F27" s="303">
        <f>SUM(F14:F26)</f>
        <v>0</v>
      </c>
      <c r="G27" s="303">
        <f>SUM(G14:G26)</f>
        <v>0</v>
      </c>
      <c r="H27" s="303">
        <f>SUM(H14:H26)</f>
        <v>0</v>
      </c>
      <c r="I27" s="303">
        <f>SUM(I14:I26)</f>
        <v>0</v>
      </c>
      <c r="J27" s="304">
        <f>SUM(J13:J26)</f>
        <v>294088</v>
      </c>
    </row>
    <row r="28" spans="8:10" ht="12">
      <c r="H28" s="305">
        <f>G27+H27</f>
        <v>0</v>
      </c>
      <c r="I28" s="305">
        <f>H27+I27</f>
        <v>0</v>
      </c>
      <c r="J28" s="305"/>
    </row>
    <row r="29" ht="12">
      <c r="J29" s="306"/>
    </row>
    <row r="30" ht="12">
      <c r="J30" s="306" t="s">
        <v>372</v>
      </c>
    </row>
    <row r="31" spans="6:7" ht="12">
      <c r="F31" s="306"/>
      <c r="G31" s="306"/>
    </row>
    <row r="32" ht="12">
      <c r="G32" s="306"/>
    </row>
  </sheetData>
  <sheetProtection/>
  <mergeCells count="4">
    <mergeCell ref="A5:A6"/>
    <mergeCell ref="B5:B6"/>
    <mergeCell ref="B11:B12"/>
    <mergeCell ref="C11:C1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31">
      <selection activeCell="C24" sqref="C24"/>
    </sheetView>
  </sheetViews>
  <sheetFormatPr defaultColWidth="9.140625" defaultRowHeight="12.75"/>
  <cols>
    <col min="1" max="1" width="3.00390625" style="0" customWidth="1"/>
    <col min="2" max="2" width="60.28125" style="0" customWidth="1"/>
    <col min="3" max="3" width="17.00390625" style="0" customWidth="1"/>
    <col min="4" max="4" width="16.421875" style="0" customWidth="1"/>
  </cols>
  <sheetData>
    <row r="1" spans="2:4" ht="12.75">
      <c r="B1" s="3" t="s">
        <v>543</v>
      </c>
      <c r="D1" t="s">
        <v>476</v>
      </c>
    </row>
    <row r="2" spans="1:4" ht="13.5" thickBot="1">
      <c r="A2" s="123"/>
      <c r="B2" s="579" t="s">
        <v>544</v>
      </c>
      <c r="C2" s="579"/>
      <c r="D2" s="579"/>
    </row>
    <row r="3" ht="13.5" thickTop="1"/>
    <row r="4" spans="1:4" ht="12.75">
      <c r="A4" s="580" t="s">
        <v>125</v>
      </c>
      <c r="B4" s="581" t="s">
        <v>156</v>
      </c>
      <c r="C4" s="129" t="s">
        <v>157</v>
      </c>
      <c r="D4" s="130" t="s">
        <v>159</v>
      </c>
    </row>
    <row r="5" spans="1:4" ht="12.75">
      <c r="A5" s="580"/>
      <c r="B5" s="582"/>
      <c r="C5" s="127" t="s">
        <v>158</v>
      </c>
      <c r="D5" s="130" t="s">
        <v>160</v>
      </c>
    </row>
    <row r="6" spans="1:4" ht="12.75">
      <c r="A6" s="130"/>
      <c r="B6" s="134"/>
      <c r="C6" s="130"/>
      <c r="D6" s="130"/>
    </row>
    <row r="7" spans="1:4" ht="12.75">
      <c r="A7" s="131" t="s">
        <v>5</v>
      </c>
      <c r="B7" s="131" t="s">
        <v>161</v>
      </c>
      <c r="C7" s="132"/>
      <c r="D7" s="132"/>
    </row>
    <row r="8" spans="1:4" ht="12.75">
      <c r="A8" s="131"/>
      <c r="B8" s="131"/>
      <c r="C8" s="132"/>
      <c r="D8" s="132"/>
    </row>
    <row r="9" spans="1:4" ht="12.75">
      <c r="A9" s="132" t="s">
        <v>113</v>
      </c>
      <c r="B9" s="132" t="s">
        <v>187</v>
      </c>
      <c r="C9" s="441">
        <v>1657424</v>
      </c>
      <c r="D9" s="132">
        <v>537233</v>
      </c>
    </row>
    <row r="10" spans="1:4" ht="12.75">
      <c r="A10" s="132" t="s">
        <v>114</v>
      </c>
      <c r="B10" s="132" t="s">
        <v>199</v>
      </c>
      <c r="C10" s="131">
        <f>C11+C12+C13+C14</f>
        <v>412352</v>
      </c>
      <c r="D10" s="131">
        <f>D11+D12+D13+D14</f>
        <v>452437</v>
      </c>
    </row>
    <row r="11" spans="1:4" ht="12.75">
      <c r="A11" s="132"/>
      <c r="B11" s="132" t="s">
        <v>200</v>
      </c>
      <c r="C11" s="132">
        <v>412352</v>
      </c>
      <c r="D11" s="132">
        <v>0</v>
      </c>
    </row>
    <row r="12" spans="1:4" ht="12.75">
      <c r="A12" s="132"/>
      <c r="B12" s="132" t="s">
        <v>203</v>
      </c>
      <c r="C12" s="132"/>
      <c r="D12" s="132">
        <v>371484</v>
      </c>
    </row>
    <row r="13" spans="1:4" ht="12.75">
      <c r="A13" s="132"/>
      <c r="B13" s="132" t="s">
        <v>204</v>
      </c>
      <c r="C13" s="132"/>
      <c r="D13" s="132"/>
    </row>
    <row r="14" spans="1:4" ht="12.75">
      <c r="A14" s="132"/>
      <c r="B14" s="132" t="s">
        <v>205</v>
      </c>
      <c r="C14" s="132">
        <v>0</v>
      </c>
      <c r="D14" s="132">
        <v>80953</v>
      </c>
    </row>
    <row r="15" spans="1:4" ht="12.75">
      <c r="A15" s="132"/>
      <c r="B15" s="436"/>
      <c r="C15" s="542">
        <f>C9+C10</f>
        <v>2069776</v>
      </c>
      <c r="D15" s="137"/>
    </row>
    <row r="16" spans="1:4" ht="12.75">
      <c r="A16" s="439" t="s">
        <v>115</v>
      </c>
      <c r="B16" s="437" t="s">
        <v>188</v>
      </c>
      <c r="C16" s="223">
        <v>1429103</v>
      </c>
      <c r="D16" s="445" t="s">
        <v>531</v>
      </c>
    </row>
    <row r="17" spans="1:4" ht="12.75">
      <c r="A17" s="440"/>
      <c r="B17" s="138" t="s">
        <v>189</v>
      </c>
      <c r="C17" s="126"/>
      <c r="D17" s="128"/>
    </row>
    <row r="18" spans="1:4" ht="12.75">
      <c r="A18" s="133" t="s">
        <v>116</v>
      </c>
      <c r="B18" s="88" t="s">
        <v>190</v>
      </c>
      <c r="C18" s="132">
        <v>-7885843</v>
      </c>
      <c r="D18" s="132">
        <v>-5297757</v>
      </c>
    </row>
    <row r="19" spans="1:4" ht="12.75">
      <c r="A19" s="132" t="s">
        <v>117</v>
      </c>
      <c r="B19" s="438" t="s">
        <v>191</v>
      </c>
      <c r="C19" s="132">
        <v>-8157473</v>
      </c>
      <c r="D19" s="132">
        <v>-8327970</v>
      </c>
    </row>
    <row r="20" spans="1:4" ht="12.75">
      <c r="A20" s="132" t="s">
        <v>514</v>
      </c>
      <c r="B20" s="65" t="s">
        <v>518</v>
      </c>
      <c r="C20" s="51"/>
      <c r="D20" s="51"/>
    </row>
    <row r="21" spans="1:4" ht="12.75">
      <c r="A21" s="132" t="s">
        <v>519</v>
      </c>
      <c r="B21" s="65" t="s">
        <v>520</v>
      </c>
      <c r="C21" s="51"/>
      <c r="D21" s="51"/>
    </row>
    <row r="22" spans="1:4" ht="12.75">
      <c r="A22" s="132" t="s">
        <v>521</v>
      </c>
      <c r="B22" s="65" t="s">
        <v>522</v>
      </c>
      <c r="C22" s="51"/>
      <c r="D22" s="51">
        <v>-452437</v>
      </c>
    </row>
    <row r="23" spans="1:4" ht="12.75">
      <c r="A23" s="132"/>
      <c r="B23" s="139" t="s">
        <v>192</v>
      </c>
      <c r="C23" s="51"/>
      <c r="D23" s="51"/>
    </row>
    <row r="24" spans="1:4" ht="12.75">
      <c r="A24" s="132"/>
      <c r="B24" s="140" t="s">
        <v>193</v>
      </c>
      <c r="C24" s="444">
        <f>C9+C10+C16+C18+C19+C20+C21+C22</f>
        <v>-12544437</v>
      </c>
      <c r="D24" s="444">
        <f>D9+D10+D16+D18+D19+D20+D21+D22</f>
        <v>-13966350</v>
      </c>
    </row>
    <row r="25" spans="1:4" ht="12.75">
      <c r="A25" s="132"/>
      <c r="B25" s="71"/>
      <c r="C25" s="53"/>
      <c r="D25" s="53"/>
    </row>
    <row r="26" spans="1:4" ht="12.75">
      <c r="A26" s="132" t="s">
        <v>73</v>
      </c>
      <c r="B26" s="131" t="s">
        <v>168</v>
      </c>
      <c r="C26" s="132"/>
      <c r="D26" s="132"/>
    </row>
    <row r="27" spans="1:4" ht="12.75">
      <c r="A27" s="132"/>
      <c r="B27" s="131"/>
      <c r="C27" s="132"/>
      <c r="D27" s="132"/>
    </row>
    <row r="28" spans="1:4" ht="12.75">
      <c r="A28" s="132" t="s">
        <v>113</v>
      </c>
      <c r="B28" s="133" t="s">
        <v>194</v>
      </c>
      <c r="C28" s="132"/>
      <c r="D28" s="132"/>
    </row>
    <row r="29" spans="1:4" ht="12.75">
      <c r="A29" s="132" t="s">
        <v>114</v>
      </c>
      <c r="B29" s="133" t="s">
        <v>170</v>
      </c>
      <c r="C29" s="132"/>
      <c r="D29" s="132">
        <v>0</v>
      </c>
    </row>
    <row r="30" spans="1:4" ht="12.75">
      <c r="A30" s="132" t="s">
        <v>115</v>
      </c>
      <c r="B30" s="133" t="s">
        <v>195</v>
      </c>
      <c r="C30" s="132"/>
      <c r="D30" s="132"/>
    </row>
    <row r="31" spans="1:4" ht="12.75">
      <c r="A31" s="132" t="s">
        <v>116</v>
      </c>
      <c r="B31" s="133" t="s">
        <v>196</v>
      </c>
      <c r="C31" s="132"/>
      <c r="D31" s="132"/>
    </row>
    <row r="32" spans="1:4" ht="12.75">
      <c r="A32" s="132" t="s">
        <v>117</v>
      </c>
      <c r="B32" s="133" t="s">
        <v>174</v>
      </c>
      <c r="C32" s="132"/>
      <c r="D32" s="132"/>
    </row>
    <row r="33" spans="1:4" ht="12.75">
      <c r="A33" s="132" t="s">
        <v>514</v>
      </c>
      <c r="B33" s="133" t="s">
        <v>515</v>
      </c>
      <c r="C33" s="132"/>
      <c r="D33" s="132">
        <v>3570400</v>
      </c>
    </row>
    <row r="34" spans="1:4" ht="12.75">
      <c r="A34" s="132"/>
      <c r="B34" s="131" t="s">
        <v>201</v>
      </c>
      <c r="C34" s="443">
        <f>C28+C29+C30+C31+C32+C33</f>
        <v>0</v>
      </c>
      <c r="D34" s="136">
        <f>D28+D29+D30+D31+D32+D33</f>
        <v>3570400</v>
      </c>
    </row>
    <row r="35" spans="1:4" ht="12.75">
      <c r="A35" s="132"/>
      <c r="B35" s="132"/>
      <c r="C35" s="132"/>
      <c r="D35" s="132"/>
    </row>
    <row r="36" spans="1:4" ht="12.75">
      <c r="A36" s="131" t="s">
        <v>7</v>
      </c>
      <c r="B36" s="131" t="s">
        <v>175</v>
      </c>
      <c r="C36" s="132"/>
      <c r="D36" s="132"/>
    </row>
    <row r="37" spans="1:4" ht="12.75">
      <c r="A37" s="132"/>
      <c r="B37" s="132"/>
      <c r="C37" s="132"/>
      <c r="D37" s="132"/>
    </row>
    <row r="38" spans="1:4" ht="12.75">
      <c r="A38" s="132" t="s">
        <v>113</v>
      </c>
      <c r="B38" s="132" t="s">
        <v>176</v>
      </c>
      <c r="C38" s="132"/>
      <c r="D38" s="132"/>
    </row>
    <row r="39" spans="1:4" ht="12.75">
      <c r="A39" s="132" t="s">
        <v>114</v>
      </c>
      <c r="B39" s="132" t="s">
        <v>177</v>
      </c>
      <c r="C39" s="132"/>
      <c r="D39" s="132"/>
    </row>
    <row r="40" spans="1:4" ht="12.75">
      <c r="A40" s="132" t="s">
        <v>115</v>
      </c>
      <c r="B40" s="132" t="s">
        <v>178</v>
      </c>
      <c r="C40" s="132"/>
      <c r="D40" s="132"/>
    </row>
    <row r="41" spans="1:4" ht="12.75">
      <c r="A41" s="132" t="s">
        <v>116</v>
      </c>
      <c r="B41" s="132" t="s">
        <v>179</v>
      </c>
      <c r="C41" s="132"/>
      <c r="D41" s="132"/>
    </row>
    <row r="42" spans="1:4" ht="12.75">
      <c r="A42" s="132"/>
      <c r="B42" s="132"/>
      <c r="C42" s="132"/>
      <c r="D42" s="132"/>
    </row>
    <row r="43" spans="1:4" ht="12.75">
      <c r="A43" s="132"/>
      <c r="B43" s="131" t="s">
        <v>202</v>
      </c>
      <c r="C43" s="136">
        <f>C38+C39+C40+C41</f>
        <v>0</v>
      </c>
      <c r="D43" s="136">
        <f>D38+D39+D40+D41</f>
        <v>0</v>
      </c>
    </row>
    <row r="44" spans="1:4" ht="12.75">
      <c r="A44" s="132"/>
      <c r="B44" s="132"/>
      <c r="C44" s="132"/>
      <c r="D44" s="132"/>
    </row>
    <row r="45" spans="1:4" ht="12.75">
      <c r="A45" s="131" t="s">
        <v>181</v>
      </c>
      <c r="B45" s="131" t="s">
        <v>183</v>
      </c>
      <c r="C45" s="131">
        <f>C49-C47</f>
        <v>-12544437</v>
      </c>
      <c r="D45" s="131">
        <v>-10395950</v>
      </c>
    </row>
    <row r="46" spans="1:4" ht="12.75">
      <c r="A46" s="131"/>
      <c r="B46" s="131"/>
      <c r="C46" s="132"/>
      <c r="D46" s="132"/>
    </row>
    <row r="47" spans="1:4" ht="12.75">
      <c r="A47" s="131" t="s">
        <v>182</v>
      </c>
      <c r="B47" s="131" t="s">
        <v>197</v>
      </c>
      <c r="C47" s="132">
        <v>13776878</v>
      </c>
      <c r="D47" s="132">
        <v>24172828</v>
      </c>
    </row>
    <row r="48" spans="1:4" ht="12.75">
      <c r="A48" s="132"/>
      <c r="B48" s="132"/>
      <c r="C48" s="132"/>
      <c r="D48" s="132"/>
    </row>
    <row r="49" spans="1:4" ht="12.75">
      <c r="A49" s="131" t="s">
        <v>184</v>
      </c>
      <c r="B49" s="131" t="s">
        <v>198</v>
      </c>
      <c r="C49" s="132">
        <v>1232441</v>
      </c>
      <c r="D49" s="132">
        <v>13776878</v>
      </c>
    </row>
    <row r="50" spans="1:4" ht="12.75">
      <c r="A50" s="131"/>
      <c r="B50" s="131"/>
      <c r="C50" s="132"/>
      <c r="D50" s="132"/>
    </row>
    <row r="51" spans="1:4" ht="12.75">
      <c r="A51" s="132"/>
      <c r="B51" s="132"/>
      <c r="C51" s="132"/>
      <c r="D51" s="132"/>
    </row>
  </sheetData>
  <sheetProtection/>
  <mergeCells count="3">
    <mergeCell ref="B2:D2"/>
    <mergeCell ref="A4:A5"/>
    <mergeCell ref="B4:B5"/>
  </mergeCells>
  <printOptions/>
  <pageMargins left="0.24" right="0.48" top="1" bottom="0.6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7">
      <selection activeCell="E17" sqref="E17"/>
    </sheetView>
  </sheetViews>
  <sheetFormatPr defaultColWidth="17.7109375" defaultRowHeight="12.75"/>
  <cols>
    <col min="1" max="1" width="2.8515625" style="0" customWidth="1"/>
    <col min="2" max="2" width="32.140625" style="0" customWidth="1"/>
    <col min="3" max="3" width="14.28125" style="0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6.140625" style="0" customWidth="1"/>
    <col min="8" max="8" width="16.28125" style="0" customWidth="1"/>
    <col min="9" max="9" width="12.140625" style="0" customWidth="1"/>
    <col min="10" max="10" width="2.7109375" style="0" customWidth="1"/>
  </cols>
  <sheetData>
    <row r="1" spans="2:9" ht="15.75">
      <c r="B1" s="202" t="s">
        <v>501</v>
      </c>
      <c r="G1" s="201"/>
      <c r="H1" s="201"/>
      <c r="I1" s="205" t="s">
        <v>246</v>
      </c>
    </row>
    <row r="2" ht="10.5" customHeight="1"/>
    <row r="3" spans="1:9" ht="13.5" customHeight="1">
      <c r="A3" s="585" t="s">
        <v>499</v>
      </c>
      <c r="B3" s="585"/>
      <c r="C3" s="585"/>
      <c r="D3" s="585"/>
      <c r="E3" s="585"/>
      <c r="F3" s="585"/>
      <c r="G3" s="585"/>
      <c r="H3" s="585"/>
      <c r="I3" s="585"/>
    </row>
    <row r="4" ht="11.25" customHeight="1"/>
    <row r="5" spans="2:8" ht="12.75" customHeight="1">
      <c r="B5" s="251" t="s">
        <v>339</v>
      </c>
      <c r="G5" s="252"/>
      <c r="H5" s="252"/>
    </row>
    <row r="6" ht="13.5" customHeight="1" thickBot="1"/>
    <row r="7" spans="1:9" s="258" customFormat="1" ht="40.5" customHeight="1" thickTop="1">
      <c r="A7" s="253"/>
      <c r="B7" s="254"/>
      <c r="C7" s="254" t="s">
        <v>122</v>
      </c>
      <c r="D7" s="254" t="s">
        <v>305</v>
      </c>
      <c r="E7" s="255" t="s">
        <v>340</v>
      </c>
      <c r="F7" s="255" t="s">
        <v>341</v>
      </c>
      <c r="G7" s="254" t="s">
        <v>342</v>
      </c>
      <c r="H7" s="256" t="s">
        <v>123</v>
      </c>
      <c r="I7" s="257" t="s">
        <v>208</v>
      </c>
    </row>
    <row r="8" spans="1:9" s="264" customFormat="1" ht="30" customHeight="1">
      <c r="A8" s="259" t="s">
        <v>5</v>
      </c>
      <c r="B8" s="260" t="s">
        <v>516</v>
      </c>
      <c r="C8" s="261">
        <v>25725000</v>
      </c>
      <c r="D8" s="261"/>
      <c r="E8" s="261"/>
      <c r="F8" s="261">
        <v>452143</v>
      </c>
      <c r="G8" s="261">
        <v>1289308</v>
      </c>
      <c r="H8" s="262"/>
      <c r="I8" s="263">
        <f>SUM(C8:H8)</f>
        <v>27466451</v>
      </c>
    </row>
    <row r="9" spans="1:9" s="264" customFormat="1" ht="19.5" customHeight="1">
      <c r="A9" s="265" t="s">
        <v>3</v>
      </c>
      <c r="B9" s="266" t="s">
        <v>343</v>
      </c>
      <c r="C9" s="261"/>
      <c r="D9" s="261"/>
      <c r="E9" s="261"/>
      <c r="F9" s="261"/>
      <c r="G9" s="261"/>
      <c r="H9" s="262"/>
      <c r="I9" s="263">
        <f aca="true" t="shared" si="0" ref="I9:I22">SUM(C9:H9)</f>
        <v>0</v>
      </c>
    </row>
    <row r="10" spans="1:9" s="264" customFormat="1" ht="19.5" customHeight="1">
      <c r="A10" s="259" t="s">
        <v>2</v>
      </c>
      <c r="B10" s="260" t="s">
        <v>344</v>
      </c>
      <c r="C10" s="261"/>
      <c r="D10" s="261"/>
      <c r="E10" s="261"/>
      <c r="F10" s="261"/>
      <c r="G10" s="261"/>
      <c r="H10" s="262"/>
      <c r="I10" s="263">
        <f t="shared" si="0"/>
        <v>0</v>
      </c>
    </row>
    <row r="11" spans="1:9" s="264" customFormat="1" ht="19.5" customHeight="1">
      <c r="A11" s="267">
        <v>1</v>
      </c>
      <c r="B11" s="268" t="s">
        <v>345</v>
      </c>
      <c r="C11" s="269">
        <v>1657424</v>
      </c>
      <c r="D11" s="269"/>
      <c r="E11" s="269"/>
      <c r="F11" s="269"/>
      <c r="G11" s="269"/>
      <c r="H11" s="270"/>
      <c r="I11" s="263">
        <f t="shared" si="0"/>
        <v>1657424</v>
      </c>
    </row>
    <row r="12" spans="1:9" s="264" customFormat="1" ht="19.5" customHeight="1">
      <c r="A12" s="267">
        <v>2</v>
      </c>
      <c r="B12" s="268" t="s">
        <v>209</v>
      </c>
      <c r="C12" s="269"/>
      <c r="D12" s="269"/>
      <c r="E12" s="269"/>
      <c r="F12" s="269"/>
      <c r="G12" s="269"/>
      <c r="H12" s="270"/>
      <c r="I12" s="263">
        <f t="shared" si="0"/>
        <v>0</v>
      </c>
    </row>
    <row r="13" spans="1:9" s="264" customFormat="1" ht="19.5" customHeight="1">
      <c r="A13" s="267">
        <v>3</v>
      </c>
      <c r="B13" s="268" t="s">
        <v>346</v>
      </c>
      <c r="C13" s="269"/>
      <c r="D13" s="269"/>
      <c r="E13" s="269"/>
      <c r="F13" s="269"/>
      <c r="G13" s="269"/>
      <c r="H13" s="270"/>
      <c r="I13" s="263">
        <f t="shared" si="0"/>
        <v>0</v>
      </c>
    </row>
    <row r="14" spans="1:9" s="264" customFormat="1" ht="19.5" customHeight="1">
      <c r="A14" s="267">
        <v>4</v>
      </c>
      <c r="B14" s="268" t="s">
        <v>347</v>
      </c>
      <c r="C14" s="269"/>
      <c r="D14" s="269"/>
      <c r="E14" s="269"/>
      <c r="F14" s="269"/>
      <c r="G14" s="269"/>
      <c r="H14" s="270"/>
      <c r="I14" s="263">
        <f t="shared" si="0"/>
        <v>0</v>
      </c>
    </row>
    <row r="15" spans="1:9" s="264" customFormat="1" ht="19.5" customHeight="1">
      <c r="A15" s="267">
        <v>5</v>
      </c>
      <c r="B15" s="268" t="s">
        <v>348</v>
      </c>
      <c r="C15" s="269"/>
      <c r="D15" s="269"/>
      <c r="E15" s="269"/>
      <c r="F15" s="269"/>
      <c r="G15" s="269"/>
      <c r="H15" s="270"/>
      <c r="I15" s="263">
        <f t="shared" si="0"/>
        <v>0</v>
      </c>
    </row>
    <row r="16" spans="1:9" s="264" customFormat="1" ht="19.5" customHeight="1">
      <c r="A16" s="267">
        <v>6</v>
      </c>
      <c r="B16" s="268" t="s">
        <v>210</v>
      </c>
      <c r="C16" s="269"/>
      <c r="D16" s="269"/>
      <c r="E16" s="269"/>
      <c r="F16" s="269"/>
      <c r="G16" s="269"/>
      <c r="H16" s="270"/>
      <c r="I16" s="263">
        <f t="shared" si="0"/>
        <v>0</v>
      </c>
    </row>
    <row r="17" spans="1:9" s="264" customFormat="1" ht="19.5" customHeight="1">
      <c r="A17" s="267">
        <v>7</v>
      </c>
      <c r="B17" s="264" t="s">
        <v>349</v>
      </c>
      <c r="C17" s="269"/>
      <c r="D17" s="269"/>
      <c r="E17" s="269"/>
      <c r="F17" s="269"/>
      <c r="G17" s="269"/>
      <c r="H17" s="270"/>
      <c r="I17" s="263">
        <f t="shared" si="0"/>
        <v>0</v>
      </c>
    </row>
    <row r="18" spans="1:9" s="264" customFormat="1" ht="19.5" customHeight="1">
      <c r="A18" s="267">
        <v>8</v>
      </c>
      <c r="B18" s="268" t="s">
        <v>350</v>
      </c>
      <c r="C18" s="269"/>
      <c r="D18" s="269"/>
      <c r="E18" s="269"/>
      <c r="F18" s="269"/>
      <c r="G18" s="269"/>
      <c r="H18" s="270"/>
      <c r="I18" s="263">
        <f t="shared" si="0"/>
        <v>0</v>
      </c>
    </row>
    <row r="19" spans="1:9" s="264" customFormat="1" ht="19.5" customHeight="1">
      <c r="A19" s="267">
        <v>9</v>
      </c>
      <c r="B19" s="268" t="s">
        <v>351</v>
      </c>
      <c r="C19" s="269"/>
      <c r="D19" s="269"/>
      <c r="E19" s="269"/>
      <c r="F19" s="269"/>
      <c r="G19" s="269"/>
      <c r="H19" s="270"/>
      <c r="I19" s="263">
        <f t="shared" si="0"/>
        <v>0</v>
      </c>
    </row>
    <row r="20" spans="1:9" s="264" customFormat="1" ht="19.5" customHeight="1">
      <c r="A20" s="267">
        <v>10</v>
      </c>
      <c r="B20" s="268" t="s">
        <v>352</v>
      </c>
      <c r="C20" s="269"/>
      <c r="D20" s="269"/>
      <c r="E20" s="269"/>
      <c r="F20" s="269"/>
      <c r="G20" s="269"/>
      <c r="H20" s="270"/>
      <c r="I20" s="263">
        <f t="shared" si="0"/>
        <v>0</v>
      </c>
    </row>
    <row r="21" spans="1:9" s="264" customFormat="1" ht="19.5" customHeight="1">
      <c r="A21" s="267"/>
      <c r="B21" s="268"/>
      <c r="C21" s="269"/>
      <c r="D21" s="269"/>
      <c r="E21" s="269"/>
      <c r="F21" s="269"/>
      <c r="G21" s="269"/>
      <c r="H21" s="270"/>
      <c r="I21" s="263">
        <f t="shared" si="0"/>
        <v>0</v>
      </c>
    </row>
    <row r="22" spans="1:9" s="264" customFormat="1" ht="30" customHeight="1" thickBot="1">
      <c r="A22" s="271" t="s">
        <v>7</v>
      </c>
      <c r="B22" s="272" t="s">
        <v>883</v>
      </c>
      <c r="C22" s="273">
        <f aca="true" t="shared" si="1" ref="C22:H22">SUM(C8:C21)</f>
        <v>27382424</v>
      </c>
      <c r="D22" s="273">
        <f t="shared" si="1"/>
        <v>0</v>
      </c>
      <c r="E22" s="273">
        <f t="shared" si="1"/>
        <v>0</v>
      </c>
      <c r="F22" s="273">
        <f t="shared" si="1"/>
        <v>452143</v>
      </c>
      <c r="G22" s="273">
        <f t="shared" si="1"/>
        <v>1289308</v>
      </c>
      <c r="H22" s="273">
        <f t="shared" si="1"/>
        <v>0</v>
      </c>
      <c r="I22" s="263">
        <f t="shared" si="0"/>
        <v>29123875</v>
      </c>
    </row>
    <row r="23" ht="13.5" customHeight="1" thickTop="1"/>
    <row r="24" ht="13.5" customHeight="1">
      <c r="I24" t="s">
        <v>353</v>
      </c>
    </row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</sheetData>
  <sheetProtection/>
  <mergeCells count="1">
    <mergeCell ref="A3:I3"/>
  </mergeCells>
  <printOptions/>
  <pageMargins left="0.24" right="0.24" top="1" bottom="0.53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Ekonomisti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Proqual</cp:lastModifiedBy>
  <cp:lastPrinted>2012-02-21T14:18:10Z</cp:lastPrinted>
  <dcterms:created xsi:type="dcterms:W3CDTF">2002-01-01T08:35:09Z</dcterms:created>
  <dcterms:modified xsi:type="dcterms:W3CDTF">2012-08-31T17:40:08Z</dcterms:modified>
  <cp:category/>
  <cp:version/>
  <cp:contentType/>
  <cp:contentStatus/>
</cp:coreProperties>
</file>