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801"/>
  </bookViews>
  <sheets>
    <sheet name="1-Pasqyra e Pozicioni Financiar" sheetId="25" r:id="rId1"/>
    <sheet name="2.1-Pasqyra e Perform. (natyra)" sheetId="23" r:id="rId2"/>
    <sheet name="3.1-CashFlow (indirekt)" sheetId="22" r:id="rId3"/>
    <sheet name="4-Pasq. e Levizjeve ne Kapital" sheetId="24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25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J35" i="24" l="1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I26"/>
  <c r="K26" s="1"/>
  <c r="I25"/>
  <c r="K25" s="1"/>
  <c r="J22"/>
  <c r="H22"/>
  <c r="G22"/>
  <c r="F22"/>
  <c r="E22"/>
  <c r="D22"/>
  <c r="C22"/>
  <c r="B22"/>
  <c r="I22" s="1"/>
  <c r="K22" s="1"/>
  <c r="I21"/>
  <c r="K21" s="1"/>
  <c r="I20"/>
  <c r="K20" s="1"/>
  <c r="I19"/>
  <c r="K19" s="1"/>
  <c r="I18"/>
  <c r="K18" s="1"/>
  <c r="J17"/>
  <c r="H17"/>
  <c r="G17"/>
  <c r="F17"/>
  <c r="E17"/>
  <c r="D17"/>
  <c r="C17"/>
  <c r="B17"/>
  <c r="I17" s="1"/>
  <c r="K17" s="1"/>
  <c r="I16"/>
  <c r="K16" s="1"/>
  <c r="I15"/>
  <c r="K15" s="1"/>
  <c r="K14"/>
  <c r="I14"/>
  <c r="K13"/>
  <c r="I13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K11"/>
  <c r="I11"/>
  <c r="K10"/>
  <c r="I10"/>
  <c r="B37" l="1"/>
  <c r="I37" s="1"/>
  <c r="K37" s="1"/>
  <c r="I24"/>
  <c r="K24" s="1"/>
  <c r="I12"/>
  <c r="K12" s="1"/>
  <c r="D55" i="23" l="1"/>
  <c r="B55"/>
  <c r="D42"/>
  <c r="D47" s="1"/>
  <c r="D57" s="1"/>
  <c r="B42"/>
  <c r="B47" s="1"/>
  <c r="B57" s="1"/>
  <c r="C37" i="22" l="1"/>
  <c r="E37"/>
  <c r="C49"/>
  <c r="E49"/>
  <c r="C64"/>
  <c r="E64"/>
  <c r="E66" l="1"/>
  <c r="E69" s="1"/>
  <c r="E72" s="1"/>
  <c r="C66"/>
  <c r="C69" s="1"/>
  <c r="C72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<sst xmlns="http://schemas.openxmlformats.org/spreadsheetml/2006/main" count="625" uniqueCount="430">
  <si>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</si>
  <si>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</si>
  <si>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</si>
  <si>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</si>
  <si>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</si>
  <si>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</si>
  <si>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</si>
  <si>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</si>
  <si>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</si>
  <si>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</si>
  <si>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</si>
  <si>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</si>
  <si>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</si>
  <si>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</si>
  <si>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</si>
  <si>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</si>
  <si>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</si>
  <si>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</si>
  <si>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</si>
  <si>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</si>
  <si>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</si>
  <si>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</si>
  <si>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</si>
  <si>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</si>
  <si>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</si>
  <si>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</si>
  <si>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</si>
  <si>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</si>
  <si>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</si>
  <si>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</si>
  <si>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</si>
  <si>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</si>
  <si>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</si>
  <si>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</si>
  <si>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</si>
  <si>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</si>
  <si>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</si>
  <si>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</si>
  <si>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</si>
  <si>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</si>
  <si>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</si>
  <si>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</si>
  <si>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</si>
  <si>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</si>
  <si>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</si>
  <si>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</si>
  <si>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</si>
  <si>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</si>
  <si>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</si>
  <si>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</si>
  <si>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</si>
  <si>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</si>
  <si>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</si>
  <si>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</si>
  <si>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</si>
  <si>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</si>
  <si>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</si>
  <si>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</si>
  <si>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</si>
  <si>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</si>
  <si>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</si>
  <si>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</si>
  <si>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</si>
  <si>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</si>
  <si>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</si>
  <si>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</si>
  <si>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</si>
  <si>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</si>
  <si>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</si>
  <si>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</si>
  <si>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</si>
  <si>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</si>
  <si>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</si>
  <si>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</si>
  <si>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</si>
  <si>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</si>
  <si>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</si>
  <si>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</si>
  <si>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</si>
  <si>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</si>
  <si>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</si>
  <si>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</si>
  <si>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</si>
  <si>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</si>
  <si>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</si>
  <si>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</si>
  <si>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</si>
  <si>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</si>
  <si>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</si>
  <si>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</si>
  <si>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</si>
  <si>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</si>
  <si>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</si>
  <si>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</si>
  <si>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</si>
  <si>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</si>
  <si>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</si>
  <si>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</si>
  <si>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</si>
  <si>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</si>
  <si>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</si>
  <si>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</si>
  <si>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</si>
  <si>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</si>
  <si>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</si>
  <si>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</si>
  <si>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</si>
  <si>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</si>
  <si>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</si>
  <si>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</si>
  <si>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</si>
  <si>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</si>
  <si>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</si>
  <si>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</si>
  <si>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</si>
  <si>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</si>
  <si>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</si>
  <si>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</si>
  <si>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</si>
  <si>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</si>
  <si>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</si>
  <si>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</si>
  <si>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</si>
  <si>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</si>
  <si>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</si>
  <si>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</si>
  <si>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</si>
  <si>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</si>
  <si>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</si>
  <si>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</si>
  <si>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</si>
  <si>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</si>
  <si>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</si>
  <si>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</si>
  <si>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</si>
  <si>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</si>
  <si>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</si>
  <si>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</si>
  <si>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</si>
  <si>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</si>
  <si>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</si>
  <si>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</si>
  <si>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</si>
  <si>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</si>
  <si>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</si>
  <si>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</si>
  <si>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</si>
  <si>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</si>
  <si>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</si>
  <si>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</si>
  <si>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</si>
  <si>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</si>
  <si>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</si>
  <si>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</si>
  <si>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</si>
  <si>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</si>
  <si>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</si>
  <si>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</si>
  <si>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</si>
  <si>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</si>
  <si>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</si>
  <si>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</si>
  <si>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</si>
  <si>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</si>
  <si>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</si>
  <si>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</si>
  <si>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</si>
  <si>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</si>
  <si>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</si>
  <si>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</si>
  <si>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</si>
  <si>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</si>
  <si>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</si>
  <si>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</si>
  <si>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</si>
  <si>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</si>
  <si>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</si>
  <si>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</si>
  <si>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</si>
  <si>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</si>
  <si>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</si>
  <si>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</si>
  <si>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</si>
  <si>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</si>
  <si>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</si>
  <si>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</si>
  <si>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</si>
  <si>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</si>
  <si>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</si>
  <si>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</si>
  <si>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</si>
  <si>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</si>
  <si>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</si>
  <si>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</si>
  <si>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</si>
  <si>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</si>
  <si>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</si>
  <si>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</si>
  <si>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</si>
  <si>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</si>
  <si>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</si>
  <si>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</si>
  <si>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</si>
  <si>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</si>
  <si>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</si>
  <si>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</si>
  <si>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</si>
  <si>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</si>
  <si>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</si>
  <si>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</si>
  <si>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</si>
  <si>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</si>
  <si>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</si>
  <si>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Zhvleresimi i aktiveve afatgjata materiale</t>
  </si>
  <si>
    <t>Shpenzime konsumi dhe amortizimi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</si>
  <si>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</si>
  <si>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</si>
  <si>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</si>
  <si>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</si>
  <si>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</si>
  <si>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</si>
  <si>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</si>
  <si>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</si>
  <si>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</si>
  <si>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</si>
  <si>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</si>
  <si>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</si>
  <si>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</si>
  <si>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</si>
  <si>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</si>
  <si>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</si>
  <si>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</si>
  <si>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</si>
  <si>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</si>
  <si>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</si>
  <si>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</si>
  <si>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</si>
  <si>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</si>
  <si>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</si>
  <si>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</si>
  <si>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</si>
  <si>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</si>
  <si>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</si>
  <si>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</si>
  <si>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</si>
  <si>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</si>
  <si>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</si>
  <si>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</si>
  <si>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</si>
  <si>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</si>
  <si>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</si>
  <si>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</si>
  <si>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</si>
  <si>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</si>
  <si>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</si>
  <si>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</si>
  <si>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</si>
  <si>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</si>
  <si>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</si>
  <si>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</si>
  <si>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</si>
  <si>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</si>
  <si>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</si>
  <si>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</si>
  <si>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Pasqyrat financiare te vitit:2018-17</t>
  </si>
  <si>
    <t>emri nga sistemiENI SHPK</t>
  </si>
  <si>
    <t>NIPT nga sistemi:J61826014D</t>
  </si>
  <si>
    <t>Lek/Mije Lek/Miljon Lek:LEKE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</si>
  <si>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(Tatim mbi dividentj)</t>
    </r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</si>
  <si>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(Divident I shperndare)</t>
    </r>
  </si>
  <si>
    <t>emri nga sistemi:ENI SHPK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</si>
  <si>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</si>
  <si>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</si>
  <si>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</si>
  <si>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</si>
  <si>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</si>
  <si>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</si>
  <si>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</si>
  <si>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</si>
  <si>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</si>
  <si>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</si>
  <si>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</si>
  <si>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</si>
  <si>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</si>
  <si>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</si>
  <si>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</si>
  <si>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</si>
  <si>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</si>
  <si>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</si>
  <si>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</si>
  <si>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</si>
  <si>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</si>
  <si>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</si>
  <si>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</si>
  <si>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</si>
  <si>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</si>
  <si>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</si>
  <si>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</si>
  <si>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</si>
  <si>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</si>
  <si>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</si>
  <si>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</si>
  <si>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</si>
  <si>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</si>
  <si>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</si>
  <si>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</si>
  <si>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</si>
  <si>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</si>
  <si>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</si>
  <si>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</si>
  <si>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</si>
  <si>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</si>
  <si>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</si>
  <si>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</si>
  <si>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</si>
  <si>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</si>
  <si>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</si>
  <si>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</si>
  <si>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</si>
  <si>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</si>
  <si>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</si>
  <si>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</si>
  <si>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</si>
  <si>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</si>
  <si>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:ENI SHPK</t>
  </si>
  <si>
    <t>Lek/Mije Lek/Miljon LekLEKE</t>
  </si>
  <si>
    <t>Pasqyra e levizjeve ne kapitalin neto</t>
  </si>
  <si>
    <t>Kapitali i nenshkruar</t>
  </si>
  <si>
    <t>Primi i lidhur me kapitalin</t>
  </si>
  <si>
    <t>Rezerva rivleresimi</t>
  </si>
  <si>
    <t>Rezerva te tjera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</si>
  <si>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</si>
  <si>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</si>
  <si>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</si>
  <si>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</si>
  <si>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</si>
  <si>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</si>
  <si>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</si>
  <si>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</si>
  <si>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</si>
  <si>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</si>
  <si>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</si>
  <si>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</si>
  <si>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</si>
  <si>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</si>
  <si>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</si>
  <si>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</si>
  <si>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</si>
  <si>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</si>
  <si>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(mbulim I humbjes sip vend ortakut)</t>
    </r>
  </si>
  <si>
    <t>Pozicioni financiar ne fund (viti aktual)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</si>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</sst>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6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9" fillId="0" borderId="0" xfId="0" applyNumberFormat="1" applyFont="1" applyFill="1" applyBorder="1" applyAlignment="1" applyProtection="1">
      <alignment wrapText="1"/>
    </xf>
    <xf numFmtId="37" fontId="178" fillId="0" borderId="0" xfId="0" applyNumberFormat="1" applyFont="1"/>
    <xf numFmtId="0" fontId="175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37" fontId="178" fillId="0" borderId="0" xfId="0" applyNumberFormat="1" applyFont="1" applyBorder="1"/>
    <xf numFmtId="0" fontId="181" fillId="0" borderId="0" xfId="3506" applyNumberFormat="1" applyFont="1" applyFill="1" applyBorder="1" applyAlignment="1">
      <alignment vertical="center"/>
    </xf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83" fillId="0" borderId="26" xfId="0" applyNumberFormat="1" applyFont="1" applyBorder="1"/>
    <xf numFmtId="37" fontId="183" fillId="0" borderId="0" xfId="0" applyNumberFormat="1" applyFont="1" applyBorder="1"/>
    <xf numFmtId="37" fontId="178" fillId="0" borderId="0" xfId="0" applyNumberFormat="1" applyFont="1" applyFill="1"/>
    <xf numFmtId="37" fontId="178" fillId="0" borderId="0" xfId="0" applyNumberFormat="1" applyFont="1" applyFill="1" applyBorder="1"/>
    <xf numFmtId="0" fontId="175" fillId="0" borderId="0" xfId="3275" applyFont="1" applyFill="1" applyAlignment="1">
      <alignment vertical="top" wrapText="1"/>
    </xf>
    <xf numFmtId="1" fontId="181" fillId="0" borderId="0" xfId="3506" applyNumberFormat="1" applyFont="1" applyFill="1" applyBorder="1" applyAlignment="1">
      <alignment vertical="center"/>
    </xf>
    <xf numFmtId="167" fontId="181" fillId="0" borderId="0" xfId="3506" applyNumberFormat="1" applyFont="1" applyFill="1" applyBorder="1" applyAlignment="1">
      <alignment vertical="center"/>
    </xf>
    <xf numFmtId="37" fontId="183" fillId="61" borderId="16" xfId="0" applyNumberFormat="1" applyFont="1" applyFill="1" applyBorder="1"/>
    <xf numFmtId="37" fontId="183" fillId="61" borderId="0" xfId="0" applyNumberFormat="1" applyFont="1" applyFill="1" applyBorder="1"/>
    <xf numFmtId="0" fontId="175" fillId="61" borderId="0" xfId="0" applyNumberFormat="1" applyFont="1" applyFill="1" applyBorder="1" applyAlignment="1" applyProtection="1">
      <alignment horizontal="left" wrapText="1"/>
    </xf>
    <xf numFmtId="0" fontId="179" fillId="0" borderId="0" xfId="0" applyNumberFormat="1" applyFont="1" applyFill="1" applyBorder="1" applyAlignment="1" applyProtection="1">
      <alignment horizontal="left" wrapText="1"/>
    </xf>
    <xf numFmtId="37" fontId="183" fillId="0" borderId="15" xfId="0" applyNumberFormat="1" applyFont="1" applyBorder="1"/>
    <xf numFmtId="0" fontId="179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 indent="2"/>
    </xf>
    <xf numFmtId="0" fontId="180" fillId="0" borderId="0" xfId="0" applyNumberFormat="1" applyFont="1" applyFill="1" applyBorder="1" applyAlignment="1" applyProtection="1">
      <alignment wrapText="1"/>
    </xf>
    <xf numFmtId="38" fontId="178" fillId="0" borderId="0" xfId="0" applyNumberFormat="1" applyFont="1"/>
    <xf numFmtId="38" fontId="178" fillId="0" borderId="0" xfId="0" applyNumberFormat="1" applyFont="1" applyBorder="1"/>
    <xf numFmtId="0" fontId="176" fillId="0" borderId="0" xfId="0" applyFont="1" applyBorder="1" applyAlignment="1">
      <alignment horizontal="left"/>
    </xf>
    <xf numFmtId="0" fontId="183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4" fillId="0" borderId="0" xfId="3185" applyFont="1"/>
    <xf numFmtId="0" fontId="178" fillId="0" borderId="0" xfId="3185" applyFont="1" applyAlignment="1"/>
    <xf numFmtId="3" fontId="177" fillId="0" borderId="0" xfId="3185" applyNumberFormat="1" applyFont="1" applyBorder="1" applyAlignment="1">
      <alignment horizontal="center" vertical="center"/>
    </xf>
    <xf numFmtId="3" fontId="177" fillId="0" borderId="0" xfId="3185" applyNumberFormat="1" applyFont="1" applyFill="1" applyBorder="1" applyAlignment="1">
      <alignment horizontal="center" vertical="center"/>
    </xf>
    <xf numFmtId="0" fontId="182" fillId="0" borderId="0" xfId="3185" applyFont="1" applyBorder="1" applyAlignment="1">
      <alignment vertical="center"/>
    </xf>
    <xf numFmtId="0" fontId="178" fillId="0" borderId="0" xfId="3185" applyFont="1"/>
    <xf numFmtId="0" fontId="178" fillId="0" borderId="0" xfId="3185" applyFont="1" applyBorder="1"/>
    <xf numFmtId="0" fontId="178" fillId="0" borderId="0" xfId="3185" applyFont="1" applyFill="1"/>
    <xf numFmtId="0" fontId="175" fillId="0" borderId="0" xfId="3185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0" xfId="3185" applyNumberFormat="1" applyFont="1" applyBorder="1" applyAlignment="1">
      <alignment horizontal="right"/>
    </xf>
    <xf numFmtId="0" fontId="186" fillId="0" borderId="0" xfId="3185" applyNumberFormat="1" applyFont="1" applyFill="1" applyBorder="1" applyAlignment="1" applyProtection="1"/>
    <xf numFmtId="0" fontId="180" fillId="0" borderId="0" xfId="3185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0" fillId="34" borderId="0" xfId="3185" applyNumberFormat="1" applyFont="1" applyFill="1" applyBorder="1" applyAlignment="1" applyProtection="1"/>
    <xf numFmtId="37" fontId="178" fillId="0" borderId="0" xfId="3185" applyNumberFormat="1" applyFont="1" applyFill="1" applyBorder="1" applyAlignment="1">
      <alignment horizontal="right"/>
    </xf>
    <xf numFmtId="0" fontId="175" fillId="62" borderId="0" xfId="3185" applyNumberFormat="1" applyFont="1" applyFill="1" applyBorder="1" applyAlignment="1" applyProtection="1">
      <alignment wrapText="1"/>
    </xf>
    <xf numFmtId="37" fontId="183" fillId="0" borderId="26" xfId="3185" applyNumberFormat="1" applyFont="1" applyBorder="1" applyAlignment="1">
      <alignment horizontal="right"/>
    </xf>
    <xf numFmtId="37" fontId="183" fillId="0" borderId="0" xfId="3185" applyNumberFormat="1" applyFont="1" applyBorder="1" applyAlignment="1">
      <alignment horizontal="right"/>
    </xf>
    <xf numFmtId="37" fontId="183" fillId="0" borderId="0" xfId="3185" applyNumberFormat="1" applyFont="1" applyFill="1" applyBorder="1" applyAlignment="1">
      <alignment horizontal="right"/>
    </xf>
    <xf numFmtId="37" fontId="183" fillId="0" borderId="26" xfId="3185" applyNumberFormat="1" applyFont="1" applyFill="1" applyBorder="1" applyAlignment="1">
      <alignment horizontal="right"/>
    </xf>
    <xf numFmtId="0" fontId="175" fillId="0" borderId="16" xfId="3185" applyNumberFormat="1" applyFont="1" applyFill="1" applyBorder="1" applyAlignment="1" applyProtection="1">
      <alignment wrapText="1"/>
    </xf>
    <xf numFmtId="37" fontId="178" fillId="0" borderId="16" xfId="3185" applyNumberFormat="1" applyFont="1" applyBorder="1" applyAlignment="1">
      <alignment horizontal="right"/>
    </xf>
    <xf numFmtId="37" fontId="178" fillId="0" borderId="0" xfId="3185" applyNumberFormat="1" applyFont="1" applyFill="1" applyAlignment="1">
      <alignment horizontal="right"/>
    </xf>
    <xf numFmtId="0" fontId="175" fillId="0" borderId="0" xfId="6595" applyNumberFormat="1" applyFont="1" applyFill="1" applyBorder="1" applyAlignment="1" applyProtection="1">
      <alignment wrapText="1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0" fontId="187" fillId="0" borderId="0" xfId="6596" applyFont="1" applyFill="1" applyAlignment="1">
      <alignment horizontal="center"/>
    </xf>
    <xf numFmtId="0" fontId="187" fillId="0" borderId="0" xfId="6596" applyFont="1" applyAlignment="1">
      <alignment horizontal="center"/>
    </xf>
    <xf numFmtId="0" fontId="180" fillId="62" borderId="0" xfId="3185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7" fillId="0" borderId="26" xfId="6595" applyNumberFormat="1" applyFont="1" applyBorder="1" applyAlignment="1">
      <alignment horizontal="right" vertical="center"/>
    </xf>
    <xf numFmtId="37" fontId="177" fillId="0" borderId="0" xfId="6595" applyNumberFormat="1" applyFont="1" applyBorder="1" applyAlignment="1">
      <alignment horizontal="right" vertical="center"/>
    </xf>
    <xf numFmtId="0" fontId="179" fillId="0" borderId="0" xfId="6595" applyNumberFormat="1" applyFont="1" applyFill="1" applyBorder="1" applyAlignment="1" applyProtection="1">
      <alignment wrapText="1"/>
    </xf>
    <xf numFmtId="37" fontId="178" fillId="0" borderId="0" xfId="6595" applyNumberFormat="1" applyFont="1" applyAlignment="1">
      <alignment horizontal="right"/>
    </xf>
    <xf numFmtId="37" fontId="178" fillId="0" borderId="0" xfId="6595" applyNumberFormat="1" applyFont="1" applyBorder="1" applyAlignment="1">
      <alignment horizontal="right"/>
    </xf>
    <xf numFmtId="37" fontId="183" fillId="0" borderId="16" xfId="6595" applyNumberFormat="1" applyFont="1" applyFill="1" applyBorder="1" applyAlignment="1">
      <alignment horizontal="right"/>
    </xf>
    <xf numFmtId="37" fontId="183" fillId="0" borderId="0" xfId="6595" applyNumberFormat="1" applyFont="1" applyFill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0" fontId="187" fillId="0" borderId="0" xfId="6596" applyFont="1" applyFill="1" applyAlignment="1">
      <alignment horizontal="center" vertical="center"/>
    </xf>
    <xf numFmtId="0" fontId="187" fillId="0" borderId="0" xfId="6596" applyFont="1" applyAlignment="1">
      <alignment horizontal="center" vertical="center"/>
    </xf>
    <xf numFmtId="0" fontId="187" fillId="0" borderId="0" xfId="6596" applyFont="1" applyAlignment="1">
      <alignment vertical="center"/>
    </xf>
    <xf numFmtId="0" fontId="188" fillId="0" borderId="0" xfId="3506" applyNumberFormat="1" applyFont="1" applyFill="1" applyBorder="1" applyAlignment="1">
      <alignment vertical="center"/>
    </xf>
    <xf numFmtId="0" fontId="188" fillId="0" borderId="0" xfId="3275" applyFont="1"/>
    <xf numFmtId="0" fontId="188" fillId="0" borderId="0" xfId="3275" applyFont="1" applyAlignment="1">
      <alignment horizontal="center"/>
    </xf>
    <xf numFmtId="0" fontId="188" fillId="0" borderId="0" xfId="3275" applyFont="1" applyFill="1" applyAlignment="1">
      <alignment horizontal="center"/>
    </xf>
    <xf numFmtId="0" fontId="178" fillId="0" borderId="0" xfId="6595" applyFont="1"/>
    <xf numFmtId="0" fontId="184" fillId="0" borderId="0" xfId="6595" applyFont="1"/>
    <xf numFmtId="0" fontId="175" fillId="0" borderId="0" xfId="6595" applyNumberFormat="1" applyFont="1" applyFill="1" applyBorder="1" applyAlignment="1" applyProtection="1">
      <alignment horizontal="center" wrapText="1"/>
    </xf>
    <xf numFmtId="0" fontId="175" fillId="0" borderId="0" xfId="6597" applyFont="1" applyFill="1" applyBorder="1"/>
    <xf numFmtId="0" fontId="178" fillId="0" borderId="0" xfId="6595" applyFont="1" applyBorder="1"/>
    <xf numFmtId="0" fontId="179" fillId="0" borderId="0" xfId="6595" applyNumberFormat="1" applyFont="1" applyFill="1" applyBorder="1" applyAlignment="1" applyProtection="1"/>
    <xf numFmtId="0" fontId="175" fillId="0" borderId="0" xfId="6595" applyNumberFormat="1" applyFont="1" applyFill="1" applyBorder="1" applyAlignment="1" applyProtection="1">
      <alignment horizontal="right" wrapText="1"/>
    </xf>
    <xf numFmtId="0" fontId="179" fillId="0" borderId="0" xfId="6597" applyFont="1" applyFill="1" applyBorder="1"/>
    <xf numFmtId="37" fontId="179" fillId="0" borderId="0" xfId="6598" applyNumberFormat="1" applyFont="1" applyBorder="1" applyAlignment="1">
      <alignment horizontal="right"/>
    </xf>
    <xf numFmtId="37" fontId="179" fillId="0" borderId="0" xfId="6598" applyNumberFormat="1" applyFont="1" applyFill="1" applyBorder="1" applyAlignment="1" applyProtection="1">
      <alignment horizontal="right" wrapText="1"/>
    </xf>
    <xf numFmtId="0" fontId="189" fillId="0" borderId="0" xfId="6595" applyNumberFormat="1" applyFont="1" applyFill="1" applyBorder="1" applyAlignment="1" applyProtection="1">
      <alignment vertical="center"/>
    </xf>
    <xf numFmtId="0" fontId="190" fillId="0" borderId="0" xfId="6595" applyNumberFormat="1" applyFont="1" applyFill="1" applyBorder="1" applyAlignment="1" applyProtection="1">
      <alignment vertical="center"/>
    </xf>
    <xf numFmtId="37" fontId="179" fillId="0" borderId="0" xfId="6598" applyNumberFormat="1" applyFont="1" applyFill="1" applyBorder="1" applyAlignment="1">
      <alignment horizontal="right"/>
    </xf>
    <xf numFmtId="37" fontId="175" fillId="0" borderId="26" xfId="6598" applyNumberFormat="1" applyFont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vertical="top" wrapText="1"/>
    </xf>
    <xf numFmtId="0" fontId="190" fillId="0" borderId="0" xfId="6595" applyNumberFormat="1" applyFont="1" applyFill="1" applyBorder="1" applyAlignment="1" applyProtection="1">
      <alignment vertical="top" wrapText="1"/>
    </xf>
    <xf numFmtId="37" fontId="178" fillId="63" borderId="0" xfId="6595" applyNumberFormat="1" applyFont="1" applyFill="1" applyAlignment="1">
      <alignment horizontal="right"/>
    </xf>
    <xf numFmtId="37" fontId="183" fillId="0" borderId="26" xfId="6595" applyNumberFormat="1" applyFont="1" applyBorder="1" applyAlignment="1">
      <alignment horizontal="right"/>
    </xf>
    <xf numFmtId="37" fontId="183" fillId="63" borderId="26" xfId="6595" applyNumberFormat="1" applyFont="1" applyFill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vertical="top"/>
    </xf>
    <xf numFmtId="0" fontId="190" fillId="62" borderId="0" xfId="6595" applyNumberFormat="1" applyFont="1" applyFill="1" applyBorder="1" applyAlignment="1" applyProtection="1">
      <alignment vertical="top"/>
    </xf>
    <xf numFmtId="37" fontId="178" fillId="0" borderId="0" xfId="6595" applyNumberFormat="1" applyFont="1" applyFill="1" applyBorder="1" applyAlignment="1">
      <alignment horizontal="right"/>
    </xf>
    <xf numFmtId="37" fontId="183" fillId="61" borderId="16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/>
    <xf numFmtId="37" fontId="178" fillId="0" borderId="0" xfId="6595" applyNumberFormat="1" applyFont="1" applyBorder="1"/>
    <xf numFmtId="37" fontId="178" fillId="0" borderId="0" xfId="6595" applyNumberFormat="1" applyFont="1"/>
    <xf numFmtId="0" fontId="175" fillId="0" borderId="0" xfId="3185" applyNumberFormat="1" applyFont="1" applyFill="1" applyBorder="1" applyAlignment="1" applyProtection="1"/>
    <xf numFmtId="0" fontId="176" fillId="0" borderId="0" xfId="3185" applyFont="1" applyBorder="1" applyAlignment="1"/>
    <xf numFmtId="3" fontId="192" fillId="0" borderId="0" xfId="3185" applyNumberFormat="1" applyFont="1" applyBorder="1" applyAlignment="1">
      <alignment vertical="center"/>
    </xf>
    <xf numFmtId="0" fontId="177" fillId="0" borderId="0" xfId="3275" applyFont="1" applyFill="1" applyBorder="1" applyAlignment="1">
      <alignment horizontal="left" vertical="center"/>
    </xf>
    <xf numFmtId="37" fontId="178" fillId="61" borderId="0" xfId="3185" applyNumberFormat="1" applyFont="1" applyFill="1"/>
    <xf numFmtId="37" fontId="178" fillId="0" borderId="0" xfId="3185" applyNumberFormat="1" applyFont="1" applyBorder="1"/>
    <xf numFmtId="37" fontId="183" fillId="0" borderId="0" xfId="3185" applyNumberFormat="1" applyFont="1"/>
    <xf numFmtId="37" fontId="178" fillId="0" borderId="0" xfId="3185" applyNumberFormat="1" applyFont="1"/>
    <xf numFmtId="37" fontId="177" fillId="0" borderId="26" xfId="3185" applyNumberFormat="1" applyFont="1" applyBorder="1" applyAlignment="1">
      <alignment vertical="center"/>
    </xf>
    <xf numFmtId="37" fontId="177" fillId="0" borderId="0" xfId="3185" applyNumberFormat="1" applyFont="1" applyBorder="1" applyAlignment="1">
      <alignment vertical="center"/>
    </xf>
    <xf numFmtId="37" fontId="192" fillId="0" borderId="0" xfId="3185" applyNumberFormat="1" applyFont="1" applyBorder="1" applyAlignment="1">
      <alignment vertical="center"/>
    </xf>
    <xf numFmtId="37" fontId="177" fillId="0" borderId="16" xfId="3185" applyNumberFormat="1" applyFont="1" applyFill="1" applyBorder="1" applyAlignment="1">
      <alignment vertical="center"/>
    </xf>
    <xf numFmtId="37" fontId="177" fillId="0" borderId="0" xfId="3185" applyNumberFormat="1" applyFont="1" applyFill="1" applyBorder="1" applyAlignment="1">
      <alignment vertical="center"/>
    </xf>
    <xf numFmtId="0" fontId="177" fillId="0" borderId="0" xfId="3275" applyFont="1" applyFill="1" applyBorder="1" applyAlignment="1">
      <alignment vertical="center"/>
    </xf>
    <xf numFmtId="37" fontId="177" fillId="0" borderId="15" xfId="3185" applyNumberFormat="1" applyFont="1" applyFill="1" applyBorder="1" applyAlignment="1">
      <alignment vertical="center"/>
    </xf>
    <xf numFmtId="37" fontId="178" fillId="0" borderId="0" xfId="3185" applyNumberFormat="1" applyFont="1" applyFill="1" applyBorder="1"/>
    <xf numFmtId="37" fontId="183" fillId="0" borderId="26" xfId="3185" applyNumberFormat="1" applyFont="1" applyBorder="1"/>
    <xf numFmtId="37" fontId="183" fillId="0" borderId="0" xfId="3185" applyNumberFormat="1" applyFont="1" applyBorder="1"/>
    <xf numFmtId="0" fontId="179" fillId="0" borderId="0" xfId="3185" applyNumberFormat="1" applyFont="1" applyFill="1" applyBorder="1" applyAlignment="1" applyProtection="1">
      <alignment wrapText="1"/>
    </xf>
    <xf numFmtId="37" fontId="178" fillId="0" borderId="0" xfId="3185" applyNumberFormat="1" applyFont="1" applyFill="1"/>
    <xf numFmtId="14" fontId="188" fillId="0" borderId="0" xfId="3275" applyNumberFormat="1" applyFont="1" applyFill="1" applyBorder="1" applyAlignment="1">
      <alignment horizontal="center" vertical="center"/>
    </xf>
    <xf numFmtId="0" fontId="175" fillId="0" borderId="0" xfId="3185" applyNumberFormat="1" applyFont="1" applyFill="1" applyBorder="1" applyAlignment="1" applyProtection="1">
      <alignment vertical="top" wrapText="1"/>
    </xf>
    <xf numFmtId="0" fontId="188" fillId="0" borderId="0" xfId="3275" applyFont="1" applyFill="1" applyBorder="1" applyAlignment="1">
      <alignment horizontal="center" vertical="center"/>
    </xf>
    <xf numFmtId="0" fontId="187" fillId="0" borderId="0" xfId="3506" applyNumberFormat="1" applyFont="1" applyFill="1" applyBorder="1" applyAlignment="1">
      <alignment vertical="center"/>
    </xf>
    <xf numFmtId="0" fontId="188" fillId="0" borderId="0" xfId="3506" applyNumberFormat="1" applyFont="1" applyFill="1" applyBorder="1" applyAlignment="1">
      <alignment horizontal="center" vertical="center"/>
    </xf>
    <xf numFmtId="37" fontId="181" fillId="0" borderId="0" xfId="3506" applyNumberFormat="1" applyFont="1" applyFill="1" applyBorder="1" applyAlignment="1">
      <alignment vertical="center"/>
    </xf>
    <xf numFmtId="0" fontId="188" fillId="0" borderId="0" xfId="3506" applyNumberFormat="1" applyFont="1" applyFill="1" applyBorder="1" applyAlignment="1">
      <alignment horizontal="left" vertical="center" wrapText="1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topLeftCell="A88" workbookViewId="0">
      <selection activeCell="G111" sqref="G111"/>
    </sheetView>
  </sheetViews>
  <sheetFormatPr defaultRowHeight="15"/>
  <cols>
    <col min="1" max="1" width="83.42578125" style="67" customWidth="1"/>
    <col min="2" max="2" width="15.7109375" style="66" customWidth="1"/>
    <col min="3" max="3" width="2.28515625" style="66" customWidth="1"/>
    <col min="4" max="4" width="15.7109375" style="66" customWidth="1"/>
    <col min="5" max="5" width="2.42578125" style="66" customWidth="1"/>
    <col min="6" max="6" width="10.5703125" style="67" bestFit="1" customWidth="1"/>
    <col min="7" max="16384" width="9.140625" style="67"/>
  </cols>
  <sheetData>
    <row r="1" spans="1:5">
      <c r="A1" s="65" t="s">
        <v>264</v>
      </c>
    </row>
    <row r="2" spans="1:5">
      <c r="A2" s="68" t="s">
        <v>270</v>
      </c>
    </row>
    <row r="3" spans="1:5">
      <c r="A3" s="68" t="s">
        <v>266</v>
      </c>
    </row>
    <row r="4" spans="1:5">
      <c r="A4" s="68" t="s">
        <v>267</v>
      </c>
    </row>
    <row r="5" spans="1:5">
      <c r="A5" s="140" t="s">
        <v>351</v>
      </c>
    </row>
    <row r="6" spans="1:5">
      <c r="A6" s="141"/>
      <c r="B6" s="70" t="s">
        <v>210</v>
      </c>
      <c r="C6" s="70"/>
      <c r="D6" s="70" t="s">
        <v>210</v>
      </c>
    </row>
    <row r="7" spans="1:5">
      <c r="A7" s="141"/>
      <c r="B7" s="70" t="s">
        <v>211</v>
      </c>
      <c r="C7" s="70"/>
      <c r="D7" s="70" t="s">
        <v>212</v>
      </c>
      <c r="E7" s="67"/>
    </row>
    <row r="8" spans="1:5">
      <c r="A8" s="140" t="s">
        <v>352</v>
      </c>
      <c r="B8" s="142"/>
      <c r="C8" s="142"/>
      <c r="D8" s="142"/>
      <c r="E8" s="67"/>
    </row>
    <row r="9" spans="1:5">
      <c r="A9" s="140"/>
      <c r="B9" s="142"/>
      <c r="C9" s="142"/>
      <c r="D9" s="142"/>
      <c r="E9" s="67"/>
    </row>
    <row r="10" spans="1:5">
      <c r="A10" s="143" t="s">
        <v>353</v>
      </c>
      <c r="B10" s="73"/>
      <c r="C10" s="74"/>
      <c r="D10" s="73"/>
      <c r="E10" s="67"/>
    </row>
    <row r="11" spans="1:5">
      <c r="A11" s="76" t="s">
        <v>354</v>
      </c>
      <c r="B11" s="144">
        <v>9333722</v>
      </c>
      <c r="C11" s="145"/>
      <c r="D11" s="144">
        <v>3228926</v>
      </c>
      <c r="E11" s="67"/>
    </row>
    <row r="12" spans="1:5">
      <c r="A12" s="76" t="s">
        <v>355</v>
      </c>
      <c r="B12" s="146"/>
      <c r="C12" s="145"/>
      <c r="D12" s="146"/>
      <c r="E12" s="67"/>
    </row>
    <row r="13" spans="1:5" ht="16.5" customHeight="1">
      <c r="A13" s="80" t="s">
        <v>356</v>
      </c>
      <c r="B13" s="144"/>
      <c r="C13" s="145"/>
      <c r="D13" s="144"/>
      <c r="E13" s="67"/>
    </row>
    <row r="14" spans="1:5" ht="16.5" customHeight="1">
      <c r="A14" s="80" t="s">
        <v>357</v>
      </c>
      <c r="B14" s="144"/>
      <c r="C14" s="145"/>
      <c r="D14" s="144"/>
      <c r="E14" s="67"/>
    </row>
    <row r="15" spans="1:5">
      <c r="A15" s="80" t="s">
        <v>358</v>
      </c>
      <c r="B15" s="144"/>
      <c r="C15" s="145"/>
      <c r="D15" s="144"/>
      <c r="E15" s="67"/>
    </row>
    <row r="16" spans="1:5">
      <c r="A16" s="80" t="s">
        <v>359</v>
      </c>
      <c r="B16" s="144"/>
      <c r="C16" s="145"/>
      <c r="D16" s="144"/>
      <c r="E16" s="67"/>
    </row>
    <row r="17" spans="1:5">
      <c r="A17" s="76" t="s">
        <v>360</v>
      </c>
      <c r="B17" s="146"/>
      <c r="C17" s="145"/>
      <c r="D17" s="146"/>
      <c r="E17" s="67"/>
    </row>
    <row r="18" spans="1:5">
      <c r="A18" s="80" t="s">
        <v>361</v>
      </c>
      <c r="B18" s="144">
        <v>80290659</v>
      </c>
      <c r="C18" s="145"/>
      <c r="D18" s="144">
        <v>95296832</v>
      </c>
      <c r="E18" s="67"/>
    </row>
    <row r="19" spans="1:5" ht="16.5" customHeight="1">
      <c r="A19" s="80" t="s">
        <v>362</v>
      </c>
      <c r="B19" s="144"/>
      <c r="C19" s="145"/>
      <c r="D19" s="144"/>
      <c r="E19" s="67"/>
    </row>
    <row r="20" spans="1:5" ht="16.5" customHeight="1">
      <c r="A20" s="80" t="s">
        <v>363</v>
      </c>
      <c r="B20" s="144"/>
      <c r="C20" s="145"/>
      <c r="D20" s="144"/>
      <c r="E20" s="67"/>
    </row>
    <row r="21" spans="1:5">
      <c r="A21" s="80" t="s">
        <v>189</v>
      </c>
      <c r="B21" s="144">
        <v>6243201</v>
      </c>
      <c r="C21" s="145"/>
      <c r="D21" s="144">
        <v>5136533</v>
      </c>
      <c r="E21" s="67"/>
    </row>
    <row r="22" spans="1:5">
      <c r="A22" s="80" t="s">
        <v>364</v>
      </c>
      <c r="B22" s="144"/>
      <c r="C22" s="145"/>
      <c r="D22" s="144"/>
      <c r="E22" s="67"/>
    </row>
    <row r="23" spans="1:5">
      <c r="A23" s="76" t="s">
        <v>365</v>
      </c>
      <c r="B23" s="147"/>
      <c r="C23" s="145"/>
      <c r="D23" s="147"/>
      <c r="E23" s="67"/>
    </row>
    <row r="24" spans="1:5">
      <c r="A24" s="80" t="s">
        <v>366</v>
      </c>
      <c r="B24" s="144"/>
      <c r="C24" s="145"/>
      <c r="D24" s="144"/>
      <c r="E24" s="67"/>
    </row>
    <row r="25" spans="1:5">
      <c r="A25" s="80" t="s">
        <v>367</v>
      </c>
      <c r="B25" s="144"/>
      <c r="C25" s="145"/>
      <c r="D25" s="144"/>
      <c r="E25" s="67"/>
    </row>
    <row r="26" spans="1:5">
      <c r="A26" s="80" t="s">
        <v>368</v>
      </c>
      <c r="B26" s="144"/>
      <c r="C26" s="145"/>
      <c r="D26" s="144"/>
      <c r="E26" s="67"/>
    </row>
    <row r="27" spans="1:5">
      <c r="A27" s="80" t="s">
        <v>369</v>
      </c>
      <c r="B27" s="144"/>
      <c r="C27" s="145"/>
      <c r="D27" s="144"/>
      <c r="E27" s="67"/>
    </row>
    <row r="28" spans="1:5">
      <c r="A28" s="80" t="s">
        <v>370</v>
      </c>
      <c r="B28" s="144"/>
      <c r="C28" s="145"/>
      <c r="D28" s="144"/>
      <c r="E28" s="67"/>
    </row>
    <row r="29" spans="1:5">
      <c r="A29" s="80" t="s">
        <v>371</v>
      </c>
      <c r="B29" s="144"/>
      <c r="C29" s="145"/>
      <c r="D29" s="144"/>
      <c r="E29" s="67"/>
    </row>
    <row r="30" spans="1:5">
      <c r="A30" s="80" t="s">
        <v>372</v>
      </c>
      <c r="B30" s="144"/>
      <c r="C30" s="145"/>
      <c r="D30" s="144"/>
      <c r="E30" s="67"/>
    </row>
    <row r="31" spans="1:5">
      <c r="A31" s="76" t="s">
        <v>373</v>
      </c>
      <c r="B31" s="144">
        <v>15899049</v>
      </c>
      <c r="C31" s="145"/>
      <c r="D31" s="144">
        <v>18945509</v>
      </c>
      <c r="E31" s="67"/>
    </row>
    <row r="32" spans="1:5">
      <c r="A32" s="76" t="s">
        <v>374</v>
      </c>
      <c r="B32" s="144"/>
      <c r="C32" s="145"/>
      <c r="D32" s="144"/>
      <c r="E32" s="67"/>
    </row>
    <row r="33" spans="1:5">
      <c r="A33" s="76" t="s">
        <v>375</v>
      </c>
      <c r="B33" s="148">
        <f>SUM(B11:B32)</f>
        <v>111766631</v>
      </c>
      <c r="C33" s="149"/>
      <c r="D33" s="148">
        <f>SUM(D11:D32)</f>
        <v>122607800</v>
      </c>
      <c r="E33" s="67"/>
    </row>
    <row r="34" spans="1:5">
      <c r="A34" s="76"/>
      <c r="B34" s="147"/>
      <c r="C34" s="145"/>
      <c r="D34" s="147"/>
      <c r="E34" s="67"/>
    </row>
    <row r="35" spans="1:5">
      <c r="A35" s="76" t="s">
        <v>376</v>
      </c>
      <c r="B35" s="147"/>
      <c r="C35" s="145"/>
      <c r="D35" s="147"/>
      <c r="E35" s="67"/>
    </row>
    <row r="36" spans="1:5">
      <c r="A36" s="76" t="s">
        <v>377</v>
      </c>
      <c r="B36" s="147"/>
      <c r="C36" s="145"/>
      <c r="D36" s="147"/>
      <c r="E36" s="67"/>
    </row>
    <row r="37" spans="1:5">
      <c r="A37" s="80" t="s">
        <v>378</v>
      </c>
      <c r="B37" s="144"/>
      <c r="C37" s="145"/>
      <c r="D37" s="144"/>
      <c r="E37" s="67"/>
    </row>
    <row r="38" spans="1:5">
      <c r="A38" s="80" t="s">
        <v>379</v>
      </c>
      <c r="B38" s="144"/>
      <c r="C38" s="145"/>
      <c r="D38" s="144"/>
      <c r="E38" s="67"/>
    </row>
    <row r="39" spans="1:5">
      <c r="A39" s="80" t="s">
        <v>380</v>
      </c>
      <c r="B39" s="144"/>
      <c r="C39" s="145"/>
      <c r="D39" s="144"/>
      <c r="E39" s="67"/>
    </row>
    <row r="40" spans="1:5">
      <c r="A40" s="80" t="s">
        <v>381</v>
      </c>
      <c r="B40" s="144"/>
      <c r="C40" s="145"/>
      <c r="D40" s="144"/>
      <c r="E40" s="67"/>
    </row>
    <row r="41" spans="1:5">
      <c r="A41" s="80" t="s">
        <v>382</v>
      </c>
      <c r="B41" s="144"/>
      <c r="C41" s="145"/>
      <c r="D41" s="144"/>
      <c r="E41" s="67"/>
    </row>
    <row r="42" spans="1:5">
      <c r="A42" s="80" t="s">
        <v>383</v>
      </c>
      <c r="B42" s="144"/>
      <c r="C42" s="145"/>
      <c r="D42" s="144"/>
      <c r="E42" s="67"/>
    </row>
    <row r="43" spans="1:5">
      <c r="A43" s="76" t="s">
        <v>384</v>
      </c>
      <c r="B43" s="147"/>
      <c r="C43" s="145"/>
      <c r="D43" s="147"/>
      <c r="E43" s="67"/>
    </row>
    <row r="44" spans="1:5">
      <c r="A44" s="80" t="s">
        <v>385</v>
      </c>
      <c r="B44" s="144"/>
      <c r="C44" s="145"/>
      <c r="D44" s="144"/>
      <c r="E44" s="67"/>
    </row>
    <row r="45" spans="1:5">
      <c r="A45" s="80" t="s">
        <v>386</v>
      </c>
      <c r="B45" s="144">
        <v>4230270</v>
      </c>
      <c r="C45" s="145"/>
      <c r="D45" s="144">
        <v>5518776</v>
      </c>
      <c r="E45" s="67"/>
    </row>
    <row r="46" spans="1:5">
      <c r="A46" s="80" t="s">
        <v>387</v>
      </c>
      <c r="B46" s="144">
        <v>2785536</v>
      </c>
      <c r="C46" s="145"/>
      <c r="D46" s="144">
        <v>2540935</v>
      </c>
      <c r="E46" s="67"/>
    </row>
    <row r="47" spans="1:5">
      <c r="A47" s="80" t="s">
        <v>388</v>
      </c>
      <c r="B47" s="144"/>
      <c r="C47" s="145"/>
      <c r="D47" s="144"/>
      <c r="E47" s="67"/>
    </row>
    <row r="48" spans="1:5">
      <c r="A48" s="80" t="s">
        <v>389</v>
      </c>
      <c r="B48" s="144"/>
      <c r="C48" s="145"/>
      <c r="D48" s="144"/>
      <c r="E48" s="67"/>
    </row>
    <row r="49" spans="1:5">
      <c r="A49" s="76" t="s">
        <v>390</v>
      </c>
      <c r="B49" s="144"/>
      <c r="C49" s="145"/>
      <c r="D49" s="144"/>
      <c r="E49" s="67"/>
    </row>
    <row r="50" spans="1:5">
      <c r="A50" s="76" t="s">
        <v>391</v>
      </c>
      <c r="B50" s="147">
        <v>194298</v>
      </c>
      <c r="C50" s="145"/>
      <c r="D50" s="147">
        <v>259064</v>
      </c>
      <c r="E50" s="67"/>
    </row>
    <row r="51" spans="1:5">
      <c r="A51" s="80" t="s">
        <v>392</v>
      </c>
      <c r="B51" s="144"/>
      <c r="C51" s="145"/>
      <c r="D51" s="144"/>
      <c r="E51" s="67"/>
    </row>
    <row r="52" spans="1:5">
      <c r="A52" s="80" t="s">
        <v>393</v>
      </c>
      <c r="B52" s="144"/>
      <c r="C52" s="145"/>
      <c r="D52" s="144"/>
      <c r="E52" s="67"/>
    </row>
    <row r="53" spans="1:5">
      <c r="A53" s="80" t="s">
        <v>394</v>
      </c>
      <c r="B53" s="144"/>
      <c r="C53" s="145"/>
      <c r="D53" s="144"/>
      <c r="E53" s="67"/>
    </row>
    <row r="54" spans="1:5">
      <c r="A54" s="76" t="s">
        <v>395</v>
      </c>
      <c r="B54" s="144"/>
      <c r="C54" s="145"/>
      <c r="D54" s="144"/>
      <c r="E54" s="67"/>
    </row>
    <row r="55" spans="1:5">
      <c r="A55" s="76" t="s">
        <v>396</v>
      </c>
      <c r="B55" s="148">
        <f>SUM(B37:B54)</f>
        <v>7210104</v>
      </c>
      <c r="C55" s="149"/>
      <c r="D55" s="148">
        <f>SUM(D37:D54)</f>
        <v>8318775</v>
      </c>
      <c r="E55" s="67"/>
    </row>
    <row r="56" spans="1:5">
      <c r="A56" s="76"/>
      <c r="B56" s="150"/>
      <c r="C56" s="150"/>
      <c r="D56" s="150"/>
      <c r="E56" s="67"/>
    </row>
    <row r="57" spans="1:5" ht="15.75" thickBot="1">
      <c r="A57" s="76" t="s">
        <v>397</v>
      </c>
      <c r="B57" s="151">
        <f>B55+B33</f>
        <v>118976735</v>
      </c>
      <c r="C57" s="152"/>
      <c r="D57" s="151">
        <f>D55+D33</f>
        <v>130926575</v>
      </c>
      <c r="E57" s="67"/>
    </row>
    <row r="58" spans="1:5" ht="15.75" thickTop="1">
      <c r="A58" s="153"/>
      <c r="B58" s="147"/>
      <c r="C58" s="145"/>
      <c r="D58" s="147"/>
      <c r="E58" s="67"/>
    </row>
    <row r="59" spans="1:5">
      <c r="A59" s="140" t="s">
        <v>398</v>
      </c>
      <c r="B59" s="147"/>
      <c r="C59" s="145"/>
      <c r="D59" s="147"/>
      <c r="E59" s="67"/>
    </row>
    <row r="60" spans="1:5">
      <c r="A60" s="140"/>
      <c r="B60" s="147"/>
      <c r="C60" s="145"/>
      <c r="D60" s="147"/>
      <c r="E60" s="67"/>
    </row>
    <row r="61" spans="1:5">
      <c r="A61" s="76" t="s">
        <v>399</v>
      </c>
      <c r="B61" s="147"/>
      <c r="C61" s="145"/>
      <c r="D61" s="147"/>
      <c r="E61" s="67"/>
    </row>
    <row r="62" spans="1:5">
      <c r="A62" s="80" t="s">
        <v>400</v>
      </c>
      <c r="B62" s="144"/>
      <c r="C62" s="145"/>
      <c r="D62" s="144"/>
      <c r="E62" s="67"/>
    </row>
    <row r="63" spans="1:5">
      <c r="A63" s="80" t="s">
        <v>401</v>
      </c>
      <c r="B63" s="144"/>
      <c r="C63" s="145"/>
      <c r="D63" s="144"/>
      <c r="E63" s="67"/>
    </row>
    <row r="64" spans="1:5">
      <c r="A64" s="80" t="s">
        <v>402</v>
      </c>
      <c r="B64" s="144"/>
      <c r="C64" s="145"/>
      <c r="D64" s="144"/>
      <c r="E64" s="67"/>
    </row>
    <row r="65" spans="1:5">
      <c r="A65" s="80" t="s">
        <v>403</v>
      </c>
      <c r="B65" s="144">
        <v>2007628</v>
      </c>
      <c r="C65" s="145"/>
      <c r="D65" s="144">
        <v>1585380</v>
      </c>
      <c r="E65" s="67"/>
    </row>
    <row r="66" spans="1:5">
      <c r="A66" s="80" t="s">
        <v>404</v>
      </c>
      <c r="B66" s="144"/>
      <c r="C66" s="145"/>
      <c r="D66" s="144"/>
      <c r="E66" s="67"/>
    </row>
    <row r="67" spans="1:5">
      <c r="A67" s="80" t="s">
        <v>405</v>
      </c>
      <c r="B67" s="144"/>
      <c r="C67" s="145"/>
      <c r="D67" s="144"/>
      <c r="E67" s="67"/>
    </row>
    <row r="68" spans="1:5">
      <c r="A68" s="80" t="s">
        <v>406</v>
      </c>
      <c r="B68" s="144"/>
      <c r="C68" s="145"/>
      <c r="D68" s="144"/>
      <c r="E68" s="67"/>
    </row>
    <row r="69" spans="1:5">
      <c r="A69" s="80" t="s">
        <v>407</v>
      </c>
      <c r="B69" s="144">
        <v>134146</v>
      </c>
      <c r="C69" s="145"/>
      <c r="D69" s="144">
        <v>146413</v>
      </c>
      <c r="E69" s="67"/>
    </row>
    <row r="70" spans="1:5">
      <c r="A70" s="80" t="s">
        <v>408</v>
      </c>
      <c r="B70" s="144"/>
      <c r="C70" s="145"/>
      <c r="D70" s="144"/>
      <c r="E70" s="67"/>
    </row>
    <row r="71" spans="1:5">
      <c r="A71" s="80" t="s">
        <v>409</v>
      </c>
      <c r="B71" s="144"/>
      <c r="C71" s="145"/>
      <c r="D71" s="144"/>
      <c r="E71" s="67"/>
    </row>
    <row r="72" spans="1:5">
      <c r="A72" s="76" t="s">
        <v>410</v>
      </c>
      <c r="B72" s="144"/>
      <c r="C72" s="145"/>
      <c r="D72" s="144"/>
      <c r="E72" s="67"/>
    </row>
    <row r="73" spans="1:5">
      <c r="A73" s="76" t="s">
        <v>411</v>
      </c>
      <c r="B73" s="144"/>
      <c r="C73" s="145"/>
      <c r="D73" s="144"/>
      <c r="E73" s="67"/>
    </row>
    <row r="74" spans="1:5">
      <c r="A74" s="76" t="s">
        <v>412</v>
      </c>
      <c r="B74" s="144"/>
      <c r="C74" s="145"/>
      <c r="D74" s="144"/>
      <c r="E74" s="67"/>
    </row>
    <row r="75" spans="1:5">
      <c r="A75" s="76" t="s">
        <v>413</v>
      </c>
      <c r="B75" s="148">
        <f>SUM(B62:B74)</f>
        <v>2141774</v>
      </c>
      <c r="C75" s="149"/>
      <c r="D75" s="148">
        <f>SUM(D62:D74)</f>
        <v>1731793</v>
      </c>
      <c r="E75" s="67"/>
    </row>
    <row r="76" spans="1:5">
      <c r="A76" s="76"/>
      <c r="B76" s="147"/>
      <c r="C76" s="145"/>
      <c r="D76" s="147"/>
      <c r="E76" s="67"/>
    </row>
    <row r="77" spans="1:5">
      <c r="A77" s="76" t="s">
        <v>414</v>
      </c>
      <c r="B77" s="147"/>
      <c r="C77" s="145"/>
      <c r="D77" s="147"/>
      <c r="E77" s="67"/>
    </row>
    <row r="78" spans="1:5">
      <c r="A78" s="80" t="s">
        <v>400</v>
      </c>
      <c r="B78" s="144"/>
      <c r="C78" s="145"/>
      <c r="D78" s="144"/>
      <c r="E78" s="67"/>
    </row>
    <row r="79" spans="1:5">
      <c r="A79" s="80" t="s">
        <v>401</v>
      </c>
      <c r="B79" s="144"/>
      <c r="C79" s="145"/>
      <c r="D79" s="144"/>
      <c r="E79" s="67"/>
    </row>
    <row r="80" spans="1:5">
      <c r="A80" s="80" t="s">
        <v>402</v>
      </c>
      <c r="B80" s="144"/>
      <c r="C80" s="145"/>
      <c r="D80" s="144"/>
      <c r="E80" s="67"/>
    </row>
    <row r="81" spans="1:5">
      <c r="A81" s="80" t="s">
        <v>403</v>
      </c>
      <c r="B81" s="144"/>
      <c r="C81" s="145"/>
      <c r="D81" s="144"/>
      <c r="E81" s="67"/>
    </row>
    <row r="82" spans="1:5">
      <c r="A82" s="80" t="s">
        <v>404</v>
      </c>
      <c r="B82" s="144"/>
      <c r="C82" s="145"/>
      <c r="D82" s="144"/>
      <c r="E82" s="67"/>
    </row>
    <row r="83" spans="1:5">
      <c r="A83" s="80" t="s">
        <v>405</v>
      </c>
      <c r="B83" s="144"/>
      <c r="C83" s="145"/>
      <c r="D83" s="144"/>
      <c r="E83" s="67"/>
    </row>
    <row r="84" spans="1:5">
      <c r="A84" s="80" t="s">
        <v>406</v>
      </c>
      <c r="B84" s="144"/>
      <c r="C84" s="145"/>
      <c r="D84" s="144"/>
      <c r="E84" s="67"/>
    </row>
    <row r="85" spans="1:5">
      <c r="A85" s="80" t="s">
        <v>409</v>
      </c>
      <c r="B85" s="144"/>
      <c r="C85" s="145"/>
      <c r="D85" s="144"/>
      <c r="E85" s="67"/>
    </row>
    <row r="86" spans="1:5">
      <c r="A86" s="76" t="s">
        <v>410</v>
      </c>
      <c r="B86" s="144"/>
      <c r="C86" s="145"/>
      <c r="D86" s="144"/>
      <c r="E86" s="67"/>
    </row>
    <row r="87" spans="1:5">
      <c r="A87" s="76" t="s">
        <v>411</v>
      </c>
      <c r="B87" s="144"/>
      <c r="C87" s="145"/>
      <c r="D87" s="144"/>
      <c r="E87" s="67"/>
    </row>
    <row r="88" spans="1:5">
      <c r="A88" s="76" t="s">
        <v>412</v>
      </c>
      <c r="B88" s="147"/>
      <c r="C88" s="145"/>
      <c r="D88" s="147"/>
      <c r="E88" s="67"/>
    </row>
    <row r="89" spans="1:5">
      <c r="A89" s="80" t="s">
        <v>415</v>
      </c>
      <c r="B89" s="144"/>
      <c r="C89" s="145"/>
      <c r="D89" s="144"/>
      <c r="E89" s="67"/>
    </row>
    <row r="90" spans="1:5">
      <c r="A90" s="80" t="s">
        <v>416</v>
      </c>
      <c r="B90" s="144"/>
      <c r="C90" s="145"/>
      <c r="D90" s="144"/>
      <c r="E90" s="67"/>
    </row>
    <row r="91" spans="1:5">
      <c r="A91" s="76" t="s">
        <v>417</v>
      </c>
      <c r="B91" s="144"/>
      <c r="C91" s="145"/>
      <c r="D91" s="144"/>
      <c r="E91" s="67"/>
    </row>
    <row r="92" spans="1:5">
      <c r="A92" s="76" t="s">
        <v>418</v>
      </c>
      <c r="B92" s="148">
        <f>SUM(B78:B91)</f>
        <v>0</v>
      </c>
      <c r="C92" s="149"/>
      <c r="D92" s="148">
        <f>SUM(D78:D91)</f>
        <v>0</v>
      </c>
      <c r="E92" s="67"/>
    </row>
    <row r="93" spans="1:5">
      <c r="A93" s="76"/>
      <c r="B93" s="150"/>
      <c r="C93" s="150"/>
      <c r="D93" s="150"/>
      <c r="E93" s="67"/>
    </row>
    <row r="94" spans="1:5">
      <c r="A94" s="76" t="s">
        <v>419</v>
      </c>
      <c r="B94" s="154">
        <f>B75+B92</f>
        <v>2141774</v>
      </c>
      <c r="C94" s="152"/>
      <c r="D94" s="154">
        <f>D75+D92</f>
        <v>1731793</v>
      </c>
      <c r="E94" s="67"/>
    </row>
    <row r="95" spans="1:5">
      <c r="A95" s="76"/>
      <c r="B95" s="147"/>
      <c r="C95" s="145"/>
      <c r="D95" s="147"/>
      <c r="E95" s="67"/>
    </row>
    <row r="96" spans="1:5">
      <c r="A96" s="76" t="s">
        <v>420</v>
      </c>
      <c r="B96" s="147"/>
      <c r="C96" s="145"/>
      <c r="D96" s="147"/>
      <c r="E96" s="67"/>
    </row>
    <row r="97" spans="1:5">
      <c r="A97" s="76" t="s">
        <v>421</v>
      </c>
      <c r="B97" s="144">
        <v>50000000</v>
      </c>
      <c r="C97" s="145"/>
      <c r="D97" s="144">
        <v>50000000</v>
      </c>
      <c r="E97" s="67"/>
    </row>
    <row r="98" spans="1:5">
      <c r="A98" s="76" t="s">
        <v>328</v>
      </c>
      <c r="B98" s="144"/>
      <c r="C98" s="145"/>
      <c r="D98" s="144"/>
      <c r="E98" s="67"/>
    </row>
    <row r="99" spans="1:5">
      <c r="A99" s="76" t="s">
        <v>329</v>
      </c>
      <c r="B99" s="144"/>
      <c r="C99" s="145"/>
      <c r="D99" s="144"/>
      <c r="E99" s="67"/>
    </row>
    <row r="100" spans="1:5">
      <c r="A100" s="76" t="s">
        <v>330</v>
      </c>
      <c r="B100" s="147"/>
      <c r="C100" s="145"/>
      <c r="D100" s="147"/>
      <c r="E100" s="67"/>
    </row>
    <row r="101" spans="1:5">
      <c r="A101" s="80" t="s">
        <v>422</v>
      </c>
      <c r="B101" s="144"/>
      <c r="C101" s="145"/>
      <c r="D101" s="144"/>
      <c r="E101" s="67"/>
    </row>
    <row r="102" spans="1:5">
      <c r="A102" s="80" t="s">
        <v>423</v>
      </c>
      <c r="B102" s="144"/>
      <c r="C102" s="145"/>
      <c r="D102" s="144"/>
      <c r="E102" s="67"/>
    </row>
    <row r="103" spans="1:5">
      <c r="A103" s="80" t="s">
        <v>330</v>
      </c>
      <c r="B103" s="144">
        <v>3461749</v>
      </c>
      <c r="C103" s="145"/>
      <c r="D103" s="144">
        <v>3461749</v>
      </c>
      <c r="E103" s="67"/>
    </row>
    <row r="104" spans="1:5">
      <c r="A104" s="80" t="s">
        <v>331</v>
      </c>
      <c r="B104" s="144"/>
      <c r="C104" s="145"/>
      <c r="D104" s="144"/>
      <c r="E104" s="67"/>
    </row>
    <row r="105" spans="1:5">
      <c r="A105" s="76" t="s">
        <v>424</v>
      </c>
      <c r="B105" s="144">
        <v>74431083</v>
      </c>
      <c r="C105" s="155"/>
      <c r="D105" s="144">
        <v>82216749</v>
      </c>
      <c r="E105" s="67"/>
    </row>
    <row r="106" spans="1:5">
      <c r="A106" s="76" t="s">
        <v>425</v>
      </c>
      <c r="B106" s="144">
        <v>-11057871</v>
      </c>
      <c r="C106" s="145"/>
      <c r="D106" s="144">
        <v>-6483716</v>
      </c>
      <c r="E106" s="67"/>
    </row>
    <row r="107" spans="1:5" ht="18" customHeight="1">
      <c r="A107" s="76" t="s">
        <v>426</v>
      </c>
      <c r="B107" s="156">
        <f>SUM(B97:B106)</f>
        <v>116834961</v>
      </c>
      <c r="C107" s="157"/>
      <c r="D107" s="156">
        <f>SUM(D97:D106)</f>
        <v>129194782</v>
      </c>
      <c r="E107" s="67"/>
    </row>
    <row r="108" spans="1:5">
      <c r="A108" s="158" t="s">
        <v>335</v>
      </c>
      <c r="B108" s="144"/>
      <c r="C108" s="145"/>
      <c r="D108" s="144"/>
      <c r="E108" s="67"/>
    </row>
    <row r="109" spans="1:5">
      <c r="A109" s="76" t="s">
        <v>427</v>
      </c>
      <c r="B109" s="154">
        <f>SUM(B107:B108)</f>
        <v>116834961</v>
      </c>
      <c r="C109" s="152"/>
      <c r="D109" s="154">
        <f>SUM(D107:D108)</f>
        <v>129194782</v>
      </c>
      <c r="E109" s="67"/>
    </row>
    <row r="110" spans="1:5">
      <c r="A110" s="76"/>
      <c r="B110" s="159"/>
      <c r="C110" s="155"/>
      <c r="D110" s="159"/>
      <c r="E110" s="160"/>
    </row>
    <row r="111" spans="1:5" ht="15.75" thickBot="1">
      <c r="A111" s="161" t="s">
        <v>428</v>
      </c>
      <c r="B111" s="151">
        <f>B94+B109</f>
        <v>118976735</v>
      </c>
      <c r="C111" s="152"/>
      <c r="D111" s="151">
        <f>D94+D109</f>
        <v>130926575</v>
      </c>
      <c r="E111" s="162"/>
    </row>
    <row r="112" spans="1:5" ht="15.75" thickTop="1">
      <c r="A112" s="163"/>
      <c r="B112" s="164"/>
      <c r="C112" s="164"/>
      <c r="D112" s="164"/>
      <c r="E112" s="164"/>
    </row>
    <row r="113" spans="1:5">
      <c r="A113" s="43" t="s">
        <v>25</v>
      </c>
      <c r="B113" s="165">
        <f>B57-B111</f>
        <v>0</v>
      </c>
      <c r="C113" s="43"/>
      <c r="D113" s="165">
        <f>D57-D111</f>
        <v>0</v>
      </c>
      <c r="E113" s="110"/>
    </row>
    <row r="114" spans="1:5">
      <c r="A114" s="110"/>
      <c r="B114" s="110"/>
      <c r="C114" s="110"/>
      <c r="D114" s="110"/>
      <c r="E114" s="110"/>
    </row>
    <row r="115" spans="1:5">
      <c r="A115" s="110"/>
      <c r="B115" s="110"/>
      <c r="C115" s="110"/>
      <c r="D115" s="110"/>
      <c r="E115" s="110"/>
    </row>
    <row r="116" spans="1:5" ht="30" customHeight="1">
      <c r="A116" s="166" t="s">
        <v>429</v>
      </c>
      <c r="B116" s="166"/>
      <c r="C116" s="166"/>
      <c r="D116" s="166"/>
      <c r="E116" s="110"/>
    </row>
    <row r="117" spans="1:5">
      <c r="A117" s="110"/>
      <c r="B117" s="110"/>
      <c r="C117" s="110"/>
      <c r="D117" s="110"/>
      <c r="E117" s="110"/>
    </row>
    <row r="118" spans="1:5">
      <c r="A118" s="110"/>
      <c r="B118" s="110"/>
      <c r="C118" s="110"/>
      <c r="D118" s="110"/>
      <c r="E118" s="110"/>
    </row>
    <row r="119" spans="1:5">
      <c r="A119" s="110"/>
      <c r="B119" s="110"/>
      <c r="C119" s="110"/>
      <c r="D119" s="110"/>
      <c r="E119" s="110"/>
    </row>
    <row r="120" spans="1:5">
      <c r="A120" s="110"/>
      <c r="B120" s="110"/>
      <c r="C120" s="110"/>
      <c r="D120" s="110"/>
      <c r="E120" s="110"/>
    </row>
    <row r="121" spans="1:5">
      <c r="A121" s="110"/>
      <c r="B121" s="110"/>
      <c r="C121" s="110"/>
      <c r="D121" s="110"/>
      <c r="E121" s="110"/>
    </row>
    <row r="122" spans="1:5">
      <c r="A122" s="110"/>
      <c r="B122" s="110"/>
      <c r="C122" s="110"/>
      <c r="D122" s="110"/>
      <c r="E122" s="110"/>
    </row>
    <row r="123" spans="1:5">
      <c r="A123" s="110"/>
      <c r="B123" s="164"/>
      <c r="C123" s="164"/>
      <c r="D123" s="164"/>
      <c r="E123" s="164"/>
    </row>
    <row r="124" spans="1:5">
      <c r="A124" s="110"/>
      <c r="B124" s="164"/>
      <c r="C124" s="164"/>
      <c r="D124" s="164"/>
      <c r="E124" s="164"/>
    </row>
    <row r="125" spans="1:5">
      <c r="A125" s="110"/>
      <c r="B125" s="164"/>
      <c r="C125" s="164"/>
      <c r="D125" s="164"/>
      <c r="E125" s="164"/>
    </row>
    <row r="126" spans="1:5">
      <c r="A126" s="110"/>
      <c r="B126" s="164"/>
      <c r="C126" s="164"/>
      <c r="D126" s="164"/>
      <c r="E126" s="164"/>
    </row>
    <row r="127" spans="1:5">
      <c r="A127" s="110"/>
      <c r="B127" s="164"/>
      <c r="C127" s="164"/>
      <c r="D127" s="164"/>
      <c r="E127" s="164"/>
    </row>
    <row r="128" spans="1:5">
      <c r="A128" s="110"/>
      <c r="B128" s="164"/>
      <c r="C128" s="164"/>
      <c r="D128" s="164"/>
      <c r="E128" s="164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opLeftCell="A28" workbookViewId="0">
      <selection activeCell="D42" sqref="D42"/>
    </sheetView>
  </sheetViews>
  <sheetFormatPr defaultRowHeight="15"/>
  <cols>
    <col min="1" max="1" width="110.5703125" style="67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66" customWidth="1"/>
    <col min="6" max="6" width="22" style="66" customWidth="1"/>
    <col min="7" max="8" width="11" style="67" bestFit="1" customWidth="1"/>
    <col min="9" max="9" width="9.5703125" style="67" bestFit="1" customWidth="1"/>
    <col min="10" max="16384" width="9.140625" style="67"/>
  </cols>
  <sheetData>
    <row r="1" spans="1:6">
      <c r="A1" s="65" t="s">
        <v>264</v>
      </c>
    </row>
    <row r="2" spans="1:6">
      <c r="A2" s="68" t="s">
        <v>270</v>
      </c>
    </row>
    <row r="3" spans="1:6">
      <c r="A3" s="68" t="s">
        <v>266</v>
      </c>
    </row>
    <row r="4" spans="1:6">
      <c r="A4" s="68" t="s">
        <v>267</v>
      </c>
    </row>
    <row r="5" spans="1:6">
      <c r="A5" s="65" t="s">
        <v>271</v>
      </c>
      <c r="B5" s="67"/>
      <c r="C5" s="67"/>
      <c r="D5" s="67"/>
      <c r="E5" s="67"/>
      <c r="F5" s="67"/>
    </row>
    <row r="6" spans="1:6">
      <c r="A6" s="69"/>
      <c r="B6" s="70" t="s">
        <v>210</v>
      </c>
      <c r="C6" s="70"/>
      <c r="D6" s="70" t="s">
        <v>210</v>
      </c>
      <c r="E6" s="71"/>
      <c r="F6" s="67"/>
    </row>
    <row r="7" spans="1:6">
      <c r="A7" s="69"/>
      <c r="B7" s="70" t="s">
        <v>211</v>
      </c>
      <c r="C7" s="70"/>
      <c r="D7" s="70" t="s">
        <v>212</v>
      </c>
      <c r="E7" s="71"/>
      <c r="F7" s="67"/>
    </row>
    <row r="8" spans="1:6">
      <c r="A8" s="72"/>
      <c r="B8" s="73"/>
      <c r="C8" s="74"/>
      <c r="D8" s="73"/>
      <c r="E8" s="75"/>
      <c r="F8" s="67"/>
    </row>
    <row r="9" spans="1:6">
      <c r="A9" s="76" t="s">
        <v>272</v>
      </c>
      <c r="B9" s="77"/>
      <c r="C9" s="78"/>
      <c r="D9" s="77"/>
      <c r="E9" s="77"/>
      <c r="F9" s="79" t="s">
        <v>273</v>
      </c>
    </row>
    <row r="10" spans="1:6">
      <c r="A10" s="80" t="s">
        <v>274</v>
      </c>
      <c r="B10" s="81">
        <v>4236388</v>
      </c>
      <c r="C10" s="78"/>
      <c r="D10" s="81">
        <v>13029027</v>
      </c>
      <c r="E10" s="77"/>
      <c r="F10" s="82" t="s">
        <v>275</v>
      </c>
    </row>
    <row r="11" spans="1:6">
      <c r="A11" s="80" t="s">
        <v>276</v>
      </c>
      <c r="B11" s="81"/>
      <c r="C11" s="78"/>
      <c r="D11" s="81"/>
      <c r="E11" s="77"/>
      <c r="F11" s="82" t="s">
        <v>277</v>
      </c>
    </row>
    <row r="12" spans="1:6">
      <c r="A12" s="80" t="s">
        <v>278</v>
      </c>
      <c r="B12" s="81"/>
      <c r="C12" s="78"/>
      <c r="D12" s="81"/>
      <c r="E12" s="77"/>
      <c r="F12" s="82" t="s">
        <v>277</v>
      </c>
    </row>
    <row r="13" spans="1:6">
      <c r="A13" s="80" t="s">
        <v>279</v>
      </c>
      <c r="B13" s="81"/>
      <c r="C13" s="78"/>
      <c r="D13" s="81"/>
      <c r="E13" s="77"/>
      <c r="F13" s="82" t="s">
        <v>277</v>
      </c>
    </row>
    <row r="14" spans="1:6">
      <c r="A14" s="80" t="s">
        <v>280</v>
      </c>
      <c r="B14" s="81">
        <v>-1061180</v>
      </c>
      <c r="C14" s="78"/>
      <c r="D14" s="81">
        <v>-2089450</v>
      </c>
      <c r="E14" s="77"/>
      <c r="F14" s="82" t="s">
        <v>281</v>
      </c>
    </row>
    <row r="15" spans="1:6">
      <c r="A15" s="76" t="s">
        <v>282</v>
      </c>
      <c r="B15" s="81"/>
      <c r="C15" s="78"/>
      <c r="D15" s="81"/>
      <c r="E15" s="77"/>
      <c r="F15" s="67"/>
    </row>
    <row r="16" spans="1:6">
      <c r="A16" s="76" t="s">
        <v>283</v>
      </c>
      <c r="B16" s="81"/>
      <c r="C16" s="78"/>
      <c r="D16" s="81"/>
      <c r="E16" s="77"/>
      <c r="F16" s="67"/>
    </row>
    <row r="17" spans="1:6">
      <c r="A17" s="76" t="s">
        <v>284</v>
      </c>
      <c r="B17" s="81"/>
      <c r="C17" s="78"/>
      <c r="D17" s="81"/>
      <c r="E17" s="77"/>
      <c r="F17" s="67"/>
    </row>
    <row r="18" spans="1:6">
      <c r="A18" s="76" t="s">
        <v>285</v>
      </c>
      <c r="B18" s="77"/>
      <c r="C18" s="78"/>
      <c r="D18" s="77"/>
      <c r="E18" s="77"/>
      <c r="F18" s="67"/>
    </row>
    <row r="19" spans="1:6">
      <c r="A19" s="80" t="s">
        <v>285</v>
      </c>
      <c r="B19" s="81">
        <v>-2197619</v>
      </c>
      <c r="C19" s="78"/>
      <c r="D19" s="81">
        <v>-4570936</v>
      </c>
      <c r="E19" s="77"/>
      <c r="F19" s="67"/>
    </row>
    <row r="20" spans="1:6">
      <c r="A20" s="80" t="s">
        <v>286</v>
      </c>
      <c r="B20" s="81">
        <v>-600494</v>
      </c>
      <c r="C20" s="78"/>
      <c r="D20" s="81"/>
      <c r="E20" s="77"/>
      <c r="F20" s="67"/>
    </row>
    <row r="21" spans="1:6">
      <c r="A21" s="76" t="s">
        <v>287</v>
      </c>
      <c r="B21" s="77"/>
      <c r="C21" s="78"/>
      <c r="D21" s="77"/>
      <c r="E21" s="77"/>
      <c r="F21" s="67"/>
    </row>
    <row r="22" spans="1:6">
      <c r="A22" s="80" t="s">
        <v>288</v>
      </c>
      <c r="B22" s="81">
        <v>-5021380</v>
      </c>
      <c r="C22" s="78"/>
      <c r="D22" s="81">
        <v>-5605942</v>
      </c>
      <c r="E22" s="77"/>
      <c r="F22" s="67"/>
    </row>
    <row r="23" spans="1:6">
      <c r="A23" s="80" t="s">
        <v>289</v>
      </c>
      <c r="B23" s="81">
        <v>-756507</v>
      </c>
      <c r="C23" s="78"/>
      <c r="D23" s="81">
        <v>-845202</v>
      </c>
      <c r="E23" s="77"/>
      <c r="F23" s="67"/>
    </row>
    <row r="24" spans="1:6">
      <c r="A24" s="80" t="s">
        <v>290</v>
      </c>
      <c r="B24" s="81"/>
      <c r="C24" s="78"/>
      <c r="D24" s="81"/>
      <c r="E24" s="77"/>
      <c r="F24" s="67"/>
    </row>
    <row r="25" spans="1:6">
      <c r="A25" s="76" t="s">
        <v>213</v>
      </c>
      <c r="B25" s="81"/>
      <c r="C25" s="78"/>
      <c r="D25" s="81"/>
      <c r="E25" s="77"/>
      <c r="F25" s="67"/>
    </row>
    <row r="26" spans="1:6">
      <c r="A26" s="76" t="s">
        <v>214</v>
      </c>
      <c r="B26" s="81">
        <v>-1774324</v>
      </c>
      <c r="C26" s="78"/>
      <c r="D26" s="81">
        <v>-2104524</v>
      </c>
      <c r="E26" s="77"/>
      <c r="F26" s="67"/>
    </row>
    <row r="27" spans="1:6">
      <c r="A27" s="76" t="s">
        <v>291</v>
      </c>
      <c r="B27" s="81">
        <v>-2046400</v>
      </c>
      <c r="C27" s="78"/>
      <c r="D27" s="81">
        <v>-1430218</v>
      </c>
      <c r="E27" s="77"/>
      <c r="F27" s="67"/>
    </row>
    <row r="28" spans="1:6">
      <c r="A28" s="76" t="s">
        <v>292</v>
      </c>
      <c r="B28" s="77"/>
      <c r="C28" s="78"/>
      <c r="D28" s="77"/>
      <c r="E28" s="77"/>
      <c r="F28" s="67"/>
    </row>
    <row r="29" spans="1:6" ht="15" customHeight="1">
      <c r="A29" s="80" t="s">
        <v>293</v>
      </c>
      <c r="B29" s="81"/>
      <c r="C29" s="78"/>
      <c r="D29" s="81"/>
      <c r="E29" s="77"/>
      <c r="F29" s="67"/>
    </row>
    <row r="30" spans="1:6" ht="15" customHeight="1">
      <c r="A30" s="80" t="s">
        <v>294</v>
      </c>
      <c r="B30" s="81"/>
      <c r="C30" s="78"/>
      <c r="D30" s="81"/>
      <c r="E30" s="77"/>
      <c r="F30" s="67"/>
    </row>
    <row r="31" spans="1:6" ht="15" customHeight="1">
      <c r="A31" s="80" t="s">
        <v>295</v>
      </c>
      <c r="B31" s="81"/>
      <c r="C31" s="78"/>
      <c r="D31" s="81"/>
      <c r="E31" s="77"/>
      <c r="F31" s="67"/>
    </row>
    <row r="32" spans="1:6" ht="15" customHeight="1">
      <c r="A32" s="80" t="s">
        <v>296</v>
      </c>
      <c r="B32" s="81"/>
      <c r="C32" s="78"/>
      <c r="D32" s="81"/>
      <c r="E32" s="77"/>
      <c r="F32" s="67"/>
    </row>
    <row r="33" spans="1:6" ht="15" customHeight="1">
      <c r="A33" s="80" t="s">
        <v>297</v>
      </c>
      <c r="B33" s="81"/>
      <c r="C33" s="78"/>
      <c r="D33" s="81"/>
      <c r="E33" s="77"/>
      <c r="F33" s="67"/>
    </row>
    <row r="34" spans="1:6" ht="15" customHeight="1">
      <c r="A34" s="80" t="s">
        <v>298</v>
      </c>
      <c r="B34" s="81"/>
      <c r="C34" s="78"/>
      <c r="D34" s="81"/>
      <c r="E34" s="77"/>
      <c r="F34" s="67"/>
    </row>
    <row r="35" spans="1:6">
      <c r="A35" s="76" t="s">
        <v>299</v>
      </c>
      <c r="B35" s="81"/>
      <c r="C35" s="78"/>
      <c r="D35" s="81"/>
      <c r="E35" s="77"/>
      <c r="F35" s="67"/>
    </row>
    <row r="36" spans="1:6">
      <c r="A36" s="76" t="s">
        <v>300</v>
      </c>
      <c r="B36" s="77"/>
      <c r="C36" s="83"/>
      <c r="D36" s="77"/>
      <c r="E36" s="77"/>
      <c r="F36" s="67"/>
    </row>
    <row r="37" spans="1:6">
      <c r="A37" s="80" t="s">
        <v>301</v>
      </c>
      <c r="B37" s="81">
        <v>-392600</v>
      </c>
      <c r="C37" s="78"/>
      <c r="D37" s="81">
        <v>-70165</v>
      </c>
      <c r="E37" s="77"/>
      <c r="F37" s="67"/>
    </row>
    <row r="38" spans="1:6">
      <c r="A38" s="80" t="s">
        <v>302</v>
      </c>
      <c r="B38" s="81"/>
      <c r="C38" s="78"/>
      <c r="D38" s="81"/>
      <c r="E38" s="77"/>
      <c r="F38" s="67"/>
    </row>
    <row r="39" spans="1:6">
      <c r="A39" s="80" t="s">
        <v>303</v>
      </c>
      <c r="B39" s="81">
        <v>-1443755</v>
      </c>
      <c r="C39" s="78"/>
      <c r="D39" s="81">
        <v>-2796306</v>
      </c>
      <c r="E39" s="77"/>
      <c r="F39" s="67"/>
    </row>
    <row r="40" spans="1:6">
      <c r="A40" s="76" t="s">
        <v>304</v>
      </c>
      <c r="B40" s="81"/>
      <c r="C40" s="78"/>
      <c r="D40" s="81"/>
      <c r="E40" s="77"/>
      <c r="F40" s="67"/>
    </row>
    <row r="41" spans="1:6">
      <c r="A41" s="84" t="s">
        <v>305</v>
      </c>
      <c r="B41" s="81"/>
      <c r="C41" s="78"/>
      <c r="D41" s="81"/>
      <c r="E41" s="77"/>
      <c r="F41" s="67"/>
    </row>
    <row r="42" spans="1:6">
      <c r="A42" s="76" t="s">
        <v>306</v>
      </c>
      <c r="B42" s="85">
        <f>SUM(B9:B41)</f>
        <v>-11057871</v>
      </c>
      <c r="C42" s="86"/>
      <c r="D42" s="85">
        <f>SUM(D9:D41)</f>
        <v>-6483716</v>
      </c>
      <c r="E42" s="87"/>
      <c r="F42" s="67"/>
    </row>
    <row r="43" spans="1:6">
      <c r="A43" s="76" t="s">
        <v>307</v>
      </c>
      <c r="B43" s="86"/>
      <c r="C43" s="86"/>
      <c r="D43" s="86"/>
      <c r="E43" s="87"/>
      <c r="F43" s="67"/>
    </row>
    <row r="44" spans="1:6">
      <c r="A44" s="80" t="s">
        <v>308</v>
      </c>
      <c r="B44" s="81"/>
      <c r="C44" s="78"/>
      <c r="D44" s="81"/>
      <c r="E44" s="77"/>
      <c r="F44" s="67"/>
    </row>
    <row r="45" spans="1:6">
      <c r="A45" s="80" t="s">
        <v>309</v>
      </c>
      <c r="B45" s="81"/>
      <c r="C45" s="78"/>
      <c r="D45" s="81"/>
      <c r="E45" s="77"/>
      <c r="F45" s="67"/>
    </row>
    <row r="46" spans="1:6">
      <c r="A46" s="80" t="s">
        <v>310</v>
      </c>
      <c r="B46" s="81"/>
      <c r="C46" s="78"/>
      <c r="D46" s="81"/>
      <c r="E46" s="77"/>
      <c r="F46" s="67"/>
    </row>
    <row r="47" spans="1:6">
      <c r="A47" s="76" t="s">
        <v>311</v>
      </c>
      <c r="B47" s="88">
        <f>SUM(B42:B46)</f>
        <v>-11057871</v>
      </c>
      <c r="C47" s="87"/>
      <c r="D47" s="88">
        <f>SUM(D42:D46)</f>
        <v>-6483716</v>
      </c>
      <c r="E47" s="87"/>
      <c r="F47" s="67"/>
    </row>
    <row r="48" spans="1:6" ht="15.75" thickBot="1">
      <c r="A48" s="89"/>
      <c r="B48" s="90"/>
      <c r="C48" s="90"/>
      <c r="D48" s="90"/>
      <c r="E48" s="91"/>
      <c r="F48" s="67"/>
    </row>
    <row r="49" spans="1:6" ht="15.75" thickTop="1">
      <c r="A49" s="92" t="s">
        <v>312</v>
      </c>
      <c r="B49" s="93"/>
      <c r="C49" s="93"/>
      <c r="D49" s="93"/>
      <c r="E49" s="91"/>
      <c r="F49" s="67"/>
    </row>
    <row r="50" spans="1:6">
      <c r="A50" s="80" t="s">
        <v>313</v>
      </c>
      <c r="B50" s="94"/>
      <c r="C50" s="93"/>
      <c r="D50" s="94"/>
      <c r="E50" s="77"/>
      <c r="F50" s="67"/>
    </row>
    <row r="51" spans="1:6">
      <c r="A51" s="80" t="s">
        <v>314</v>
      </c>
      <c r="B51" s="94"/>
      <c r="C51" s="93"/>
      <c r="D51" s="94"/>
      <c r="E51" s="77"/>
      <c r="F51" s="67"/>
    </row>
    <row r="52" spans="1:6">
      <c r="A52" s="80" t="s">
        <v>315</v>
      </c>
      <c r="B52" s="94"/>
      <c r="C52" s="93"/>
      <c r="D52" s="94"/>
      <c r="E52" s="75"/>
      <c r="F52" s="67"/>
    </row>
    <row r="53" spans="1:6" ht="15" customHeight="1">
      <c r="A53" s="80" t="s">
        <v>316</v>
      </c>
      <c r="B53" s="94"/>
      <c r="C53" s="93"/>
      <c r="D53" s="94"/>
      <c r="E53" s="95"/>
      <c r="F53" s="96"/>
    </row>
    <row r="54" spans="1:6">
      <c r="A54" s="97" t="s">
        <v>317</v>
      </c>
      <c r="B54" s="94"/>
      <c r="C54" s="93"/>
      <c r="D54" s="94"/>
      <c r="E54" s="98"/>
      <c r="F54" s="96"/>
    </row>
    <row r="55" spans="1:6">
      <c r="A55" s="92" t="s">
        <v>318</v>
      </c>
      <c r="B55" s="99">
        <f>SUM(B50:B54)</f>
        <v>0</v>
      </c>
      <c r="C55" s="100"/>
      <c r="D55" s="99">
        <f>SUM(D50:D54)</f>
        <v>0</v>
      </c>
      <c r="E55" s="95"/>
      <c r="F55" s="96"/>
    </row>
    <row r="56" spans="1:6">
      <c r="A56" s="101"/>
      <c r="B56" s="102"/>
      <c r="C56" s="103"/>
      <c r="D56" s="102"/>
      <c r="E56" s="95"/>
      <c r="F56" s="96"/>
    </row>
    <row r="57" spans="1:6" ht="15.75" thickBot="1">
      <c r="A57" s="92" t="s">
        <v>319</v>
      </c>
      <c r="B57" s="104">
        <f>B47+B55</f>
        <v>-11057871</v>
      </c>
      <c r="C57" s="105"/>
      <c r="D57" s="104">
        <f>D47+D55</f>
        <v>-6483716</v>
      </c>
      <c r="E57" s="95"/>
      <c r="F57" s="96"/>
    </row>
    <row r="58" spans="1:6" ht="15.75" thickTop="1">
      <c r="A58" s="101"/>
      <c r="B58" s="102"/>
      <c r="C58" s="103"/>
      <c r="D58" s="102"/>
      <c r="E58" s="95"/>
      <c r="F58" s="96"/>
    </row>
    <row r="59" spans="1:6">
      <c r="A59" s="106" t="s">
        <v>320</v>
      </c>
      <c r="B59" s="102"/>
      <c r="C59" s="103"/>
      <c r="D59" s="102"/>
      <c r="E59" s="107"/>
      <c r="F59" s="108"/>
    </row>
    <row r="60" spans="1:6">
      <c r="A60" s="101" t="s">
        <v>321</v>
      </c>
      <c r="B60" s="81"/>
      <c r="C60" s="77"/>
      <c r="D60" s="81"/>
      <c r="E60" s="107"/>
      <c r="F60" s="108"/>
    </row>
    <row r="61" spans="1:6">
      <c r="A61" s="101" t="s">
        <v>322</v>
      </c>
      <c r="B61" s="81"/>
      <c r="C61" s="77"/>
      <c r="D61" s="81"/>
      <c r="E61" s="107"/>
      <c r="F61" s="108"/>
    </row>
    <row r="62" spans="1:6">
      <c r="A62" s="109"/>
      <c r="B62" s="108"/>
      <c r="C62" s="108"/>
      <c r="D62" s="108"/>
      <c r="E62" s="107"/>
      <c r="F62" s="108"/>
    </row>
    <row r="63" spans="1:6">
      <c r="A63" s="109"/>
      <c r="B63" s="108"/>
      <c r="C63" s="108"/>
      <c r="D63" s="108"/>
      <c r="E63" s="107"/>
      <c r="F63" s="108"/>
    </row>
    <row r="64" spans="1:6">
      <c r="A64" s="110" t="s">
        <v>323</v>
      </c>
      <c r="B64" s="108"/>
      <c r="C64" s="108"/>
      <c r="D64" s="108"/>
      <c r="E64" s="107"/>
      <c r="F64" s="108"/>
    </row>
    <row r="65" spans="1:6">
      <c r="A65" s="111"/>
      <c r="B65" s="112"/>
      <c r="C65" s="112"/>
      <c r="D65" s="112"/>
      <c r="E65" s="113"/>
      <c r="F65" s="11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49" workbookViewId="0">
      <selection activeCell="C72" sqref="C72"/>
    </sheetView>
  </sheetViews>
  <sheetFormatPr defaultRowHeight="15"/>
  <cols>
    <col min="1" max="1" width="9.7109375" style="35" customWidth="1"/>
    <col min="2" max="2" width="90.140625" style="35" customWidth="1"/>
    <col min="3" max="3" width="15.7109375" style="35" customWidth="1"/>
    <col min="4" max="4" width="2.7109375" style="35" customWidth="1"/>
    <col min="5" max="5" width="15.7109375" style="35" customWidth="1"/>
    <col min="6" max="6" width="11.5703125" style="35" customWidth="1"/>
    <col min="7" max="16384" width="9.140625" style="35"/>
  </cols>
  <sheetData>
    <row r="1" spans="2:5">
      <c r="B1" s="45" t="s">
        <v>264</v>
      </c>
    </row>
    <row r="2" spans="2:5">
      <c r="B2" s="46" t="s">
        <v>265</v>
      </c>
    </row>
    <row r="3" spans="2:5">
      <c r="B3" s="46" t="s">
        <v>266</v>
      </c>
    </row>
    <row r="4" spans="2:5">
      <c r="B4" s="46" t="s">
        <v>267</v>
      </c>
    </row>
    <row r="5" spans="2:5">
      <c r="B5" s="45" t="s">
        <v>263</v>
      </c>
      <c r="C5" s="37"/>
      <c r="D5" s="41"/>
      <c r="E5" s="37"/>
    </row>
    <row r="6" spans="2:5">
      <c r="B6" s="46"/>
      <c r="C6" s="37"/>
      <c r="D6" s="41"/>
      <c r="E6" s="37"/>
    </row>
    <row r="7" spans="2:5">
      <c r="B7" s="64"/>
      <c r="C7" s="36" t="s">
        <v>210</v>
      </c>
      <c r="D7" s="36"/>
      <c r="E7" s="36" t="s">
        <v>210</v>
      </c>
    </row>
    <row r="8" spans="2:5" ht="14.1" customHeight="1">
      <c r="B8" s="64"/>
      <c r="C8" s="36" t="s">
        <v>211</v>
      </c>
      <c r="D8" s="36"/>
      <c r="E8" s="36" t="s">
        <v>212</v>
      </c>
    </row>
    <row r="9" spans="2:5" ht="14.1" customHeight="1">
      <c r="B9" s="44"/>
      <c r="C9" s="37"/>
      <c r="D9" s="41"/>
      <c r="E9" s="37"/>
    </row>
    <row r="10" spans="2:5" ht="14.1" customHeight="1">
      <c r="B10" s="40" t="s">
        <v>240</v>
      </c>
      <c r="C10" s="62"/>
      <c r="D10" s="63"/>
      <c r="E10" s="62"/>
    </row>
    <row r="11" spans="2:5" ht="14.1" customHeight="1">
      <c r="B11" s="38" t="s">
        <v>262</v>
      </c>
      <c r="C11" s="39">
        <v>-11057871</v>
      </c>
      <c r="D11" s="42"/>
      <c r="E11" s="39">
        <v>-6483716</v>
      </c>
    </row>
    <row r="12" spans="2:5" ht="14.1" customHeight="1">
      <c r="B12" s="61" t="s">
        <v>261</v>
      </c>
      <c r="C12" s="39"/>
      <c r="D12" s="42"/>
      <c r="E12" s="39"/>
    </row>
    <row r="13" spans="2:5" ht="14.1" customHeight="1">
      <c r="B13" s="59" t="s">
        <v>260</v>
      </c>
      <c r="C13" s="39"/>
      <c r="D13" s="42"/>
      <c r="E13" s="39"/>
    </row>
    <row r="14" spans="2:5" ht="14.1" customHeight="1">
      <c r="B14" s="59" t="s">
        <v>259</v>
      </c>
      <c r="C14" s="39"/>
      <c r="D14" s="42"/>
      <c r="E14" s="39"/>
    </row>
    <row r="15" spans="2:5">
      <c r="B15" s="60" t="s">
        <v>214</v>
      </c>
      <c r="C15" s="39">
        <v>1774324</v>
      </c>
      <c r="D15" s="42"/>
      <c r="E15" s="39">
        <v>2104524</v>
      </c>
    </row>
    <row r="16" spans="2:5">
      <c r="B16" s="59" t="s">
        <v>213</v>
      </c>
      <c r="C16" s="39"/>
      <c r="D16" s="42"/>
      <c r="E16" s="39"/>
    </row>
    <row r="17" spans="2:5">
      <c r="B17" s="59" t="s">
        <v>258</v>
      </c>
      <c r="C17" s="39"/>
      <c r="D17" s="42"/>
      <c r="E17" s="39"/>
    </row>
    <row r="18" spans="2:5">
      <c r="B18" s="59" t="s">
        <v>257</v>
      </c>
      <c r="C18" s="39"/>
      <c r="D18" s="42"/>
      <c r="E18" s="39"/>
    </row>
    <row r="19" spans="2:5">
      <c r="B19" s="59" t="s">
        <v>256</v>
      </c>
      <c r="C19" s="39"/>
      <c r="D19" s="42"/>
      <c r="E19" s="39"/>
    </row>
    <row r="20" spans="2:5">
      <c r="B20" s="59" t="s">
        <v>255</v>
      </c>
      <c r="C20" s="39"/>
      <c r="D20" s="50"/>
      <c r="E20" s="49"/>
    </row>
    <row r="21" spans="2:5">
      <c r="B21" s="59" t="s">
        <v>254</v>
      </c>
      <c r="C21" s="39"/>
      <c r="D21" s="50"/>
      <c r="E21" s="49"/>
    </row>
    <row r="22" spans="2:5">
      <c r="B22" s="59" t="s">
        <v>268</v>
      </c>
      <c r="C22" s="39"/>
      <c r="D22" s="50"/>
      <c r="E22" s="49">
        <v>-199582</v>
      </c>
    </row>
    <row r="23" spans="2:5">
      <c r="B23" s="59" t="s">
        <v>219</v>
      </c>
      <c r="C23" s="39"/>
      <c r="D23" s="50"/>
      <c r="E23" s="49"/>
    </row>
    <row r="24" spans="2:5">
      <c r="B24" s="59"/>
      <c r="C24" s="39"/>
      <c r="D24" s="42"/>
      <c r="E24" s="39"/>
    </row>
    <row r="25" spans="2:5" ht="14.1" customHeight="1">
      <c r="B25" s="38" t="s">
        <v>253</v>
      </c>
      <c r="C25" s="39"/>
      <c r="D25" s="42"/>
      <c r="E25" s="39"/>
    </row>
    <row r="26" spans="2:5" ht="14.1" customHeight="1">
      <c r="B26" s="59" t="s">
        <v>252</v>
      </c>
      <c r="C26" s="39"/>
      <c r="D26" s="42"/>
      <c r="E26" s="39"/>
    </row>
    <row r="27" spans="2:5">
      <c r="B27" s="59" t="s">
        <v>251</v>
      </c>
      <c r="C27" s="39"/>
      <c r="D27" s="42"/>
      <c r="E27" s="39"/>
    </row>
    <row r="28" spans="2:5">
      <c r="B28" s="59" t="s">
        <v>250</v>
      </c>
      <c r="C28" s="39"/>
      <c r="D28" s="42"/>
      <c r="E28" s="39"/>
    </row>
    <row r="29" spans="2:5">
      <c r="B29" s="59" t="s">
        <v>219</v>
      </c>
      <c r="C29" s="39"/>
      <c r="D29" s="42"/>
      <c r="E29" s="39"/>
    </row>
    <row r="30" spans="2:5">
      <c r="B30" s="59"/>
      <c r="C30" s="39"/>
      <c r="D30" s="42"/>
      <c r="E30" s="39"/>
    </row>
    <row r="31" spans="2:5" ht="14.1" customHeight="1">
      <c r="B31" s="38" t="s">
        <v>249</v>
      </c>
      <c r="C31" s="39"/>
      <c r="D31" s="42"/>
      <c r="E31" s="39"/>
    </row>
    <row r="32" spans="2:5">
      <c r="B32" s="59" t="s">
        <v>248</v>
      </c>
      <c r="C32" s="39">
        <v>16945964</v>
      </c>
      <c r="D32" s="42"/>
      <c r="E32" s="39">
        <v>40100319</v>
      </c>
    </row>
    <row r="33" spans="2:5" ht="14.25" customHeight="1">
      <c r="B33" s="59" t="s">
        <v>247</v>
      </c>
      <c r="C33" s="39"/>
      <c r="D33" s="42"/>
      <c r="E33" s="39"/>
    </row>
    <row r="34" spans="2:5" ht="14.25" customHeight="1">
      <c r="B34" s="59" t="s">
        <v>246</v>
      </c>
      <c r="C34" s="39">
        <v>422248</v>
      </c>
      <c r="D34" s="42"/>
      <c r="E34" s="39">
        <v>-34964234</v>
      </c>
    </row>
    <row r="35" spans="2:5">
      <c r="B35" s="59" t="s">
        <v>245</v>
      </c>
      <c r="C35" s="39">
        <v>-12266</v>
      </c>
      <c r="D35" s="42"/>
      <c r="E35" s="39"/>
    </row>
    <row r="36" spans="2:5" ht="14.1" customHeight="1">
      <c r="B36" s="59" t="s">
        <v>219</v>
      </c>
      <c r="C36" s="39"/>
      <c r="D36" s="42"/>
      <c r="E36" s="39"/>
    </row>
    <row r="37" spans="2:5">
      <c r="B37" s="40" t="s">
        <v>238</v>
      </c>
      <c r="C37" s="47">
        <f>SUM(C11:C36)</f>
        <v>8072399</v>
      </c>
      <c r="D37" s="48"/>
      <c r="E37" s="47">
        <f>SUM(E11:E36)</f>
        <v>557311</v>
      </c>
    </row>
    <row r="38" spans="2:5">
      <c r="B38" s="51"/>
      <c r="C38" s="39"/>
      <c r="D38" s="42"/>
      <c r="E38" s="39"/>
    </row>
    <row r="39" spans="2:5">
      <c r="B39" s="40" t="s">
        <v>237</v>
      </c>
      <c r="C39" s="39"/>
      <c r="D39" s="42"/>
      <c r="E39" s="39"/>
    </row>
    <row r="40" spans="2:5" ht="14.1" customHeight="1">
      <c r="B40" s="59" t="s">
        <v>236</v>
      </c>
      <c r="C40" s="39">
        <v>-665653</v>
      </c>
      <c r="D40" s="42"/>
      <c r="E40" s="39">
        <v>-1038970</v>
      </c>
    </row>
    <row r="41" spans="2:5">
      <c r="B41" s="59" t="s">
        <v>235</v>
      </c>
      <c r="C41" s="39"/>
      <c r="D41" s="42"/>
      <c r="E41" s="39"/>
    </row>
    <row r="42" spans="2:5" ht="14.1" customHeight="1">
      <c r="B42" s="59" t="s">
        <v>234</v>
      </c>
      <c r="C42" s="39"/>
      <c r="D42" s="42"/>
      <c r="E42" s="39"/>
    </row>
    <row r="43" spans="2:5" ht="30">
      <c r="B43" s="59" t="s">
        <v>233</v>
      </c>
      <c r="C43" s="39"/>
      <c r="D43" s="42"/>
      <c r="E43" s="39"/>
    </row>
    <row r="44" spans="2:5">
      <c r="B44" s="59" t="s">
        <v>232</v>
      </c>
      <c r="C44" s="39"/>
      <c r="D44" s="42"/>
      <c r="E44" s="39"/>
    </row>
    <row r="45" spans="2:5">
      <c r="B45" s="59" t="s">
        <v>231</v>
      </c>
      <c r="C45" s="39"/>
      <c r="D45" s="42"/>
      <c r="E45" s="39"/>
    </row>
    <row r="46" spans="2:5">
      <c r="B46" s="59" t="s">
        <v>230</v>
      </c>
      <c r="C46" s="39"/>
      <c r="D46" s="42"/>
      <c r="E46" s="39"/>
    </row>
    <row r="47" spans="2:5" ht="14.1" customHeight="1">
      <c r="B47" s="59" t="s">
        <v>244</v>
      </c>
      <c r="C47" s="39"/>
      <c r="D47" s="42"/>
      <c r="E47" s="39"/>
    </row>
    <row r="48" spans="2:5" ht="14.1" customHeight="1">
      <c r="B48" s="59" t="s">
        <v>219</v>
      </c>
      <c r="C48" s="39"/>
      <c r="D48" s="42"/>
      <c r="E48" s="39"/>
    </row>
    <row r="49" spans="2:5" ht="14.1" customHeight="1">
      <c r="B49" s="40" t="s">
        <v>229</v>
      </c>
      <c r="C49" s="47">
        <f>SUM(C40:C48)</f>
        <v>-665653</v>
      </c>
      <c r="D49" s="48"/>
      <c r="E49" s="47">
        <f>SUM(E40:E48)</f>
        <v>-1038970</v>
      </c>
    </row>
    <row r="50" spans="2:5" ht="14.1" customHeight="1">
      <c r="B50" s="51"/>
      <c r="C50" s="39"/>
      <c r="D50" s="42"/>
      <c r="E50" s="39"/>
    </row>
    <row r="51" spans="2:5" ht="14.1" customHeight="1">
      <c r="B51" s="40" t="s">
        <v>228</v>
      </c>
      <c r="C51" s="39"/>
      <c r="D51" s="42"/>
      <c r="E51" s="39"/>
    </row>
    <row r="52" spans="2:5" ht="14.1" customHeight="1">
      <c r="B52" s="59" t="s">
        <v>227</v>
      </c>
      <c r="C52" s="39"/>
      <c r="D52" s="42"/>
      <c r="E52" s="39"/>
    </row>
    <row r="53" spans="2:5" ht="14.1" customHeight="1">
      <c r="B53" s="59" t="s">
        <v>226</v>
      </c>
      <c r="C53" s="39"/>
      <c r="D53" s="42"/>
      <c r="E53" s="39"/>
    </row>
    <row r="54" spans="2:5" ht="14.1" customHeight="1">
      <c r="B54" s="59" t="s">
        <v>225</v>
      </c>
      <c r="C54" s="39"/>
      <c r="D54" s="42"/>
      <c r="E54" s="39"/>
    </row>
    <row r="55" spans="2:5" ht="14.1" customHeight="1">
      <c r="B55" s="59" t="s">
        <v>224</v>
      </c>
      <c r="C55" s="39"/>
      <c r="D55" s="42"/>
      <c r="E55" s="39"/>
    </row>
    <row r="56" spans="2:5" ht="14.1" customHeight="1">
      <c r="B56" s="59" t="s">
        <v>223</v>
      </c>
      <c r="C56" s="39"/>
      <c r="D56" s="42"/>
      <c r="E56" s="39"/>
    </row>
    <row r="57" spans="2:5" ht="14.1" customHeight="1">
      <c r="B57" s="59" t="s">
        <v>222</v>
      </c>
      <c r="C57" s="39"/>
      <c r="D57" s="42"/>
      <c r="E57" s="39"/>
    </row>
    <row r="58" spans="2:5" ht="14.1" customHeight="1">
      <c r="B58" s="59" t="s">
        <v>221</v>
      </c>
      <c r="C58" s="39"/>
      <c r="D58" s="42"/>
      <c r="E58" s="39"/>
    </row>
    <row r="59" spans="2:5" ht="14.1" customHeight="1">
      <c r="B59" s="59" t="s">
        <v>220</v>
      </c>
      <c r="C59" s="39"/>
      <c r="D59" s="42"/>
      <c r="E59" s="39"/>
    </row>
    <row r="60" spans="2:5" ht="15" customHeight="1">
      <c r="B60" s="59" t="s">
        <v>239</v>
      </c>
      <c r="C60" s="39"/>
      <c r="D60" s="42"/>
      <c r="E60" s="39"/>
    </row>
    <row r="61" spans="2:5" ht="14.1" customHeight="1">
      <c r="B61" s="59" t="s">
        <v>243</v>
      </c>
      <c r="C61" s="39"/>
      <c r="D61" s="50"/>
      <c r="E61" s="49"/>
    </row>
    <row r="62" spans="2:5" ht="14.1" customHeight="1">
      <c r="B62" s="59" t="s">
        <v>242</v>
      </c>
      <c r="C62" s="39"/>
      <c r="D62" s="50"/>
      <c r="E62" s="49"/>
    </row>
    <row r="63" spans="2:5" ht="14.1" customHeight="1">
      <c r="B63" s="59" t="s">
        <v>269</v>
      </c>
      <c r="C63" s="39">
        <v>-1301950</v>
      </c>
      <c r="D63" s="42"/>
      <c r="E63" s="39">
        <v>-1830962</v>
      </c>
    </row>
    <row r="64" spans="2:5" ht="14.1" customHeight="1">
      <c r="B64" s="40" t="s">
        <v>218</v>
      </c>
      <c r="C64" s="47">
        <f>SUM(C52:C63)</f>
        <v>-1301950</v>
      </c>
      <c r="D64" s="48"/>
      <c r="E64" s="47">
        <f>SUM(E52:E63)</f>
        <v>-1830962</v>
      </c>
    </row>
    <row r="65" spans="2:6" ht="14.1" customHeight="1">
      <c r="B65" s="51"/>
      <c r="C65" s="39"/>
      <c r="D65" s="42"/>
      <c r="E65" s="39"/>
    </row>
    <row r="66" spans="2:6" ht="14.1" customHeight="1">
      <c r="B66" s="40" t="s">
        <v>217</v>
      </c>
      <c r="C66" s="58">
        <f>C37+C49+C64</f>
        <v>6104796</v>
      </c>
      <c r="D66" s="48"/>
      <c r="E66" s="58">
        <f>E37+E49+E64</f>
        <v>-2312621</v>
      </c>
    </row>
    <row r="67" spans="2:6">
      <c r="B67" s="57" t="s">
        <v>216</v>
      </c>
      <c r="C67" s="39">
        <v>3228926</v>
      </c>
      <c r="D67" s="42"/>
      <c r="E67" s="39">
        <v>5541547</v>
      </c>
    </row>
    <row r="68" spans="2:6">
      <c r="B68" s="57" t="s">
        <v>241</v>
      </c>
      <c r="C68" s="39"/>
      <c r="D68" s="42"/>
      <c r="E68" s="39"/>
    </row>
    <row r="69" spans="2:6" ht="15.75" thickBot="1">
      <c r="B69" s="56" t="s">
        <v>215</v>
      </c>
      <c r="C69" s="54">
        <f>SUM(C66:C68)</f>
        <v>9333722</v>
      </c>
      <c r="D69" s="55"/>
      <c r="E69" s="54">
        <f>SUM(E66:E68)</f>
        <v>3228926</v>
      </c>
    </row>
    <row r="70" spans="2:6" ht="15.75" thickTop="1"/>
    <row r="72" spans="2:6">
      <c r="B72" s="43" t="s">
        <v>25</v>
      </c>
      <c r="C72" s="53">
        <f>C69-'[1]Pasqyra e Pozicioni Financiar'!C11</f>
        <v>9333722</v>
      </c>
      <c r="D72" s="52"/>
      <c r="E72" s="52">
        <f>E69-'[1]Pasqyra e Pozicioni Financiar'!E11</f>
        <v>3228926</v>
      </c>
      <c r="F72" s="43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zoomScale="90" zoomScaleNormal="90" workbookViewId="0">
      <selection activeCell="A3" sqref="A3"/>
    </sheetView>
  </sheetViews>
  <sheetFormatPr defaultRowHeight="15"/>
  <cols>
    <col min="1" max="1" width="78.7109375" style="114" customWidth="1"/>
    <col min="2" max="11" width="15.7109375" style="114" customWidth="1"/>
    <col min="12" max="16384" width="9.140625" style="114"/>
  </cols>
  <sheetData>
    <row r="1" spans="1:12">
      <c r="A1" s="65" t="s">
        <v>264</v>
      </c>
    </row>
    <row r="2" spans="1:12">
      <c r="A2" s="68" t="s">
        <v>324</v>
      </c>
    </row>
    <row r="3" spans="1:12">
      <c r="A3" s="68" t="s">
        <v>266</v>
      </c>
    </row>
    <row r="4" spans="1:12">
      <c r="A4" s="68" t="s">
        <v>325</v>
      </c>
    </row>
    <row r="5" spans="1:12">
      <c r="A5" s="65" t="s">
        <v>326</v>
      </c>
    </row>
    <row r="6" spans="1:12">
      <c r="A6" s="115"/>
    </row>
    <row r="7" spans="1:12" ht="72">
      <c r="B7" s="116" t="s">
        <v>327</v>
      </c>
      <c r="C7" s="116" t="s">
        <v>328</v>
      </c>
      <c r="D7" s="116" t="s">
        <v>329</v>
      </c>
      <c r="E7" s="116" t="s">
        <v>330</v>
      </c>
      <c r="F7" s="116" t="s">
        <v>331</v>
      </c>
      <c r="G7" s="116" t="s">
        <v>332</v>
      </c>
      <c r="H7" s="116" t="s">
        <v>333</v>
      </c>
      <c r="I7" s="116" t="s">
        <v>334</v>
      </c>
      <c r="J7" s="116" t="s">
        <v>335</v>
      </c>
      <c r="K7" s="116" t="s">
        <v>334</v>
      </c>
      <c r="L7" s="92"/>
    </row>
    <row r="8" spans="1:12">
      <c r="A8" s="117"/>
      <c r="B8" s="92"/>
      <c r="C8" s="118"/>
      <c r="D8" s="118"/>
      <c r="E8" s="119"/>
      <c r="F8" s="119"/>
      <c r="G8" s="119"/>
      <c r="H8" s="120"/>
      <c r="I8" s="120"/>
      <c r="J8" s="120"/>
      <c r="K8" s="118"/>
      <c r="L8" s="118"/>
    </row>
    <row r="9" spans="1:12">
      <c r="A9" s="121"/>
      <c r="B9" s="122"/>
      <c r="C9" s="122"/>
      <c r="D9" s="122"/>
      <c r="E9" s="123"/>
      <c r="F9" s="123"/>
      <c r="G9" s="123"/>
      <c r="H9" s="103"/>
      <c r="I9" s="103"/>
      <c r="J9" s="103"/>
      <c r="K9" s="103"/>
      <c r="L9" s="118"/>
    </row>
    <row r="10" spans="1:12" ht="15.75" thickBot="1">
      <c r="A10" s="124" t="s">
        <v>336</v>
      </c>
      <c r="B10" s="104">
        <v>50000000</v>
      </c>
      <c r="C10" s="104"/>
      <c r="D10" s="104"/>
      <c r="E10" s="104">
        <v>3461749</v>
      </c>
      <c r="F10" s="104"/>
      <c r="G10" s="104">
        <v>82216749</v>
      </c>
      <c r="H10" s="104"/>
      <c r="I10" s="104">
        <f>SUM(B10:H10)</f>
        <v>135678498</v>
      </c>
      <c r="J10" s="104"/>
      <c r="K10" s="104">
        <f>SUM(I10:J10)</f>
        <v>135678498</v>
      </c>
      <c r="L10" s="118"/>
    </row>
    <row r="11" spans="1:12" ht="15.75" thickTop="1">
      <c r="A11" s="125" t="s">
        <v>337</v>
      </c>
      <c r="B11" s="122"/>
      <c r="C11" s="122"/>
      <c r="D11" s="122"/>
      <c r="E11" s="122"/>
      <c r="F11" s="122"/>
      <c r="G11" s="122"/>
      <c r="H11" s="103"/>
      <c r="I11" s="103">
        <f>SUM(B11:H11)</f>
        <v>0</v>
      </c>
      <c r="J11" s="126"/>
      <c r="K11" s="122">
        <f>SUM(I11:J11)</f>
        <v>0</v>
      </c>
      <c r="L11" s="118"/>
    </row>
    <row r="12" spans="1:12">
      <c r="A12" s="124" t="s">
        <v>338</v>
      </c>
      <c r="B12" s="127">
        <f>SUM(B10:B11)</f>
        <v>50000000</v>
      </c>
      <c r="C12" s="127">
        <f t="shared" ref="C12:J12" si="0">SUM(C10:C11)</f>
        <v>0</v>
      </c>
      <c r="D12" s="127">
        <f t="shared" si="0"/>
        <v>0</v>
      </c>
      <c r="E12" s="127">
        <f t="shared" si="0"/>
        <v>3461749</v>
      </c>
      <c r="F12" s="127">
        <f t="shared" si="0"/>
        <v>0</v>
      </c>
      <c r="G12" s="127">
        <f t="shared" si="0"/>
        <v>82216749</v>
      </c>
      <c r="H12" s="127">
        <f t="shared" si="0"/>
        <v>0</v>
      </c>
      <c r="I12" s="127">
        <f>SUM(B12:H12)</f>
        <v>135678498</v>
      </c>
      <c r="J12" s="127">
        <f t="shared" si="0"/>
        <v>0</v>
      </c>
      <c r="K12" s="127">
        <f>SUM(I12:J12)</f>
        <v>135678498</v>
      </c>
      <c r="L12" s="118"/>
    </row>
    <row r="13" spans="1:12">
      <c r="A13" s="128" t="s">
        <v>339</v>
      </c>
      <c r="B13" s="122"/>
      <c r="C13" s="122"/>
      <c r="D13" s="122"/>
      <c r="E13" s="122"/>
      <c r="F13" s="122"/>
      <c r="G13" s="122"/>
      <c r="H13" s="102"/>
      <c r="I13" s="102">
        <f t="shared" ref="I13:I37" si="1">SUM(B13:H13)</f>
        <v>0</v>
      </c>
      <c r="J13" s="102"/>
      <c r="K13" s="122">
        <f t="shared" ref="K13:K37" si="2">SUM(I13:J13)</f>
        <v>0</v>
      </c>
      <c r="L13" s="118"/>
    </row>
    <row r="14" spans="1:12">
      <c r="A14" s="129" t="s">
        <v>333</v>
      </c>
      <c r="B14" s="103"/>
      <c r="C14" s="103"/>
      <c r="D14" s="103"/>
      <c r="E14" s="103"/>
      <c r="F14" s="103"/>
      <c r="G14" s="102"/>
      <c r="H14" s="130">
        <v>-6483716</v>
      </c>
      <c r="I14" s="102">
        <f t="shared" si="1"/>
        <v>-6483716</v>
      </c>
      <c r="J14" s="130"/>
      <c r="K14" s="102">
        <f t="shared" si="2"/>
        <v>-6483716</v>
      </c>
      <c r="L14" s="118"/>
    </row>
    <row r="15" spans="1:12">
      <c r="A15" s="129" t="s">
        <v>340</v>
      </c>
      <c r="B15" s="103"/>
      <c r="C15" s="103"/>
      <c r="D15" s="103"/>
      <c r="E15" s="103"/>
      <c r="F15" s="103"/>
      <c r="G15" s="102"/>
      <c r="H15" s="130"/>
      <c r="I15" s="102">
        <f t="shared" si="1"/>
        <v>0</v>
      </c>
      <c r="J15" s="130"/>
      <c r="K15" s="102">
        <f t="shared" si="2"/>
        <v>0</v>
      </c>
      <c r="L15" s="118"/>
    </row>
    <row r="16" spans="1:12">
      <c r="A16" s="129" t="s">
        <v>341</v>
      </c>
      <c r="B16" s="103"/>
      <c r="C16" s="103"/>
      <c r="D16" s="103"/>
      <c r="E16" s="103"/>
      <c r="F16" s="103"/>
      <c r="G16" s="102"/>
      <c r="H16" s="102"/>
      <c r="I16" s="102">
        <f t="shared" si="1"/>
        <v>0</v>
      </c>
      <c r="J16" s="102"/>
      <c r="K16" s="102">
        <f t="shared" si="2"/>
        <v>0</v>
      </c>
      <c r="L16" s="118"/>
    </row>
    <row r="17" spans="1:12">
      <c r="A17" s="128" t="s">
        <v>342</v>
      </c>
      <c r="B17" s="131">
        <f>SUM(B13:B16)</f>
        <v>0</v>
      </c>
      <c r="C17" s="131">
        <f t="shared" ref="C17:J17" si="3">SUM(C13:C16)</f>
        <v>0</v>
      </c>
      <c r="D17" s="131">
        <f t="shared" si="3"/>
        <v>0</v>
      </c>
      <c r="E17" s="131">
        <f t="shared" si="3"/>
        <v>0</v>
      </c>
      <c r="F17" s="131">
        <f t="shared" si="3"/>
        <v>0</v>
      </c>
      <c r="G17" s="131">
        <f t="shared" si="3"/>
        <v>0</v>
      </c>
      <c r="H17" s="132">
        <f>SUM(H13:H16)</f>
        <v>-6483716</v>
      </c>
      <c r="I17" s="131">
        <f t="shared" si="1"/>
        <v>-6483716</v>
      </c>
      <c r="J17" s="132">
        <f t="shared" si="3"/>
        <v>0</v>
      </c>
      <c r="K17" s="131">
        <f t="shared" si="2"/>
        <v>-6483716</v>
      </c>
      <c r="L17" s="118"/>
    </row>
    <row r="18" spans="1:12">
      <c r="A18" s="128" t="s">
        <v>343</v>
      </c>
      <c r="B18" s="103"/>
      <c r="C18" s="103"/>
      <c r="D18" s="103"/>
      <c r="E18" s="103"/>
      <c r="F18" s="103"/>
      <c r="G18" s="102"/>
      <c r="H18" s="102"/>
      <c r="I18" s="102">
        <f t="shared" si="1"/>
        <v>0</v>
      </c>
      <c r="J18" s="102"/>
      <c r="K18" s="102">
        <f t="shared" si="2"/>
        <v>0</v>
      </c>
      <c r="L18" s="118"/>
    </row>
    <row r="19" spans="1:12">
      <c r="A19" s="133" t="s">
        <v>344</v>
      </c>
      <c r="B19" s="103"/>
      <c r="C19" s="103"/>
      <c r="D19" s="103"/>
      <c r="E19" s="103"/>
      <c r="F19" s="103"/>
      <c r="G19" s="102"/>
      <c r="H19" s="102"/>
      <c r="I19" s="102">
        <f t="shared" si="1"/>
        <v>0</v>
      </c>
      <c r="J19" s="102"/>
      <c r="K19" s="102">
        <f t="shared" si="2"/>
        <v>0</v>
      </c>
      <c r="L19" s="118"/>
    </row>
    <row r="20" spans="1:12">
      <c r="A20" s="133" t="s">
        <v>345</v>
      </c>
      <c r="B20" s="103"/>
      <c r="C20" s="103"/>
      <c r="D20" s="103"/>
      <c r="E20" s="103"/>
      <c r="F20" s="103"/>
      <c r="G20" s="102"/>
      <c r="H20" s="102"/>
      <c r="I20" s="102">
        <f t="shared" si="1"/>
        <v>0</v>
      </c>
      <c r="J20" s="102"/>
      <c r="K20" s="102">
        <f t="shared" si="2"/>
        <v>0</v>
      </c>
      <c r="L20" s="118"/>
    </row>
    <row r="21" spans="1:12">
      <c r="A21" s="134" t="s">
        <v>346</v>
      </c>
      <c r="B21" s="103"/>
      <c r="C21" s="103"/>
      <c r="D21" s="103"/>
      <c r="E21" s="135"/>
      <c r="F21" s="135"/>
      <c r="G21" s="102"/>
      <c r="H21" s="102"/>
      <c r="I21" s="102">
        <f t="shared" si="1"/>
        <v>0</v>
      </c>
      <c r="J21" s="102"/>
      <c r="K21" s="102">
        <f t="shared" si="2"/>
        <v>0</v>
      </c>
      <c r="L21" s="118"/>
    </row>
    <row r="22" spans="1:12">
      <c r="A22" s="128" t="s">
        <v>347</v>
      </c>
      <c r="B22" s="127">
        <f>SUM(B19:B21)</f>
        <v>0</v>
      </c>
      <c r="C22" s="127">
        <f t="shared" ref="C22:J22" si="4">SUM(C19:C21)</f>
        <v>0</v>
      </c>
      <c r="D22" s="127">
        <f t="shared" si="4"/>
        <v>0</v>
      </c>
      <c r="E22" s="127">
        <f t="shared" si="4"/>
        <v>0</v>
      </c>
      <c r="F22" s="127">
        <f t="shared" si="4"/>
        <v>0</v>
      </c>
      <c r="G22" s="127">
        <f t="shared" si="4"/>
        <v>0</v>
      </c>
      <c r="H22" s="127">
        <f t="shared" si="4"/>
        <v>0</v>
      </c>
      <c r="I22" s="131">
        <f t="shared" si="1"/>
        <v>0</v>
      </c>
      <c r="J22" s="127">
        <f t="shared" si="4"/>
        <v>0</v>
      </c>
      <c r="K22" s="127">
        <f t="shared" si="2"/>
        <v>0</v>
      </c>
      <c r="L22" s="118"/>
    </row>
    <row r="23" spans="1:12">
      <c r="A23" s="128"/>
      <c r="B23" s="122"/>
      <c r="C23" s="123"/>
      <c r="D23" s="122"/>
      <c r="E23" s="123"/>
      <c r="F23" s="123"/>
      <c r="G23" s="123"/>
      <c r="H23" s="102"/>
      <c r="I23" s="102"/>
      <c r="J23" s="102"/>
      <c r="K23" s="123"/>
      <c r="L23" s="118"/>
    </row>
    <row r="24" spans="1:12" ht="15.75" thickBot="1">
      <c r="A24" s="128" t="s">
        <v>348</v>
      </c>
      <c r="B24" s="136">
        <f>B12+B17+B22</f>
        <v>50000000</v>
      </c>
      <c r="C24" s="136">
        <f t="shared" ref="C24:J24" si="5">C12+C17+C22</f>
        <v>0</v>
      </c>
      <c r="D24" s="136">
        <f t="shared" si="5"/>
        <v>0</v>
      </c>
      <c r="E24" s="136">
        <f t="shared" si="5"/>
        <v>3461749</v>
      </c>
      <c r="F24" s="136">
        <f t="shared" si="5"/>
        <v>0</v>
      </c>
      <c r="G24" s="136">
        <f t="shared" si="5"/>
        <v>82216749</v>
      </c>
      <c r="H24" s="136">
        <f t="shared" si="5"/>
        <v>-6483716</v>
      </c>
      <c r="I24" s="136">
        <f t="shared" si="1"/>
        <v>129194782</v>
      </c>
      <c r="J24" s="136">
        <f t="shared" si="5"/>
        <v>0</v>
      </c>
      <c r="K24" s="136">
        <f t="shared" si="2"/>
        <v>129194782</v>
      </c>
      <c r="L24" s="118"/>
    </row>
    <row r="25" spans="1:12" ht="15.75" thickTop="1">
      <c r="A25" s="137"/>
      <c r="B25" s="122"/>
      <c r="C25" s="122"/>
      <c r="D25" s="122"/>
      <c r="E25" s="122"/>
      <c r="F25" s="122"/>
      <c r="G25" s="122"/>
      <c r="H25" s="102"/>
      <c r="I25" s="102">
        <f t="shared" si="1"/>
        <v>0</v>
      </c>
      <c r="J25" s="102"/>
      <c r="K25" s="122">
        <f t="shared" si="2"/>
        <v>0</v>
      </c>
      <c r="L25" s="118"/>
    </row>
    <row r="26" spans="1:12">
      <c r="A26" s="128" t="s">
        <v>339</v>
      </c>
      <c r="B26" s="103"/>
      <c r="C26" s="103"/>
      <c r="D26" s="103"/>
      <c r="E26" s="103"/>
      <c r="F26" s="103"/>
      <c r="G26" s="102"/>
      <c r="H26" s="102"/>
      <c r="I26" s="102">
        <f t="shared" si="1"/>
        <v>0</v>
      </c>
      <c r="J26" s="102"/>
      <c r="K26" s="102">
        <f t="shared" si="2"/>
        <v>0</v>
      </c>
      <c r="L26" s="118"/>
    </row>
    <row r="27" spans="1:12">
      <c r="A27" s="129" t="s">
        <v>333</v>
      </c>
      <c r="B27" s="103"/>
      <c r="C27" s="103"/>
      <c r="D27" s="103"/>
      <c r="E27" s="103"/>
      <c r="F27" s="103"/>
      <c r="G27" s="102"/>
      <c r="H27" s="130">
        <v>-11057871</v>
      </c>
      <c r="I27" s="102">
        <f t="shared" si="1"/>
        <v>-11057871</v>
      </c>
      <c r="J27" s="130"/>
      <c r="K27" s="102">
        <f t="shared" si="2"/>
        <v>-11057871</v>
      </c>
      <c r="L27" s="118"/>
    </row>
    <row r="28" spans="1:12">
      <c r="A28" s="129" t="s">
        <v>340</v>
      </c>
      <c r="B28" s="103"/>
      <c r="C28" s="103"/>
      <c r="D28" s="103"/>
      <c r="E28" s="103"/>
      <c r="F28" s="103"/>
      <c r="G28" s="102"/>
      <c r="H28" s="130"/>
      <c r="I28" s="102">
        <f t="shared" si="1"/>
        <v>0</v>
      </c>
      <c r="J28" s="130"/>
      <c r="K28" s="102">
        <f t="shared" si="2"/>
        <v>0</v>
      </c>
      <c r="L28" s="118"/>
    </row>
    <row r="29" spans="1:12">
      <c r="A29" s="129" t="s">
        <v>341</v>
      </c>
      <c r="B29" s="103"/>
      <c r="C29" s="103"/>
      <c r="D29" s="103"/>
      <c r="E29" s="103"/>
      <c r="F29" s="103"/>
      <c r="G29" s="102"/>
      <c r="H29" s="102"/>
      <c r="I29" s="102">
        <f t="shared" si="1"/>
        <v>0</v>
      </c>
      <c r="J29" s="102"/>
      <c r="K29" s="102">
        <f t="shared" si="2"/>
        <v>0</v>
      </c>
      <c r="L29" s="118"/>
    </row>
    <row r="30" spans="1:12">
      <c r="A30" s="128" t="s">
        <v>342</v>
      </c>
      <c r="B30" s="131">
        <f>SUM(B27:B29)</f>
        <v>0</v>
      </c>
      <c r="C30" s="131">
        <f t="shared" ref="C30:J30" si="6">SUM(C27:C29)</f>
        <v>0</v>
      </c>
      <c r="D30" s="131">
        <f t="shared" si="6"/>
        <v>0</v>
      </c>
      <c r="E30" s="131">
        <f t="shared" si="6"/>
        <v>0</v>
      </c>
      <c r="F30" s="131">
        <f t="shared" si="6"/>
        <v>0</v>
      </c>
      <c r="G30" s="131">
        <f t="shared" si="6"/>
        <v>0</v>
      </c>
      <c r="H30" s="132">
        <f t="shared" si="6"/>
        <v>-11057871</v>
      </c>
      <c r="I30" s="131">
        <f t="shared" si="1"/>
        <v>-11057871</v>
      </c>
      <c r="J30" s="132">
        <f t="shared" si="6"/>
        <v>0</v>
      </c>
      <c r="K30" s="131">
        <f t="shared" si="2"/>
        <v>-11057871</v>
      </c>
      <c r="L30" s="118"/>
    </row>
    <row r="31" spans="1:12">
      <c r="A31" s="128" t="s">
        <v>343</v>
      </c>
      <c r="B31" s="103"/>
      <c r="C31" s="103"/>
      <c r="D31" s="103"/>
      <c r="E31" s="103"/>
      <c r="F31" s="103"/>
      <c r="G31" s="102"/>
      <c r="H31" s="102"/>
      <c r="I31" s="102">
        <f t="shared" si="1"/>
        <v>0</v>
      </c>
      <c r="J31" s="102"/>
      <c r="K31" s="102">
        <f t="shared" si="2"/>
        <v>0</v>
      </c>
      <c r="L31" s="118"/>
    </row>
    <row r="32" spans="1:12">
      <c r="A32" s="133" t="s">
        <v>344</v>
      </c>
      <c r="B32" s="103"/>
      <c r="C32" s="103"/>
      <c r="D32" s="103"/>
      <c r="E32" s="103"/>
      <c r="F32" s="103"/>
      <c r="G32" s="102"/>
      <c r="H32" s="102"/>
      <c r="I32" s="102">
        <f t="shared" si="1"/>
        <v>0</v>
      </c>
      <c r="J32" s="102"/>
      <c r="K32" s="102">
        <f t="shared" si="2"/>
        <v>0</v>
      </c>
      <c r="L32" s="118"/>
    </row>
    <row r="33" spans="1:12">
      <c r="A33" s="133" t="s">
        <v>345</v>
      </c>
      <c r="B33" s="103"/>
      <c r="C33" s="103"/>
      <c r="D33" s="103"/>
      <c r="E33" s="103"/>
      <c r="F33" s="103"/>
      <c r="G33" s="102">
        <v>-1301950</v>
      </c>
      <c r="H33" s="102"/>
      <c r="I33" s="102">
        <f t="shared" si="1"/>
        <v>-1301950</v>
      </c>
      <c r="J33" s="102"/>
      <c r="K33" s="102">
        <f t="shared" si="2"/>
        <v>-1301950</v>
      </c>
      <c r="L33" s="118"/>
    </row>
    <row r="34" spans="1:12">
      <c r="A34" s="134" t="s">
        <v>349</v>
      </c>
      <c r="B34" s="103"/>
      <c r="C34" s="103"/>
      <c r="D34" s="103"/>
      <c r="E34" s="135"/>
      <c r="F34" s="135"/>
      <c r="G34" s="102">
        <v>-6483716</v>
      </c>
      <c r="H34" s="102">
        <v>6483716</v>
      </c>
      <c r="I34" s="102">
        <f t="shared" si="1"/>
        <v>0</v>
      </c>
      <c r="J34" s="102"/>
      <c r="K34" s="102">
        <f t="shared" si="2"/>
        <v>0</v>
      </c>
      <c r="L34" s="118"/>
    </row>
    <row r="35" spans="1:12">
      <c r="A35" s="128" t="s">
        <v>347</v>
      </c>
      <c r="B35" s="131">
        <f>SUM(B32:B34)</f>
        <v>0</v>
      </c>
      <c r="C35" s="131">
        <f t="shared" ref="C35:J35" si="7">SUM(C32:C34)</f>
        <v>0</v>
      </c>
      <c r="D35" s="131">
        <f t="shared" si="7"/>
        <v>0</v>
      </c>
      <c r="E35" s="131">
        <f t="shared" si="7"/>
        <v>0</v>
      </c>
      <c r="F35" s="131">
        <f t="shared" si="7"/>
        <v>0</v>
      </c>
      <c r="G35" s="131">
        <f t="shared" si="7"/>
        <v>-7785666</v>
      </c>
      <c r="H35" s="131">
        <f t="shared" si="7"/>
        <v>6483716</v>
      </c>
      <c r="I35" s="131">
        <f t="shared" si="1"/>
        <v>-1301950</v>
      </c>
      <c r="J35" s="131">
        <f t="shared" si="7"/>
        <v>0</v>
      </c>
      <c r="K35" s="131">
        <f t="shared" si="2"/>
        <v>-1301950</v>
      </c>
      <c r="L35" s="118"/>
    </row>
    <row r="36" spans="1:12">
      <c r="A36" s="128"/>
      <c r="B36" s="103"/>
      <c r="C36" s="103"/>
      <c r="D36" s="103"/>
      <c r="E36" s="103"/>
      <c r="F36" s="103"/>
      <c r="G36" s="102"/>
      <c r="H36" s="102"/>
      <c r="I36" s="102"/>
      <c r="J36" s="102"/>
      <c r="K36" s="102"/>
      <c r="L36" s="118"/>
    </row>
    <row r="37" spans="1:12" ht="15.75" thickBot="1">
      <c r="A37" s="128" t="s">
        <v>350</v>
      </c>
      <c r="B37" s="136">
        <f>B24+B30+B35</f>
        <v>50000000</v>
      </c>
      <c r="C37" s="136">
        <f t="shared" ref="C37:J37" si="8">C24+C30+C35</f>
        <v>0</v>
      </c>
      <c r="D37" s="136">
        <f t="shared" si="8"/>
        <v>0</v>
      </c>
      <c r="E37" s="136">
        <f t="shared" si="8"/>
        <v>3461749</v>
      </c>
      <c r="F37" s="136">
        <f t="shared" si="8"/>
        <v>0</v>
      </c>
      <c r="G37" s="136">
        <f t="shared" si="8"/>
        <v>74431083</v>
      </c>
      <c r="H37" s="136">
        <f t="shared" si="8"/>
        <v>-11057871</v>
      </c>
      <c r="I37" s="136">
        <f t="shared" si="1"/>
        <v>116834961</v>
      </c>
      <c r="J37" s="136">
        <f t="shared" si="8"/>
        <v>0</v>
      </c>
      <c r="K37" s="136">
        <f t="shared" si="2"/>
        <v>116834961</v>
      </c>
      <c r="L37" s="118"/>
    </row>
    <row r="38" spans="1:12" ht="15.75" thickTop="1">
      <c r="B38" s="138"/>
      <c r="C38" s="138"/>
      <c r="D38" s="138"/>
      <c r="E38" s="138"/>
      <c r="F38" s="138"/>
      <c r="G38" s="139"/>
      <c r="H38" s="139"/>
      <c r="I38" s="139"/>
      <c r="J38" s="139"/>
      <c r="K38" s="139"/>
      <c r="L38" s="118"/>
    </row>
    <row r="39" spans="1:12">
      <c r="B39" s="118"/>
      <c r="C39" s="118"/>
      <c r="D39" s="118"/>
      <c r="E39" s="118"/>
      <c r="F39" s="118"/>
      <c r="L39" s="118"/>
    </row>
    <row r="40" spans="1:12">
      <c r="B40" s="118"/>
      <c r="C40" s="118"/>
      <c r="D40" s="118"/>
      <c r="E40" s="118"/>
      <c r="F40" s="118"/>
      <c r="L40" s="118"/>
    </row>
    <row r="41" spans="1:12">
      <c r="B41" s="118"/>
      <c r="C41" s="118"/>
      <c r="D41" s="118"/>
      <c r="E41" s="118"/>
      <c r="F41" s="11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26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2021-12-11T15:29:25Z</dcterms:modified>
</cp:coreProperties>
</file>