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QKB 2019\"/>
    </mc:Choice>
  </mc:AlternateContent>
  <xr:revisionPtr revIDLastSave="0" documentId="13_ncr:1_{A3DFC063-E26C-4B85-8BD3-0FFF86CF836F}" xr6:coauthVersionLast="45" xr6:coauthVersionMax="45" xr10:uidLastSave="{00000000-0000-0000-0000-000000000000}"/>
  <bookViews>
    <workbookView xWindow="-120" yWindow="-120" windowWidth="20730" windowHeight="11160" tabRatio="883" xr2:uid="{00000000-000D-0000-FFFF-FFFF00000000}"/>
  </bookViews>
  <sheets>
    <sheet name="1.Pasqyra e Performances Sig" sheetId="2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27" l="1"/>
  <c r="B14" i="27" l="1"/>
  <c r="D14" i="27"/>
  <c r="D20" i="27" l="1"/>
  <c r="D22" i="27" l="1"/>
  <c r="D25" i="27"/>
  <c r="D29" i="27" s="1"/>
  <c r="D33" i="27" l="1"/>
  <c r="D71" i="27" l="1"/>
  <c r="B71" i="27"/>
  <c r="D63" i="27"/>
  <c r="D73" i="27" s="1"/>
  <c r="B63" i="27"/>
  <c r="B73" i="27" s="1"/>
  <c r="B29" i="27"/>
  <c r="B22" i="27"/>
  <c r="D10" i="27"/>
  <c r="D13" i="27" s="1"/>
  <c r="D18" i="27" s="1"/>
  <c r="B10" i="27"/>
  <c r="B13" i="27" s="1"/>
  <c r="B18" i="27" s="1"/>
  <c r="B35" i="27" l="1"/>
  <c r="D35" i="27"/>
  <c r="D37" i="27" s="1"/>
  <c r="D53" i="27" s="1"/>
  <c r="D75" i="27" s="1"/>
  <c r="B37" i="27" l="1"/>
  <c r="B53" i="27" s="1"/>
  <c r="B75" i="27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<sst xmlns="http://schemas.openxmlformats.org/spreadsheetml/2006/main" count="418" uniqueCount="273">
  <si>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</si>
  <si>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</si>
  <si>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</si>
  <si>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</si>
  <si>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</si>
  <si>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</si>
  <si>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</si>
  <si>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</si>
  <si>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</si>
  <si>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</si>
  <si>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</si>
  <si>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</si>
  <si>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</si>
  <si>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</si>
  <si>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</si>
  <si>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</si>
  <si>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</si>
  <si>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</si>
  <si>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</si>
  <si>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</si>
  <si>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</si>
  <si>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</si>
  <si>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</si>
  <si>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</si>
  <si>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</si>
  <si>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</si>
  <si>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</si>
  <si>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</si>
  <si>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</si>
  <si>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</si>
  <si>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</si>
  <si>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</si>
  <si>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</si>
  <si>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</si>
  <si>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</si>
  <si>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</si>
  <si>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</si>
  <si>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</si>
  <si>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</si>
  <si>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</si>
  <si>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</si>
  <si>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</si>
  <si>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</si>
  <si>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</si>
  <si>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</si>
  <si>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</si>
  <si>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</si>
  <si>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</si>
  <si>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</si>
  <si>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</si>
  <si>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</si>
  <si>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</si>
  <si>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</si>
  <si>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</si>
  <si>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</si>
  <si>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</si>
  <si>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</si>
  <si>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</si>
  <si>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</si>
  <si>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</si>
  <si>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</si>
  <si>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</si>
  <si>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</si>
  <si>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</si>
  <si>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</si>
  <si>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</si>
  <si>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</si>
  <si>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</si>
  <si>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</si>
  <si>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</si>
  <si>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</si>
  <si>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</si>
  <si>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</si>
  <si>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</si>
  <si>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</si>
  <si>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</si>
  <si>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</si>
  <si>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</si>
  <si>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</si>
  <si>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</si>
  <si>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</si>
  <si>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</si>
  <si>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</si>
  <si>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</si>
  <si>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</si>
  <si>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</si>
  <si>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</si>
  <si>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</si>
  <si>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</si>
  <si>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</si>
  <si>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</si>
  <si>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</si>
  <si>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</si>
  <si>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</si>
  <si>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</si>
  <si>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</si>
  <si>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</si>
  <si>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</si>
  <si>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</si>
  <si>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</si>
  <si>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</si>
  <si>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</si>
  <si>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</si>
  <si>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</si>
  <si>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</si>
  <si>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</si>
  <si>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</si>
  <si>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</si>
  <si>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</si>
  <si>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</si>
  <si>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</si>
  <si>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</si>
  <si>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</si>
  <si>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</si>
  <si>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</si>
  <si>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</si>
  <si>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</si>
  <si>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</si>
  <si>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</si>
  <si>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</si>
  <si>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</si>
  <si>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</si>
  <si>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</si>
  <si>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</si>
  <si>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</si>
  <si>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</si>
  <si>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</si>
  <si>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</si>
  <si>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</si>
  <si>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</si>
  <si>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</si>
  <si>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</si>
  <si>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</si>
  <si>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</si>
  <si>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</si>
  <si>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</si>
  <si>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</si>
  <si>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</si>
  <si>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</si>
  <si>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</si>
  <si>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</si>
  <si>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</si>
  <si>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</si>
  <si>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</si>
  <si>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</si>
  <si>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</si>
  <si>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</si>
  <si>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</si>
  <si>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</si>
  <si>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</si>
  <si>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</si>
  <si>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</si>
  <si>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</si>
  <si>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</si>
  <si>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</si>
  <si>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</si>
  <si>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</si>
  <si>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</si>
  <si>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</si>
  <si>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</si>
  <si>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</si>
  <si>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</si>
  <si>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</si>
  <si>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</si>
  <si>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</si>
  <si>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</si>
  <si>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</si>
  <si>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</si>
  <si>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</si>
  <si>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</si>
  <si>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</si>
  <si>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</si>
  <si>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</si>
  <si>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</si>
  <si>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</si>
  <si>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</si>
  <si>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</si>
  <si>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</si>
  <si>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</si>
  <si>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</si>
  <si>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</si>
  <si>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</si>
  <si>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</si>
  <si>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</si>
  <si>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</si>
  <si>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</si>
  <si>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</si>
  <si>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</si>
  <si>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</si>
  <si>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</si>
  <si>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</si>
  <si>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</si>
  <si>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</si>
  <si>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</si>
  <si>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</si>
  <si>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</si>
  <si>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</si>
  <si>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</si>
  <si>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</si>
  <si>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</si>
  <si>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</si>
  <si>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</si>
  <si>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</si>
  <si>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</si>
  <si>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</si>
  <si>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</si>
  <si>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</si>
  <si>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</si>
  <si>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</si>
  <si>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</si>
  <si>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</si>
  <si>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</si>
  <si>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</si>
  <si>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</si>
  <si>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</si>
  <si>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</si>
  <si>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</si>
  <si>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</si>
  <si>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</si>
  <si>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</si>
  <si>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</si>
  <si>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</si>
  <si>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</si>
  <si>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</si>
  <si>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</si>
  <si>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</si>
  <si>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</si>
  <si>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</si>
  <si>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</si>
  <si>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</si>
  <si>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</si>
  <si>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</si>
  <si>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</si>
  <si>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</si>
  <si>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</si>
  <si>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</si>
  <si>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</si>
  <si>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</si>
  <si>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</si>
  <si>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</si>
  <si>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</si>
  <si>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</si>
  <si>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</si>
  <si>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</si>
  <si>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</si>
  <si>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</si>
  <si>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</si>
  <si>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</si>
  <si>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</si>
  <si>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</si>
  <si>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</si>
  <si>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</si>
  <si>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</si>
  <si>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</si>
  <si>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</si>
  <si>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</si>
  <si>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</si>
  <si>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</si>
  <si>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</si>
  <si>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</si>
  <si>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</si>
  <si>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</si>
  <si>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</si>
  <si>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Deme te paguara nga Risiguruesi</t>
  </si>
  <si>
    <t>NIPT: K51423801Q</t>
  </si>
  <si>
    <t>SIGAL LIFE UNIQA Group AUSTRIA SH.A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</si>
  <si>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</si>
  <si>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i/>
        <sz val="11"/>
        <rFont val="Times New Roman"/>
        <family val="1"/>
        <charset val="238"/>
      </rPr>
      <t xml:space="preserve"> (Komisione nga Risiguruesi)</t>
    </r>
  </si>
  <si>
    <r>
      <t>Te tjera</t>
    </r>
    <r>
      <rPr>
        <i/>
        <sz val="11"/>
        <rFont val="Times New Roman"/>
        <family val="1"/>
        <charset val="238"/>
      </rPr>
      <t xml:space="preserve"> (pershkruaj)</t>
    </r>
  </si>
  <si>
    <t>-</t>
  </si>
  <si>
    <t>Pasqyrat financiare te vitit 2019</t>
  </si>
  <si>
    <r>
      <t>Te tjera</t>
    </r>
    <r>
      <rPr>
        <i/>
        <sz val="11"/>
        <rFont val="Times New Roman"/>
        <family val="1"/>
        <charset val="238"/>
      </rPr>
      <t xml:space="preserve"> (Rivleresim I aseteve financiare me vleren e drejte)</t>
    </r>
  </si>
  <si>
    <r>
      <t>Te tjera</t>
    </r>
    <r>
      <rPr>
        <i/>
        <sz val="11"/>
        <rFont val="Times New Roman"/>
        <family val="1"/>
        <charset val="238"/>
      </rPr>
      <t xml:space="preserve"> (Humbje nga rivleresimi kurset e kembimit)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</si>
</sst>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i/>
      <sz val="11"/>
      <name val="Times New Roman"/>
      <family val="1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</font>
    <font>
      <sz val="11"/>
      <name val="Calibri"/>
      <family val="2"/>
      <charset val="238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6592" applyFont="1" applyBorder="1" applyAlignment="1">
      <alignment horizontal="left" vertical="center"/>
    </xf>
    <xf numFmtId="0" fontId="175" fillId="0" borderId="0" xfId="0" applyFont="1"/>
    <xf numFmtId="0" fontId="178" fillId="0" borderId="0" xfId="0" applyNumberFormat="1" applyFont="1" applyFill="1" applyBorder="1" applyAlignment="1" applyProtection="1">
      <alignment horizontal="center"/>
    </xf>
    <xf numFmtId="0" fontId="178" fillId="0" borderId="0" xfId="0" applyNumberFormat="1" applyFont="1" applyFill="1" applyBorder="1" applyAlignment="1" applyProtection="1"/>
    <xf numFmtId="0" fontId="179" fillId="0" borderId="0" xfId="0" applyFont="1"/>
    <xf numFmtId="0" fontId="180" fillId="0" borderId="0" xfId="0" applyFont="1" applyAlignment="1"/>
    <xf numFmtId="0" fontId="181" fillId="0" borderId="0" xfId="0" applyFont="1" applyAlignment="1"/>
    <xf numFmtId="0" fontId="179" fillId="0" borderId="0" xfId="6592" applyNumberFormat="1" applyFont="1" applyFill="1" applyBorder="1" applyAlignment="1" applyProtection="1">
      <alignment wrapText="1"/>
    </xf>
    <xf numFmtId="0" fontId="181" fillId="0" borderId="0" xfId="0" applyFont="1" applyFill="1"/>
    <xf numFmtId="0" fontId="181" fillId="0" borderId="0" xfId="6592" applyNumberFormat="1" applyFont="1" applyFill="1" applyBorder="1" applyAlignment="1" applyProtection="1">
      <alignment wrapText="1"/>
    </xf>
    <xf numFmtId="37" fontId="178" fillId="61" borderId="0" xfId="215" applyNumberFormat="1" applyFont="1" applyFill="1" applyBorder="1" applyAlignment="1" applyProtection="1">
      <alignment horizontal="right" wrapText="1"/>
    </xf>
    <xf numFmtId="37" fontId="178" fillId="0" borderId="0" xfId="215" applyNumberFormat="1" applyFont="1" applyFill="1" applyBorder="1" applyAlignment="1" applyProtection="1">
      <alignment horizontal="right" wrapText="1"/>
    </xf>
    <xf numFmtId="0" fontId="175" fillId="0" borderId="0" xfId="6592" applyNumberFormat="1" applyFont="1" applyFill="1" applyBorder="1" applyAlignment="1" applyProtection="1">
      <alignment wrapText="1"/>
    </xf>
    <xf numFmtId="37" fontId="175" fillId="0" borderId="25" xfId="6592" applyNumberFormat="1" applyFont="1" applyFill="1" applyBorder="1" applyAlignment="1" applyProtection="1">
      <alignment wrapText="1"/>
    </xf>
    <xf numFmtId="0" fontId="181" fillId="62" borderId="0" xfId="6592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8" fillId="0" borderId="0" xfId="0" applyNumberFormat="1" applyFont="1" applyFill="1" applyBorder="1" applyAlignment="1" applyProtection="1"/>
    <xf numFmtId="37" fontId="175" fillId="0" borderId="0" xfId="6592" applyNumberFormat="1" applyFont="1" applyFill="1" applyBorder="1" applyAlignment="1" applyProtection="1">
      <alignment wrapText="1"/>
    </xf>
    <xf numFmtId="37" fontId="175" fillId="0" borderId="15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Fill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horizontal="left" wrapText="1" indent="2"/>
    </xf>
    <xf numFmtId="37" fontId="175" fillId="0" borderId="25" xfId="0" applyNumberFormat="1" applyFont="1" applyFill="1" applyBorder="1" applyAlignment="1" applyProtection="1">
      <alignment horizontal="right"/>
    </xf>
    <xf numFmtId="0" fontId="184" fillId="0" borderId="0" xfId="6592" applyFont="1"/>
    <xf numFmtId="37" fontId="175" fillId="0" borderId="15" xfId="0" applyNumberFormat="1" applyFont="1" applyFill="1" applyBorder="1" applyAlignment="1" applyProtection="1">
      <alignment horizontal="right"/>
    </xf>
    <xf numFmtId="169" fontId="178" fillId="0" borderId="0" xfId="215" applyNumberFormat="1" applyFont="1" applyFill="1" applyBorder="1" applyAlignment="1" applyProtection="1">
      <alignment horizontal="center"/>
    </xf>
    <xf numFmtId="37" fontId="178" fillId="0" borderId="0" xfId="0" applyNumberFormat="1" applyFont="1" applyFill="1" applyBorder="1" applyAlignment="1" applyProtection="1">
      <alignment horizontal="center"/>
    </xf>
    <xf numFmtId="39" fontId="178" fillId="0" borderId="0" xfId="0" applyNumberFormat="1" applyFont="1" applyFill="1" applyBorder="1" applyAlignment="1" applyProtection="1">
      <alignment horizontal="center"/>
    </xf>
    <xf numFmtId="39" fontId="178" fillId="0" borderId="0" xfId="0" applyNumberFormat="1" applyFont="1" applyFill="1" applyBorder="1" applyAlignment="1" applyProtection="1"/>
    <xf numFmtId="39" fontId="175" fillId="0" borderId="0" xfId="0" applyNumberFormat="1" applyFont="1" applyBorder="1" applyAlignment="1">
      <alignment horizontal="center" vertical="center"/>
    </xf>
    <xf numFmtId="39" fontId="181" fillId="0" borderId="0" xfId="0" applyNumberFormat="1" applyFont="1" applyBorder="1"/>
    <xf numFmtId="39" fontId="181" fillId="0" borderId="0" xfId="0" applyNumberFormat="1" applyFont="1" applyBorder="1" applyAlignment="1">
      <alignment horizontal="right"/>
    </xf>
    <xf numFmtId="39" fontId="175" fillId="0" borderId="0" xfId="6592" applyNumberFormat="1" applyFont="1" applyFill="1" applyBorder="1" applyAlignment="1" applyProtection="1">
      <alignment wrapText="1"/>
    </xf>
    <xf numFmtId="39" fontId="178" fillId="0" borderId="0" xfId="0" applyNumberFormat="1" applyFont="1" applyBorder="1" applyAlignment="1">
      <alignment horizontal="right"/>
    </xf>
    <xf numFmtId="39" fontId="181" fillId="0" borderId="0" xfId="6592" applyNumberFormat="1" applyFont="1" applyFill="1" applyBorder="1" applyAlignment="1" applyProtection="1">
      <alignment wrapText="1"/>
    </xf>
    <xf numFmtId="39" fontId="177" fillId="0" borderId="0" xfId="6592" applyNumberFormat="1" applyFont="1" applyBorder="1" applyAlignment="1">
      <alignment horizontal="left" vertical="center"/>
    </xf>
    <xf numFmtId="39" fontId="175" fillId="0" borderId="0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center" vertical="center"/>
    </xf>
    <xf numFmtId="37" fontId="181" fillId="0" borderId="0" xfId="0" applyNumberFormat="1" applyFont="1"/>
    <xf numFmtId="37" fontId="181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Border="1" applyAlignment="1">
      <alignment horizontal="left" vertical="center"/>
    </xf>
    <xf numFmtId="37" fontId="178" fillId="61" borderId="0" xfId="0" applyNumberFormat="1" applyFont="1" applyFill="1" applyBorder="1" applyAlignment="1" applyProtection="1">
      <alignment horizontal="center"/>
    </xf>
    <xf numFmtId="169" fontId="175" fillId="0" borderId="0" xfId="215" applyNumberFormat="1" applyFont="1" applyFill="1" applyBorder="1" applyAlignment="1" applyProtection="1">
      <alignment wrapText="1"/>
    </xf>
    <xf numFmtId="43" fontId="178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9"/>
  <sheetViews>
    <sheetView showGridLines="0" tabSelected="1" topLeftCell="A24" zoomScaleNormal="100" workbookViewId="0">
      <selection activeCell="B35" sqref="B35"/>
    </sheetView>
  </sheetViews>
  <sheetFormatPr defaultColWidth="9.140625" defaultRowHeight="15"/>
  <cols>
    <col min="1" max="1" width="87.5703125" style="39" customWidth="1"/>
    <col min="2" max="2" width="35.42578125" style="63" customWidth="1"/>
    <col min="3" max="3" width="7.5703125" style="64" customWidth="1"/>
    <col min="4" max="4" width="35.42578125" style="63" customWidth="1"/>
    <col min="5" max="5" width="2.5703125" style="38" customWidth="1"/>
    <col min="6" max="6" width="16.5703125" style="38" bestFit="1" customWidth="1"/>
    <col min="7" max="7" width="11.28515625" style="39" bestFit="1" customWidth="1"/>
    <col min="8" max="8" width="24.5703125" style="39" bestFit="1" customWidth="1"/>
    <col min="9" max="9" width="12" style="39" bestFit="1" customWidth="1"/>
    <col min="10" max="16384" width="9.140625" style="39"/>
  </cols>
  <sheetData>
    <row r="1" spans="1:6">
      <c r="A1" s="37" t="s">
        <v>270</v>
      </c>
    </row>
    <row r="2" spans="1:6">
      <c r="A2" s="40" t="s">
        <v>265</v>
      </c>
    </row>
    <row r="3" spans="1:6">
      <c r="A3" s="40" t="s">
        <v>264</v>
      </c>
    </row>
    <row r="4" spans="1:6">
      <c r="A4" s="37" t="s">
        <v>266</v>
      </c>
      <c r="B4" s="53"/>
      <c r="C4" s="65"/>
      <c r="D4" s="53"/>
      <c r="E4" s="39"/>
      <c r="F4" s="39"/>
    </row>
    <row r="5" spans="1:6">
      <c r="A5" s="41" t="s">
        <v>257</v>
      </c>
      <c r="B5" s="74" t="s">
        <v>210</v>
      </c>
      <c r="C5" s="66"/>
      <c r="D5" s="74" t="s">
        <v>210</v>
      </c>
      <c r="E5" s="35"/>
      <c r="F5" s="39"/>
    </row>
    <row r="6" spans="1:6">
      <c r="A6" s="42"/>
      <c r="B6" s="74" t="s">
        <v>211</v>
      </c>
      <c r="C6" s="66"/>
      <c r="D6" s="74" t="s">
        <v>212</v>
      </c>
      <c r="E6" s="35"/>
      <c r="F6" s="39"/>
    </row>
    <row r="7" spans="1:6">
      <c r="A7" s="43"/>
      <c r="B7" s="75"/>
      <c r="C7" s="67"/>
      <c r="D7" s="75"/>
      <c r="E7" s="44"/>
      <c r="F7" s="39"/>
    </row>
    <row r="8" spans="1:6">
      <c r="A8" s="45" t="s">
        <v>246</v>
      </c>
      <c r="B8" s="46">
        <v>723859873</v>
      </c>
      <c r="C8" s="68"/>
      <c r="D8" s="46">
        <v>677990454</v>
      </c>
      <c r="E8" s="47"/>
      <c r="F8" s="39"/>
    </row>
    <row r="9" spans="1:6">
      <c r="A9" s="45" t="s">
        <v>247</v>
      </c>
      <c r="B9" s="46">
        <v>-10479727</v>
      </c>
      <c r="C9" s="68"/>
      <c r="D9" s="46">
        <v>-9680834</v>
      </c>
      <c r="E9" s="47"/>
      <c r="F9" s="39"/>
    </row>
    <row r="10" spans="1:6">
      <c r="A10" s="48" t="s">
        <v>248</v>
      </c>
      <c r="B10" s="49">
        <f>SUM(B8:B9)</f>
        <v>713380146</v>
      </c>
      <c r="C10" s="69"/>
      <c r="D10" s="49">
        <f>SUM(D8:D9)</f>
        <v>668309620</v>
      </c>
      <c r="E10" s="47"/>
      <c r="F10" s="39"/>
    </row>
    <row r="11" spans="1:6">
      <c r="A11" s="45" t="s">
        <v>249</v>
      </c>
      <c r="B11" s="46" t="s">
        <v>269</v>
      </c>
      <c r="C11" s="68"/>
      <c r="D11" s="46"/>
      <c r="E11" s="47"/>
      <c r="F11" s="39"/>
    </row>
    <row r="12" spans="1:6">
      <c r="A12" s="45" t="s">
        <v>250</v>
      </c>
      <c r="B12" s="46">
        <v>-980144</v>
      </c>
      <c r="C12" s="68"/>
      <c r="D12" s="46">
        <v>120804</v>
      </c>
      <c r="E12" s="47"/>
      <c r="F12" s="39"/>
    </row>
    <row r="13" spans="1:6">
      <c r="A13" s="48" t="s">
        <v>251</v>
      </c>
      <c r="B13" s="49">
        <f>SUM(B10:B12)</f>
        <v>712400002</v>
      </c>
      <c r="C13" s="69"/>
      <c r="D13" s="49">
        <f>SUM(D10:D12)</f>
        <v>668430424</v>
      </c>
      <c r="E13" s="47"/>
      <c r="F13" s="39"/>
    </row>
    <row r="14" spans="1:6">
      <c r="A14" s="45" t="s">
        <v>238</v>
      </c>
      <c r="B14" s="46">
        <f>5069196-B17</f>
        <v>717652</v>
      </c>
      <c r="C14" s="70"/>
      <c r="D14" s="46">
        <f>8578776.37-D17</f>
        <v>4360879.3699999992</v>
      </c>
      <c r="E14" s="47"/>
      <c r="F14" s="39"/>
    </row>
    <row r="15" spans="1:6">
      <c r="A15" s="45" t="s">
        <v>239</v>
      </c>
      <c r="B15" s="46">
        <v>54459092</v>
      </c>
      <c r="C15" s="70"/>
      <c r="D15" s="46">
        <v>52810174</v>
      </c>
      <c r="E15" s="47"/>
      <c r="F15" s="39"/>
    </row>
    <row r="16" spans="1:6">
      <c r="A16" s="45" t="s">
        <v>240</v>
      </c>
      <c r="B16" s="46"/>
      <c r="C16" s="70"/>
      <c r="D16" s="46"/>
      <c r="E16" s="47"/>
      <c r="F16" s="39"/>
    </row>
    <row r="17" spans="1:6">
      <c r="A17" s="50" t="s">
        <v>267</v>
      </c>
      <c r="B17" s="46">
        <v>4351544</v>
      </c>
      <c r="C17" s="70"/>
      <c r="D17" s="46">
        <v>4217897</v>
      </c>
      <c r="E17" s="47"/>
      <c r="F17" s="39"/>
    </row>
    <row r="18" spans="1:6">
      <c r="A18" s="48" t="s">
        <v>252</v>
      </c>
      <c r="B18" s="49">
        <f>SUM(B13:B17)</f>
        <v>771928290</v>
      </c>
      <c r="C18" s="69"/>
      <c r="D18" s="49">
        <f>SUM(D13:D17)</f>
        <v>729819374.37</v>
      </c>
      <c r="E18" s="47"/>
      <c r="F18" s="39"/>
    </row>
    <row r="19" spans="1:6">
      <c r="A19" s="51" t="s">
        <v>258</v>
      </c>
      <c r="B19" s="46">
        <v>-97502233</v>
      </c>
      <c r="C19" s="69"/>
      <c r="D19" s="46">
        <v>-132514420</v>
      </c>
      <c r="E19" s="47"/>
      <c r="F19" s="39"/>
    </row>
    <row r="20" spans="1:6">
      <c r="A20" s="51" t="s">
        <v>259</v>
      </c>
      <c r="B20" s="46">
        <v>-151507216</v>
      </c>
      <c r="C20" s="69"/>
      <c r="D20" s="46">
        <f>-160137169.18-D19</f>
        <v>-27622749.180000007</v>
      </c>
      <c r="E20" s="47"/>
      <c r="F20" s="79"/>
    </row>
    <row r="21" spans="1:6">
      <c r="A21" s="50" t="s">
        <v>263</v>
      </c>
      <c r="B21" s="46">
        <v>0</v>
      </c>
      <c r="C21" s="69"/>
      <c r="D21" s="46">
        <v>0</v>
      </c>
      <c r="E21" s="47"/>
      <c r="F21" s="80"/>
    </row>
    <row r="22" spans="1:6">
      <c r="A22" s="52" t="s">
        <v>253</v>
      </c>
      <c r="B22" s="49">
        <f>SUM(B19:B21)</f>
        <v>-249009449</v>
      </c>
      <c r="C22" s="69"/>
      <c r="D22" s="49">
        <f>SUM(D19:D21)</f>
        <v>-160137169.18000001</v>
      </c>
      <c r="E22" s="47"/>
      <c r="F22" s="39"/>
    </row>
    <row r="23" spans="1:6">
      <c r="A23" s="45" t="s">
        <v>254</v>
      </c>
      <c r="B23" s="46">
        <v>-284526958</v>
      </c>
      <c r="C23" s="68"/>
      <c r="D23" s="46">
        <v>-264136048</v>
      </c>
      <c r="E23" s="47"/>
      <c r="F23" s="39"/>
    </row>
    <row r="24" spans="1:6">
      <c r="A24" s="45" t="s">
        <v>241</v>
      </c>
      <c r="B24" s="46">
        <v>0</v>
      </c>
      <c r="C24" s="70"/>
      <c r="D24" s="46">
        <v>0</v>
      </c>
      <c r="E24" s="47"/>
      <c r="F24" s="39"/>
    </row>
    <row r="25" spans="1:6">
      <c r="A25" s="45" t="s">
        <v>256</v>
      </c>
      <c r="B25" s="46">
        <v>-107238820</v>
      </c>
      <c r="C25" s="70"/>
      <c r="D25" s="46">
        <f>-113070229-D26</f>
        <v>-111607234</v>
      </c>
      <c r="E25" s="47"/>
      <c r="F25" s="39"/>
    </row>
    <row r="26" spans="1:6">
      <c r="A26" s="45" t="s">
        <v>242</v>
      </c>
      <c r="B26" s="46">
        <v>-1561431</v>
      </c>
      <c r="C26" s="70"/>
      <c r="D26" s="46">
        <v>-1462995</v>
      </c>
      <c r="E26" s="47"/>
      <c r="F26" s="39"/>
    </row>
    <row r="27" spans="1:6">
      <c r="A27" s="45" t="s">
        <v>220</v>
      </c>
      <c r="B27" s="46"/>
      <c r="C27" s="70"/>
      <c r="D27" s="46"/>
      <c r="E27" s="47"/>
      <c r="F27" s="39"/>
    </row>
    <row r="28" spans="1:6">
      <c r="A28" s="50" t="s">
        <v>272</v>
      </c>
      <c r="B28" s="46">
        <v>-10258767</v>
      </c>
      <c r="C28" s="68"/>
      <c r="D28" s="46">
        <v>-61321844</v>
      </c>
      <c r="E28" s="47"/>
      <c r="F28" s="39"/>
    </row>
    <row r="29" spans="1:6">
      <c r="A29" s="52" t="s">
        <v>262</v>
      </c>
      <c r="B29" s="49">
        <f>SUM(B23:B28)</f>
        <v>-403585976</v>
      </c>
      <c r="C29" s="71"/>
      <c r="D29" s="49">
        <f>SUM(D23:D28)</f>
        <v>-438528121</v>
      </c>
      <c r="E29" s="47"/>
      <c r="F29" s="39"/>
    </row>
    <row r="30" spans="1:6">
      <c r="A30" s="45" t="s">
        <v>260</v>
      </c>
      <c r="B30" s="46"/>
      <c r="C30" s="68"/>
      <c r="D30" s="46"/>
      <c r="E30" s="47"/>
      <c r="F30" s="39"/>
    </row>
    <row r="31" spans="1:6">
      <c r="A31" s="45" t="s">
        <v>261</v>
      </c>
      <c r="B31" s="46"/>
      <c r="C31" s="68"/>
      <c r="D31" s="46"/>
      <c r="E31" s="47"/>
      <c r="F31" s="39"/>
    </row>
    <row r="32" spans="1:6">
      <c r="A32" s="45" t="s">
        <v>255</v>
      </c>
      <c r="B32" s="46"/>
      <c r="C32" s="68"/>
      <c r="D32" s="46"/>
      <c r="E32" s="47"/>
      <c r="F32" s="39"/>
    </row>
    <row r="33" spans="1:8">
      <c r="A33" s="48" t="s">
        <v>244</v>
      </c>
      <c r="B33" s="49">
        <f>SUM(B30:B32)</f>
        <v>0</v>
      </c>
      <c r="C33" s="71"/>
      <c r="D33" s="49">
        <f>SUM(D30:D32)</f>
        <v>0</v>
      </c>
      <c r="E33" s="47"/>
      <c r="F33" s="53"/>
    </row>
    <row r="34" spans="1:8">
      <c r="A34" s="48"/>
      <c r="B34" s="54"/>
      <c r="C34" s="71"/>
      <c r="D34" s="54"/>
      <c r="E34" s="47"/>
      <c r="F34" s="39"/>
    </row>
    <row r="35" spans="1:8">
      <c r="A35" s="48" t="s">
        <v>213</v>
      </c>
      <c r="B35" s="54">
        <f>SUM(B33,B29,B22,B18)</f>
        <v>119332865</v>
      </c>
      <c r="C35" s="71"/>
      <c r="D35" s="54">
        <f>SUM(D33,D29,D22,D18)</f>
        <v>131154084.18999994</v>
      </c>
      <c r="E35" s="47"/>
      <c r="F35" s="39"/>
    </row>
    <row r="36" spans="1:8">
      <c r="A36" s="45" t="s">
        <v>26</v>
      </c>
      <c r="B36" s="46">
        <v>-17906532</v>
      </c>
      <c r="C36" s="68"/>
      <c r="D36" s="46">
        <v>-19982274</v>
      </c>
      <c r="E36" s="47"/>
      <c r="F36" s="39"/>
    </row>
    <row r="37" spans="1:8" ht="15" customHeight="1" thickBot="1">
      <c r="A37" s="48" t="s">
        <v>245</v>
      </c>
      <c r="B37" s="55">
        <f>SUM(B35:B36)</f>
        <v>101426333</v>
      </c>
      <c r="C37" s="68"/>
      <c r="D37" s="55">
        <f>SUM(D35:D36)</f>
        <v>111171810.18999994</v>
      </c>
      <c r="E37" s="47"/>
      <c r="F37" s="53"/>
    </row>
    <row r="38" spans="1:8" ht="15" customHeight="1" thickTop="1">
      <c r="A38" s="45"/>
      <c r="B38" s="76"/>
      <c r="C38" s="71"/>
      <c r="D38" s="76"/>
      <c r="E38" s="45"/>
      <c r="F38" s="53"/>
      <c r="G38" s="53"/>
      <c r="H38" s="53"/>
    </row>
    <row r="39" spans="1:8">
      <c r="A39" s="48" t="s">
        <v>221</v>
      </c>
      <c r="B39" s="54"/>
      <c r="C39" s="69"/>
      <c r="D39" s="54"/>
      <c r="E39" s="47"/>
      <c r="F39" s="39"/>
    </row>
    <row r="40" spans="1:8">
      <c r="A40" s="45" t="s">
        <v>222</v>
      </c>
      <c r="B40" s="46"/>
      <c r="C40" s="68"/>
      <c r="D40" s="46"/>
      <c r="E40" s="47"/>
      <c r="F40" s="39"/>
    </row>
    <row r="41" spans="1:8">
      <c r="A41" s="45" t="s">
        <v>223</v>
      </c>
      <c r="B41" s="46"/>
      <c r="C41" s="68"/>
      <c r="D41" s="46"/>
      <c r="E41" s="47"/>
      <c r="F41" s="39"/>
    </row>
    <row r="42" spans="1:8">
      <c r="A42" s="45"/>
      <c r="B42" s="77"/>
      <c r="C42" s="72"/>
      <c r="D42" s="77"/>
      <c r="E42" s="47"/>
      <c r="F42" s="39"/>
    </row>
    <row r="43" spans="1:8">
      <c r="A43" s="48" t="s">
        <v>224</v>
      </c>
      <c r="B43" s="53"/>
      <c r="C43" s="65"/>
      <c r="D43" s="53"/>
      <c r="E43" s="56"/>
      <c r="F43" s="39"/>
    </row>
    <row r="44" spans="1:8">
      <c r="A44" s="45" t="s">
        <v>225</v>
      </c>
      <c r="B44" s="57"/>
      <c r="C44" s="73"/>
      <c r="D44" s="57"/>
      <c r="E44" s="56"/>
      <c r="F44" s="39"/>
    </row>
    <row r="45" spans="1:8">
      <c r="A45" s="58" t="s">
        <v>226</v>
      </c>
      <c r="B45" s="46"/>
      <c r="C45" s="68"/>
      <c r="D45" s="46"/>
      <c r="E45" s="47"/>
      <c r="F45" s="39"/>
    </row>
    <row r="46" spans="1:8">
      <c r="A46" s="58" t="s">
        <v>227</v>
      </c>
      <c r="B46" s="46"/>
      <c r="C46" s="68"/>
      <c r="D46" s="46"/>
      <c r="E46" s="47"/>
      <c r="F46" s="39"/>
    </row>
    <row r="47" spans="1:8">
      <c r="A47" s="36"/>
      <c r="B47" s="77"/>
      <c r="C47" s="72"/>
      <c r="D47" s="77"/>
      <c r="E47" s="47"/>
      <c r="F47" s="39"/>
    </row>
    <row r="48" spans="1:8">
      <c r="A48" s="45" t="s">
        <v>228</v>
      </c>
      <c r="B48" s="53"/>
      <c r="C48" s="65"/>
      <c r="D48" s="53"/>
      <c r="E48" s="56"/>
      <c r="F48" s="39"/>
    </row>
    <row r="49" spans="1:6">
      <c r="A49" s="58" t="s">
        <v>226</v>
      </c>
      <c r="B49" s="46"/>
      <c r="C49" s="68"/>
      <c r="D49" s="46"/>
      <c r="E49" s="39"/>
      <c r="F49" s="39"/>
    </row>
    <row r="50" spans="1:6">
      <c r="A50" s="58" t="s">
        <v>227</v>
      </c>
      <c r="B50" s="46"/>
      <c r="C50" s="68"/>
      <c r="D50" s="46"/>
      <c r="E50" s="39"/>
      <c r="F50" s="39"/>
    </row>
    <row r="51" spans="1:6">
      <c r="B51" s="53"/>
      <c r="C51" s="65"/>
      <c r="D51" s="53"/>
      <c r="E51" s="39"/>
    </row>
    <row r="53" spans="1:6">
      <c r="A53" s="48" t="s">
        <v>229</v>
      </c>
      <c r="B53" s="59">
        <f>B37</f>
        <v>101426333</v>
      </c>
      <c r="D53" s="59">
        <f>D37</f>
        <v>111171810.18999994</v>
      </c>
    </row>
    <row r="54" spans="1:6" s="38" customFormat="1">
      <c r="A54" s="48"/>
      <c r="B54" s="63"/>
      <c r="C54" s="64"/>
      <c r="D54" s="63"/>
    </row>
    <row r="55" spans="1:6" s="38" customFormat="1">
      <c r="A55" s="43" t="s">
        <v>219</v>
      </c>
      <c r="B55" s="63"/>
      <c r="C55" s="64"/>
      <c r="D55" s="63"/>
    </row>
    <row r="56" spans="1:6" s="38" customFormat="1">
      <c r="A56" s="48"/>
      <c r="B56" s="63"/>
      <c r="C56" s="64"/>
      <c r="D56" s="63"/>
    </row>
    <row r="57" spans="1:6" s="38" customFormat="1">
      <c r="A57" s="48" t="s">
        <v>230</v>
      </c>
      <c r="B57" s="63"/>
      <c r="C57" s="64"/>
      <c r="D57" s="63"/>
    </row>
    <row r="58" spans="1:6" s="38" customFormat="1">
      <c r="A58" s="45" t="s">
        <v>231</v>
      </c>
      <c r="B58" s="46"/>
      <c r="C58" s="68"/>
      <c r="D58" s="46"/>
    </row>
    <row r="59" spans="1:6" s="38" customFormat="1">
      <c r="A59" s="45" t="s">
        <v>216</v>
      </c>
      <c r="B59" s="46"/>
      <c r="C59" s="68"/>
      <c r="D59" s="46"/>
    </row>
    <row r="60" spans="1:6" s="38" customFormat="1">
      <c r="A60" s="45" t="s">
        <v>243</v>
      </c>
      <c r="B60" s="46"/>
      <c r="C60" s="68"/>
      <c r="D60" s="46"/>
    </row>
    <row r="61" spans="1:6" s="38" customFormat="1">
      <c r="A61" s="50" t="s">
        <v>271</v>
      </c>
      <c r="B61" s="46">
        <v>54510952</v>
      </c>
      <c r="C61" s="68"/>
      <c r="D61" s="46"/>
    </row>
    <row r="62" spans="1:6" s="38" customFormat="1">
      <c r="A62" s="45" t="s">
        <v>232</v>
      </c>
      <c r="B62" s="46"/>
      <c r="C62" s="68"/>
      <c r="D62" s="46"/>
    </row>
    <row r="63" spans="1:6" s="38" customFormat="1">
      <c r="A63" s="48" t="s">
        <v>218</v>
      </c>
      <c r="B63" s="59">
        <f>SUM(B58:B62)</f>
        <v>54510952</v>
      </c>
      <c r="C63" s="64"/>
      <c r="D63" s="59">
        <f>SUM(D58:D62)</f>
        <v>0</v>
      </c>
    </row>
    <row r="64" spans="1:6" s="38" customFormat="1">
      <c r="A64" s="60"/>
      <c r="B64" s="63"/>
      <c r="C64" s="64"/>
      <c r="D64" s="63"/>
    </row>
    <row r="65" spans="1:9" s="38" customFormat="1">
      <c r="A65" s="48" t="s">
        <v>233</v>
      </c>
      <c r="B65" s="63"/>
      <c r="C65" s="64"/>
      <c r="D65" s="63"/>
    </row>
    <row r="66" spans="1:9" s="38" customFormat="1">
      <c r="A66" s="45" t="s">
        <v>214</v>
      </c>
      <c r="B66" s="46"/>
      <c r="C66" s="68"/>
      <c r="D66" s="46"/>
    </row>
    <row r="67" spans="1:9" s="38" customFormat="1">
      <c r="A67" s="45" t="s">
        <v>215</v>
      </c>
      <c r="B67" s="46"/>
      <c r="C67" s="68"/>
      <c r="D67" s="46"/>
    </row>
    <row r="68" spans="1:9" s="38" customFormat="1">
      <c r="A68" s="45" t="s">
        <v>234</v>
      </c>
      <c r="B68" s="46"/>
      <c r="C68" s="68"/>
      <c r="D68" s="46"/>
    </row>
    <row r="69" spans="1:9" s="38" customFormat="1">
      <c r="A69" s="50" t="s">
        <v>268</v>
      </c>
      <c r="B69" s="46"/>
      <c r="C69" s="68"/>
      <c r="D69" s="46"/>
    </row>
    <row r="70" spans="1:9" s="38" customFormat="1">
      <c r="A70" s="45" t="s">
        <v>235</v>
      </c>
      <c r="B70" s="46"/>
      <c r="C70" s="68"/>
      <c r="D70" s="46"/>
    </row>
    <row r="71" spans="1:9" s="38" customFormat="1">
      <c r="A71" s="48" t="s">
        <v>218</v>
      </c>
      <c r="B71" s="59">
        <f>SUM(B66:B70)</f>
        <v>0</v>
      </c>
      <c r="C71" s="64"/>
      <c r="D71" s="59">
        <f>SUM(D66:D70)</f>
        <v>0</v>
      </c>
    </row>
    <row r="72" spans="1:9" s="38" customFormat="1">
      <c r="A72" s="60"/>
      <c r="B72" s="63"/>
      <c r="C72" s="64"/>
      <c r="D72" s="63"/>
    </row>
    <row r="73" spans="1:9" s="38" customFormat="1">
      <c r="A73" s="48" t="s">
        <v>236</v>
      </c>
      <c r="B73" s="59">
        <f>SUM(B63,B71)</f>
        <v>54510952</v>
      </c>
      <c r="C73" s="64"/>
      <c r="D73" s="59">
        <f>SUM(D63,D71)</f>
        <v>0</v>
      </c>
    </row>
    <row r="74" spans="1:9" s="38" customFormat="1">
      <c r="A74" s="60"/>
      <c r="B74" s="59"/>
      <c r="C74" s="64"/>
      <c r="D74" s="59"/>
    </row>
    <row r="75" spans="1:9" s="38" customFormat="1" ht="15.75" thickBot="1">
      <c r="A75" s="48" t="s">
        <v>237</v>
      </c>
      <c r="B75" s="61">
        <f>B73+B53</f>
        <v>155937285</v>
      </c>
      <c r="C75" s="64"/>
      <c r="D75" s="61">
        <f>D73+D53</f>
        <v>111171810.18999994</v>
      </c>
      <c r="H75" s="62"/>
    </row>
    <row r="76" spans="1:9" s="38" customFormat="1" ht="15.75" thickTop="1">
      <c r="A76" s="45"/>
      <c r="B76" s="63"/>
      <c r="C76" s="64"/>
      <c r="D76" s="63"/>
      <c r="H76" s="62"/>
      <c r="I76" s="63"/>
    </row>
    <row r="77" spans="1:9" s="38" customFormat="1">
      <c r="A77" s="43" t="s">
        <v>217</v>
      </c>
      <c r="B77" s="63"/>
      <c r="C77" s="64"/>
      <c r="D77" s="63"/>
    </row>
    <row r="78" spans="1:9" s="38" customFormat="1">
      <c r="A78" s="45" t="s">
        <v>222</v>
      </c>
      <c r="B78" s="78"/>
      <c r="C78" s="64"/>
      <c r="D78" s="78"/>
      <c r="H78" s="63"/>
    </row>
    <row r="79" spans="1:9" s="38" customFormat="1">
      <c r="A79" s="45" t="s">
        <v>223</v>
      </c>
      <c r="B79" s="78"/>
      <c r="C79" s="64"/>
      <c r="D79" s="7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Edmira Madani</cp:lastModifiedBy>
  <cp:lastPrinted>2016-10-03T09:59:38Z</cp:lastPrinted>
  <dcterms:created xsi:type="dcterms:W3CDTF">2012-01-19T09:31:29Z</dcterms:created>
  <dcterms:modified xsi:type="dcterms:W3CDTF">2020-08-02T09:20:58Z</dcterms:modified>
</cp:coreProperties>
</file>