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15" windowHeight="8745" tabRatio="929" activeTab="8"/>
  </bookViews>
  <sheets>
    <sheet name="Aktivet" sheetId="4" r:id="rId1"/>
    <sheet name="Pasivet" sheetId="14" r:id="rId2"/>
    <sheet name="Rezultati" sheetId="15" r:id="rId3"/>
    <sheet name="Kapitali" sheetId="20" r:id="rId4"/>
    <sheet name="Kopertina" sheetId="1" r:id="rId5"/>
    <sheet name=" FLUKSI M D" sheetId="29" r:id="rId6"/>
    <sheet name="Shenimet" sheetId="21" r:id="rId7"/>
    <sheet name="Inventari" sheetId="31" r:id="rId8"/>
    <sheet name="Aktivet  Afatgjate" sheetId="32" r:id="rId9"/>
    <sheet name="Pasqyra_ 1_ dhe  _2_" sheetId="33" r:id="rId10"/>
    <sheet name="Pasqyra------3-" sheetId="35" r:id="rId11"/>
    <sheet name="Sheet1" sheetId="36" r:id="rId12"/>
  </sheets>
  <calcPr calcId="124519"/>
</workbook>
</file>

<file path=xl/calcChain.xml><?xml version="1.0" encoding="utf-8"?>
<calcChain xmlns="http://schemas.openxmlformats.org/spreadsheetml/2006/main">
  <c r="D56" i="35"/>
  <c r="D15"/>
  <c r="D46" s="1"/>
  <c r="J92" i="33"/>
  <c r="I92"/>
  <c r="J76"/>
  <c r="I76"/>
  <c r="J72"/>
  <c r="I72"/>
  <c r="J66"/>
  <c r="J97" s="1"/>
  <c r="I66"/>
  <c r="I97" s="1"/>
  <c r="J13"/>
  <c r="I13"/>
  <c r="J9"/>
  <c r="J25" s="1"/>
  <c r="I9"/>
  <c r="I25" s="1"/>
  <c r="G41" i="32" l="1"/>
  <c r="G25"/>
  <c r="F13" i="31"/>
  <c r="F12"/>
  <c r="F11"/>
  <c r="F31" s="1"/>
  <c r="F29" i="29" l="1"/>
  <c r="E29"/>
  <c r="E27"/>
  <c r="F27"/>
  <c r="E13"/>
  <c r="F13"/>
  <c r="I23" i="20"/>
  <c r="I9"/>
  <c r="F30" i="15"/>
  <c r="G30"/>
  <c r="F29"/>
  <c r="G29"/>
  <c r="F28"/>
  <c r="G28"/>
  <c r="F19"/>
  <c r="G19"/>
  <c r="F18"/>
  <c r="G18"/>
  <c r="F13"/>
  <c r="G13"/>
  <c r="H45" i="14"/>
  <c r="H8"/>
  <c r="H13"/>
  <c r="H34"/>
  <c r="G21" i="4"/>
  <c r="H21"/>
  <c r="G36"/>
  <c r="G34" s="1"/>
  <c r="G45" s="1"/>
  <c r="H36"/>
  <c r="H34" s="1"/>
  <c r="H45" s="1"/>
  <c r="D9" i="20"/>
  <c r="E9"/>
  <c r="F9"/>
  <c r="H9"/>
  <c r="D23"/>
  <c r="E23"/>
  <c r="F23"/>
  <c r="H23"/>
  <c r="G34" i="14"/>
  <c r="G26"/>
  <c r="G27"/>
  <c r="G13"/>
  <c r="G8" s="1"/>
  <c r="G33" s="1"/>
  <c r="G10"/>
  <c r="G8" i="4"/>
  <c r="G9"/>
  <c r="H9"/>
  <c r="H8" s="1"/>
  <c r="F49" i="32"/>
  <c r="E49"/>
  <c r="D49"/>
  <c r="G48"/>
  <c r="G47"/>
  <c r="G46"/>
  <c r="G45"/>
  <c r="G44"/>
  <c r="G43"/>
  <c r="G42"/>
  <c r="G40"/>
  <c r="G49" s="1"/>
  <c r="F33"/>
  <c r="E33"/>
  <c r="D33"/>
  <c r="G32"/>
  <c r="G31"/>
  <c r="G30"/>
  <c r="G28"/>
  <c r="G27"/>
  <c r="G26"/>
  <c r="G24"/>
  <c r="G33" s="1"/>
  <c r="F17"/>
  <c r="E17"/>
  <c r="D17"/>
  <c r="G16"/>
  <c r="G15"/>
  <c r="G14"/>
  <c r="G13"/>
  <c r="G12"/>
  <c r="G11"/>
  <c r="G10"/>
  <c r="G9"/>
  <c r="G8"/>
  <c r="G17" s="1"/>
  <c r="G45" i="14" l="1"/>
  <c r="F26" i="29"/>
  <c r="C23" i="20"/>
  <c r="I12"/>
  <c r="C9"/>
</calcChain>
</file>

<file path=xl/sharedStrings.xml><?xml version="1.0" encoding="utf-8"?>
<sst xmlns="http://schemas.openxmlformats.org/spreadsheetml/2006/main" count="598" uniqueCount="414">
  <si>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</si>
  <si>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</si>
  <si>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</si>
  <si>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</si>
  <si>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</si>
  <si>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</si>
  <si>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</si>
  <si>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</si>
  <si>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</si>
  <si>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</si>
  <si>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</si>
  <si>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</si>
  <si>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</si>
  <si>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</si>
  <si>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</si>
  <si>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</si>
  <si>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</si>
  <si>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</si>
  <si>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</si>
  <si>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</si>
  <si>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</si>
  <si>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</si>
  <si>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</si>
  <si>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</si>
  <si>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</si>
  <si>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</si>
  <si>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</si>
  <si>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</si>
  <si>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</si>
  <si>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</si>
  <si>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</si>
  <si>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</si>
  <si>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Te pagushme ndaj furnitoreve</t>
  </si>
  <si>
    <t>Huat 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</si>
  <si>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</si>
  <si>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</si>
  <si>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</si>
  <si>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</si>
  <si>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</si>
  <si>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</si>
  <si>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</si>
  <si>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</si>
  <si>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</si>
  <si>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</si>
  <si>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</si>
  <si>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</si>
  <si>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</si>
  <si>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S H K U R T E R A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</si>
  <si>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</si>
  <si>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</si>
  <si>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</si>
  <si>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</si>
  <si>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</si>
  <si>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</si>
  <si>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</si>
  <si>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</si>
  <si>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</si>
  <si>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</si>
  <si>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</si>
  <si>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</si>
  <si>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</si>
  <si>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Te pagushme ndaj punonjesve</t>
  </si>
  <si>
    <t>Pozicioni i rregulluar</t>
  </si>
  <si>
    <t>TOTALI</t>
  </si>
  <si>
    <t>Efekti ndryshimeve ne politikat kontabel</t>
  </si>
  <si>
    <t>Dividentet e paguar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</si>
  <si>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</si>
  <si>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</si>
  <si>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</si>
  <si>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</si>
  <si>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</si>
  <si>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S H E N I M E T          S P J E G U E S E</t>
  </si>
  <si>
    <t>Per Drejtimin  e Njesise  Ekonomike</t>
  </si>
  <si>
    <t>Ligjit Nr. 9228 Date 29.04.2004     Per Kontabilitetin dhe Pasqyrat Financiare  )</t>
  </si>
  <si>
    <t>Fluksi monetar nga veprimtarite investuese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</si>
  <si>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</si>
  <si>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</si>
  <si>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</si>
  <si>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</si>
  <si>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</si>
  <si>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</si>
  <si>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</si>
  <si>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</si>
  <si>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</si>
  <si>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</si>
  <si>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</si>
  <si>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</si>
  <si>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</si>
  <si>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</si>
  <si>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</si>
  <si>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</si>
  <si>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</si>
  <si>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</si>
  <si>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</si>
  <si>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</si>
  <si>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</si>
  <si>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>Leke</t>
  </si>
  <si>
    <t xml:space="preserve">  Periudha  Kontabel e Pasqyrave Financiare</t>
  </si>
  <si>
    <t>&gt;</t>
  </si>
  <si>
    <t>Kliente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</si>
  <si>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</si>
  <si>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</si>
  <si>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</si>
  <si>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</si>
  <si>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</si>
  <si>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</si>
  <si>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</si>
  <si>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</si>
  <si>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</si>
  <si>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</si>
  <si>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</si>
  <si>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</si>
  <si>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</si>
  <si>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</si>
  <si>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</si>
  <si>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</si>
  <si>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</si>
  <si>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</si>
  <si>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</si>
  <si>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</si>
  <si>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</si>
  <si>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</si>
  <si>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</si>
  <si>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</si>
  <si>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</si>
  <si>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</si>
  <si>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</si>
  <si>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</si>
  <si>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</si>
  <si>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</si>
  <si>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</si>
  <si>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</si>
  <si>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</si>
  <si>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Para ardhese</t>
  </si>
  <si>
    <t>A K T I V E T    A F A T S H K U R T R A</t>
  </si>
  <si>
    <t>Derivative dhe aktive te mbajtura per tregtim</t>
  </si>
  <si>
    <t>Aktive te tjera financiare afatshkurtra</t>
  </si>
  <si>
    <t>Aktive biologjike afatshkurtra</t>
  </si>
  <si>
    <t>Aktive afatshkurtra te mbajtura per rishitje</t>
  </si>
  <si>
    <t>Produkte te gatshme</t>
  </si>
  <si>
    <t>Shpenzime te periudhave te ardhshme</t>
  </si>
  <si>
    <t>Provizionet afatshkurtra</t>
  </si>
  <si>
    <t>Ndrysh.ne invent.prod.gatshme e prodhimit ne proces</t>
  </si>
  <si>
    <t>A</t>
  </si>
  <si>
    <t>B</t>
  </si>
  <si>
    <t>Blerja e njesisese kontrolluar X minus parate e Arketuara</t>
  </si>
  <si>
    <t>MM neto e perdorur ne veprimtarite Financiare</t>
  </si>
  <si>
    <t>Emertimi dhe Forma ligjore</t>
  </si>
  <si>
    <t>Po</t>
  </si>
  <si>
    <t>Jo</t>
  </si>
  <si>
    <t>Ne   Leke</t>
  </si>
  <si>
    <t>Trasferime ne rezerven ligjore</t>
  </si>
  <si>
    <t>Trasferime ne rezerven statuore</t>
  </si>
  <si>
    <t>Trasferime ne rezerva per investime</t>
  </si>
  <si>
    <t>Emetimi I kapitalit aksionar</t>
  </si>
  <si>
    <t>Rezerva rivleresimi I AAGJ</t>
  </si>
  <si>
    <t>Trasferim ne detyrimet</t>
  </si>
  <si>
    <t>Blerje aksionesh thesari</t>
  </si>
  <si>
    <t>Terheqje kapitali per zvogelim</t>
  </si>
  <si>
    <t>Rezerva te tjera</t>
  </si>
  <si>
    <t>Ngurtesime</t>
  </si>
  <si>
    <t xml:space="preserve"> </t>
  </si>
  <si>
    <t>Hua,bono dhe detyrime nga qeraja financiare(Leasing)</t>
  </si>
  <si>
    <t xml:space="preserve">(  Ne zbatim te Standartit Kombetar te Kontabilitetit Nr.2 dhe </t>
  </si>
  <si>
    <t>1P</t>
  </si>
  <si>
    <t>2P</t>
  </si>
  <si>
    <t>3P</t>
  </si>
  <si>
    <t>4P</t>
  </si>
  <si>
    <t>5P</t>
  </si>
  <si>
    <t>7P</t>
  </si>
  <si>
    <t>8P</t>
  </si>
  <si>
    <t>12P</t>
  </si>
  <si>
    <t>13P</t>
  </si>
  <si>
    <t>14P</t>
  </si>
  <si>
    <t>1A</t>
  </si>
  <si>
    <t>2A</t>
  </si>
  <si>
    <t>3A</t>
  </si>
  <si>
    <t>4A</t>
  </si>
  <si>
    <t>5A</t>
  </si>
  <si>
    <t>6A</t>
  </si>
  <si>
    <t>7A</t>
  </si>
  <si>
    <t>8A</t>
  </si>
  <si>
    <t>9A</t>
  </si>
  <si>
    <t>10A</t>
  </si>
  <si>
    <t>11A</t>
  </si>
  <si>
    <t>12A</t>
  </si>
  <si>
    <t>13A</t>
  </si>
  <si>
    <t>Pasqyra e fluksit monetar - Metoda Direkte</t>
  </si>
  <si>
    <t>MM te paguara ndaj furnitoreve dhe punonjesve</t>
  </si>
  <si>
    <t>Mjete monetare (MM) te arketuara nga klientet</t>
  </si>
  <si>
    <t>MM te ardhura nga veprimtarite</t>
  </si>
  <si>
    <t>Tatim mbi fitimin I paguar</t>
  </si>
  <si>
    <t>MM neto nga veprimtarite e shfrytezimit</t>
  </si>
  <si>
    <t>Fluksi monetar nga veprimtarite e shfrytezimit</t>
  </si>
  <si>
    <t>Parapagime dhe shpenzime te shtyra</t>
  </si>
  <si>
    <t>Huamarje te tjera afatgjata</t>
  </si>
  <si>
    <t>te dhjeta mbas presjes</t>
  </si>
  <si>
    <t>Huamarrje afat shkurtra</t>
  </si>
  <si>
    <t>Kruje</t>
  </si>
  <si>
    <t>14A</t>
  </si>
  <si>
    <t>6P</t>
  </si>
  <si>
    <t>9P</t>
  </si>
  <si>
    <t>16P</t>
  </si>
  <si>
    <t xml:space="preserve">  Kruje</t>
  </si>
  <si>
    <t>Pozicioni me 31 dhjetor 2010</t>
  </si>
  <si>
    <t>Interesi I paguar    te  tjera</t>
  </si>
  <si>
    <t>Aktiviteti</t>
  </si>
  <si>
    <t>Farmaci</t>
  </si>
  <si>
    <t>Nr.</t>
  </si>
  <si>
    <t>Artikulli</t>
  </si>
  <si>
    <t>Nj / M</t>
  </si>
  <si>
    <t>Sasia</t>
  </si>
  <si>
    <t>Kosto</t>
  </si>
  <si>
    <t>Vlera</t>
  </si>
  <si>
    <t>Shuma</t>
  </si>
  <si>
    <t xml:space="preserve">                                          Per  drejtimin  e  shoqerise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</si>
  <si>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</si>
  <si>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</si>
  <si>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</si>
  <si>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</si>
  <si>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</si>
  <si>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</si>
  <si>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</si>
  <si>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</si>
  <si>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</si>
  <si>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</si>
  <si>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Makineri,paisje,vegla</t>
  </si>
  <si>
    <t>Administratori</t>
  </si>
  <si>
    <t>Pasqyre Nr.1</t>
  </si>
  <si>
    <t>Në ooo/Lekë</t>
  </si>
  <si>
    <t>ANEKS STATISTIKOR</t>
  </si>
  <si>
    <t>TE ARDHURAT</t>
  </si>
  <si>
    <t>Numri i Llogarise</t>
  </si>
  <si>
    <t>Kodi Statistikor</t>
  </si>
  <si>
    <t>Viti 2010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</si>
  <si>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</si>
  <si>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</si>
  <si>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</si>
  <si>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</si>
  <si>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</si>
  <si>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</si>
  <si>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</si>
  <si>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</si>
  <si>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</si>
  <si>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</si>
  <si>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</si>
  <si>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</si>
  <si>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</si>
  <si>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</si>
  <si>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</si>
  <si>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</si>
  <si>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</si>
  <si>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</si>
  <si>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</si>
  <si>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</si>
  <si>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</si>
  <si>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</si>
  <si>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</si>
  <si>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</si>
  <si>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</si>
  <si>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</si>
  <si>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</si>
  <si>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</si>
  <si>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</si>
  <si>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</si>
  <si>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</si>
  <si>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</si>
  <si>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</si>
  <si>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</si>
  <si>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</si>
  <si>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</si>
  <si>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</si>
  <si>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</si>
  <si>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</si>
  <si>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</si>
  <si>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</si>
  <si>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</si>
  <si>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</si>
  <si>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</si>
  <si>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</si>
  <si>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</si>
  <si>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</si>
  <si>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</si>
  <si>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</si>
  <si>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</si>
  <si>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</si>
  <si>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</si>
  <si>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</si>
  <si>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</si>
  <si>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</si>
  <si>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</si>
  <si>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</si>
  <si>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</si>
  <si>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</si>
  <si>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</si>
  <si>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</si>
  <si>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</si>
  <si>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</si>
  <si>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</si>
  <si>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</si>
  <si>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</si>
  <si>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</si>
  <si>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</si>
  <si>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</si>
  <si>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</si>
  <si>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</si>
  <si>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</si>
  <si>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</si>
  <si>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</si>
  <si>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</si>
  <si>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</si>
  <si>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</si>
  <si>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</si>
  <si>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</si>
  <si>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</si>
  <si>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</si>
  <si>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</si>
  <si>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</si>
  <si>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</si>
  <si>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</si>
  <si>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</si>
  <si>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</si>
  <si>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</si>
  <si>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</si>
  <si>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</si>
  <si>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</si>
  <si>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Eksport mallrash</t>
  </si>
  <si>
    <t>Tregti te tjera</t>
  </si>
  <si>
    <t>Totali i te ardhurave nga   tregtia</t>
  </si>
  <si>
    <t>Ndertim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</si>
  <si>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</si>
  <si>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</si>
  <si>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</si>
  <si>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</si>
  <si>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</si>
  <si>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</si>
  <si>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</si>
  <si>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</si>
  <si>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</si>
  <si>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</si>
  <si>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</si>
  <si>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</si>
  <si>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</si>
  <si>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</si>
  <si>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</si>
  <si>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</si>
  <si>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</si>
  <si>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</si>
  <si>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</si>
  <si>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</si>
  <si>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</si>
  <si>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</si>
  <si>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</si>
  <si>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</si>
  <si>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</si>
  <si>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</si>
  <si>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</si>
  <si>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</si>
  <si>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</si>
  <si>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</si>
  <si>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</si>
  <si>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</si>
  <si>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</si>
  <si>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</si>
  <si>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</si>
  <si>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</si>
  <si>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</si>
  <si>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</si>
  <si>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</si>
  <si>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</si>
  <si>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</si>
  <si>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</si>
  <si>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Totali</t>
  </si>
  <si>
    <t>Financieri</t>
  </si>
  <si>
    <t>Qemal  Goga</t>
  </si>
  <si>
    <t>Pasqyrat    Financiare    te    Vitit   2011</t>
  </si>
  <si>
    <t>Pasqyra   e   te   Ardhurave   dhe   Shpenzimeve     2011</t>
  </si>
  <si>
    <t>Pasqyra  e  Ndryshimeve  ne  Kapital  2011</t>
  </si>
  <si>
    <t>Pozicioni me 31 dhjetor 2011</t>
  </si>
  <si>
    <t>Viti   2011</t>
  </si>
  <si>
    <t>Pasqyra   e   Fluksit   Monetar  -  Metoda  Direkte   2011</t>
  </si>
  <si>
    <t>31.12.2011</t>
  </si>
  <si>
    <t>Vlera Kontabel Neto e A.A.Materiale  2011</t>
  </si>
  <si>
    <t>Viti 2011</t>
  </si>
  <si>
    <t>Aktivet Afatgjata Materiale  me vlere fillestare   2011</t>
  </si>
  <si>
    <t>Amortizimi A.A.Materiale   2011</t>
  </si>
  <si>
    <t>01/01/2011</t>
  </si>
  <si>
    <t>31/12/2011</t>
  </si>
  <si>
    <t>10/03/2012</t>
  </si>
  <si>
    <t>Pasqyrat    Financiare    te    Vitit   2011                                                    ne  leke</t>
  </si>
  <si>
    <t xml:space="preserve">Shoqeria   "     Afrim  Bici  " </t>
  </si>
  <si>
    <t>Nipt :    K64112202A</t>
  </si>
  <si>
    <t>K64112202A</t>
  </si>
  <si>
    <t>Artikuj    Ushqimor</t>
  </si>
  <si>
    <t xml:space="preserve">Pasqyrat  e  vitit  ushtrimor  ,si pasqyra  e  te  ardhura  shpenzime, ndryshimi </t>
  </si>
  <si>
    <t>I kapitalit,  pasqyrat  anekse  jane  hartuar  sipas  udhezimit  se  KKK   neni</t>
  </si>
  <si>
    <t xml:space="preserve">4-18.  Norma  e  rentabilitatit   eshte  ne  vleren  relative   6%  me  te  </t>
  </si>
  <si>
    <t xml:space="preserve">ardhura  bruto ,  gje  qe  flet  per  nje  performance  relativisht  te  mire  te  </t>
  </si>
  <si>
    <t>subjektit.</t>
  </si>
  <si>
    <t>Afrim  Bici</t>
  </si>
  <si>
    <t>I N V E N T A R I   i   _________</t>
  </si>
  <si>
    <t>Shoqeria  :   Afrim  Bici</t>
  </si>
  <si>
    <t>NIPTI  :             K64112202A</t>
  </si>
  <si>
    <t xml:space="preserve">                      Fushe - Kruje</t>
  </si>
  <si>
    <t>Miell  asos</t>
  </si>
  <si>
    <t>kg</t>
  </si>
  <si>
    <t>Miell  prima</t>
  </si>
  <si>
    <t>Hime</t>
  </si>
  <si>
    <t>Te tjera</t>
  </si>
  <si>
    <t>leke</t>
  </si>
  <si>
    <t xml:space="preserve"> Ndryshimet e gjëndjeve të Mallrave (+/-)</t>
  </si>
  <si>
    <t xml:space="preserve"> Pagat e personelit</t>
  </si>
  <si>
    <t xml:space="preserve">           Pasqyra   nr. 3</t>
  </si>
  <si>
    <t>Te punesuar mesatarisht per vitin 2010:</t>
  </si>
</sst>
</file>

<file path=xl/styles.xml><?xml version="1.0" encoding="utf-8"?>
<styleSheet xmlns="http://schemas.openxmlformats.org/spreadsheetml/2006/main">
  <numFmts count="3">
    <numFmt numFmtId="164" formatCode="_-* #,##0.00_L_e_k_-;\-* #,##0.00_L_e_k_-;_-* &quot;-&quot;??_L_e_k_-;_-@_-"/>
    <numFmt numFmtId="165" formatCode="#,##0.0"/>
    <numFmt numFmtId="166" formatCode="_-* #,##0_L_e_k_-;\-* #,##0_L_e_k_-;_-* &quot;-&quot;??_L_e_k_-;_-@_-"/>
  </numFmts>
  <fonts count="34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i/>
      <sz val="10"/>
      <color indexed="8"/>
      <name val="Arial"/>
      <family val="2"/>
    </font>
    <font>
      <sz val="14"/>
      <name val="Arial"/>
      <family val="2"/>
    </font>
    <font>
      <sz val="10"/>
      <name val="Arial CE"/>
    </font>
    <font>
      <i/>
      <sz val="8"/>
      <name val="Arial"/>
      <family val="2"/>
    </font>
    <font>
      <sz val="26"/>
      <name val="Arial Narrow"/>
      <family val="2"/>
    </font>
    <font>
      <sz val="26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29" fillId="0" borderId="0"/>
    <xf numFmtId="0" fontId="29" fillId="0" borderId="0"/>
  </cellStyleXfs>
  <cellXfs count="34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6" fillId="0" borderId="4" xfId="0" applyFont="1" applyBorder="1"/>
    <xf numFmtId="0" fontId="6" fillId="0" borderId="0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0" xfId="0" applyFont="1"/>
    <xf numFmtId="0" fontId="6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3" fontId="11" fillId="0" borderId="0" xfId="0" applyNumberFormat="1" applyFont="1"/>
    <xf numFmtId="0" fontId="19" fillId="0" borderId="0" xfId="0" applyFont="1" applyAlignment="1">
      <alignment vertical="center"/>
    </xf>
    <xf numFmtId="0" fontId="20" fillId="0" borderId="17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/>
    </xf>
    <xf numFmtId="3" fontId="11" fillId="0" borderId="0" xfId="0" applyNumberFormat="1" applyFont="1" applyBorder="1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3" fontId="1" fillId="0" borderId="19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17" xfId="0" applyFont="1" applyBorder="1"/>
    <xf numFmtId="3" fontId="5" fillId="0" borderId="0" xfId="0" applyNumberFormat="1" applyFont="1" applyAlignment="1">
      <alignment horizontal="center" vertical="center"/>
    </xf>
    <xf numFmtId="3" fontId="22" fillId="0" borderId="0" xfId="0" applyNumberFormat="1" applyFont="1"/>
    <xf numFmtId="3" fontId="21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24" fillId="2" borderId="0" xfId="0" applyNumberFormat="1" applyFont="1" applyFill="1" applyAlignment="1">
      <alignment horizontal="center" vertical="center"/>
    </xf>
    <xf numFmtId="3" fontId="24" fillId="2" borderId="0" xfId="0" applyNumberFormat="1" applyFont="1" applyFill="1"/>
    <xf numFmtId="3" fontId="24" fillId="2" borderId="3" xfId="0" applyNumberFormat="1" applyFont="1" applyFill="1" applyBorder="1" applyAlignment="1">
      <alignment horizontal="center" vertical="center"/>
    </xf>
    <xf numFmtId="3" fontId="24" fillId="2" borderId="18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4" fillId="0" borderId="0" xfId="0" applyFont="1" applyAlignment="1">
      <alignment horizontal="center"/>
    </xf>
    <xf numFmtId="0" fontId="24" fillId="0" borderId="0" xfId="0" applyFont="1"/>
    <xf numFmtId="3" fontId="24" fillId="0" borderId="0" xfId="0" applyNumberFormat="1" applyFont="1"/>
    <xf numFmtId="3" fontId="24" fillId="0" borderId="3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>
      <alignment horizontal="center" vertical="center"/>
    </xf>
    <xf numFmtId="3" fontId="24" fillId="0" borderId="18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0" fontId="26" fillId="3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3" fontId="2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166" fontId="21" fillId="0" borderId="0" xfId="1" applyNumberFormat="1" applyFont="1" applyAlignment="1">
      <alignment vertical="center"/>
    </xf>
    <xf numFmtId="166" fontId="19" fillId="0" borderId="0" xfId="1" applyNumberFormat="1" applyFont="1" applyAlignment="1">
      <alignment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vertical="center"/>
    </xf>
    <xf numFmtId="0" fontId="24" fillId="0" borderId="19" xfId="0" applyFont="1" applyFill="1" applyBorder="1" applyAlignment="1">
      <alignment horizontal="center" vertical="center"/>
    </xf>
    <xf numFmtId="3" fontId="24" fillId="0" borderId="19" xfId="0" applyNumberFormat="1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3" xfId="0" applyFont="1" applyFill="1" applyBorder="1" applyAlignment="1">
      <alignment vertical="center"/>
    </xf>
    <xf numFmtId="0" fontId="24" fillId="0" borderId="16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0" fillId="0" borderId="17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/>
    </xf>
    <xf numFmtId="0" fontId="19" fillId="0" borderId="0" xfId="0" applyFont="1" applyFill="1" applyBorder="1"/>
    <xf numFmtId="3" fontId="24" fillId="0" borderId="0" xfId="0" applyNumberFormat="1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/>
    <xf numFmtId="3" fontId="24" fillId="0" borderId="0" xfId="0" applyNumberFormat="1" applyFont="1" applyFill="1"/>
    <xf numFmtId="3" fontId="0" fillId="0" borderId="0" xfId="0" applyNumberFormat="1"/>
    <xf numFmtId="3" fontId="1" fillId="0" borderId="19" xfId="2" applyNumberFormat="1" applyFont="1" applyBorder="1"/>
    <xf numFmtId="3" fontId="1" fillId="0" borderId="16" xfId="2" applyNumberFormat="1" applyFont="1" applyBorder="1"/>
    <xf numFmtId="3" fontId="1" fillId="0" borderId="0" xfId="2" applyNumberFormat="1" applyFont="1" applyFill="1" applyBorder="1"/>
    <xf numFmtId="0" fontId="23" fillId="0" borderId="0" xfId="0" applyFont="1"/>
    <xf numFmtId="0" fontId="2" fillId="0" borderId="7" xfId="0" applyFont="1" applyBorder="1"/>
    <xf numFmtId="49" fontId="6" fillId="0" borderId="0" xfId="0" applyNumberFormat="1" applyFont="1" applyBorder="1" applyAlignment="1">
      <alignment horizontal="center"/>
    </xf>
    <xf numFmtId="49" fontId="6" fillId="0" borderId="7" xfId="0" applyNumberFormat="1" applyFont="1" applyBorder="1"/>
    <xf numFmtId="0" fontId="1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1" fillId="0" borderId="5" xfId="0" applyFont="1" applyBorder="1" applyAlignment="1">
      <alignment horizontal="left"/>
    </xf>
    <xf numFmtId="0" fontId="20" fillId="0" borderId="17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/>
    </xf>
    <xf numFmtId="0" fontId="22" fillId="0" borderId="22" xfId="0" applyFont="1" applyFill="1" applyBorder="1" applyAlignment="1">
      <alignment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3" fontId="1" fillId="0" borderId="19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/>
    </xf>
    <xf numFmtId="165" fontId="1" fillId="0" borderId="1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3" fontId="6" fillId="0" borderId="25" xfId="0" applyNumberFormat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3" fontId="6" fillId="0" borderId="26" xfId="0" applyNumberFormat="1" applyFont="1" applyBorder="1" applyAlignment="1">
      <alignment vertical="center"/>
    </xf>
    <xf numFmtId="14" fontId="6" fillId="0" borderId="7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32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9" xfId="0" applyFont="1" applyBorder="1"/>
    <xf numFmtId="0" fontId="1" fillId="0" borderId="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/>
    <xf numFmtId="0" fontId="1" fillId="0" borderId="16" xfId="0" applyFont="1" applyBorder="1" applyAlignment="1">
      <alignment horizontal="center"/>
    </xf>
    <xf numFmtId="14" fontId="1" fillId="0" borderId="18" xfId="0" applyNumberFormat="1" applyFont="1" applyBorder="1" applyAlignment="1">
      <alignment horizontal="center"/>
    </xf>
    <xf numFmtId="0" fontId="5" fillId="0" borderId="19" xfId="0" applyFont="1" applyBorder="1"/>
    <xf numFmtId="3" fontId="5" fillId="0" borderId="0" xfId="0" applyNumberFormat="1" applyFont="1" applyBorder="1"/>
    <xf numFmtId="0" fontId="1" fillId="0" borderId="16" xfId="0" applyFont="1" applyBorder="1"/>
    <xf numFmtId="0" fontId="1" fillId="0" borderId="22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3" fontId="20" fillId="0" borderId="23" xfId="2" applyNumberFormat="1" applyFont="1" applyBorder="1" applyAlignment="1">
      <alignment vertical="center"/>
    </xf>
    <xf numFmtId="3" fontId="20" fillId="0" borderId="24" xfId="2" applyNumberFormat="1" applyFont="1" applyBorder="1" applyAlignment="1">
      <alignment vertical="center"/>
    </xf>
    <xf numFmtId="1" fontId="1" fillId="0" borderId="19" xfId="0" applyNumberFormat="1" applyFont="1" applyBorder="1"/>
    <xf numFmtId="1" fontId="1" fillId="0" borderId="0" xfId="0" applyNumberFormat="1" applyFont="1"/>
    <xf numFmtId="14" fontId="5" fillId="0" borderId="18" xfId="0" applyNumberFormat="1" applyFont="1" applyBorder="1" applyAlignment="1">
      <alignment horizontal="center"/>
    </xf>
    <xf numFmtId="0" fontId="5" fillId="0" borderId="0" xfId="0" applyFont="1"/>
    <xf numFmtId="3" fontId="1" fillId="0" borderId="0" xfId="0" applyNumberFormat="1" applyFont="1" applyBorder="1"/>
    <xf numFmtId="0" fontId="2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0" borderId="2" xfId="0" applyFont="1" applyBorder="1"/>
    <xf numFmtId="2" fontId="1" fillId="0" borderId="19" xfId="0" applyNumberFormat="1" applyFont="1" applyBorder="1"/>
    <xf numFmtId="1" fontId="1" fillId="0" borderId="19" xfId="0" applyNumberFormat="1" applyFont="1" applyBorder="1" applyAlignment="1">
      <alignment vertical="center"/>
    </xf>
    <xf numFmtId="1" fontId="1" fillId="0" borderId="19" xfId="0" applyNumberFormat="1" applyFont="1" applyBorder="1" applyAlignment="1"/>
    <xf numFmtId="164" fontId="0" fillId="0" borderId="0" xfId="1" applyFont="1"/>
    <xf numFmtId="0" fontId="2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Border="1" applyAlignment="1">
      <alignment horizontal="left"/>
    </xf>
    <xf numFmtId="0" fontId="33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0" fontId="8" fillId="0" borderId="0" xfId="0" applyFont="1" applyBorder="1"/>
    <xf numFmtId="3" fontId="1" fillId="0" borderId="19" xfId="0" applyNumberFormat="1" applyFont="1" applyBorder="1"/>
    <xf numFmtId="2" fontId="1" fillId="0" borderId="19" xfId="0" applyNumberFormat="1" applyFont="1" applyBorder="1" applyAlignment="1">
      <alignment horizontal="right"/>
    </xf>
    <xf numFmtId="4" fontId="1" fillId="0" borderId="19" xfId="0" applyNumberFormat="1" applyFont="1" applyBorder="1"/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0" fontId="1" fillId="0" borderId="16" xfId="4" applyFont="1" applyBorder="1" applyAlignment="1">
      <alignment horizontal="center"/>
    </xf>
    <xf numFmtId="2" fontId="30" fillId="0" borderId="5" xfId="4" applyNumberFormat="1" applyFont="1" applyBorder="1" applyAlignment="1">
      <alignment horizontal="center" wrapText="1"/>
    </xf>
    <xf numFmtId="0" fontId="5" fillId="0" borderId="31" xfId="4" applyFont="1" applyBorder="1" applyAlignment="1">
      <alignment horizontal="center" vertical="center" wrapText="1"/>
    </xf>
    <xf numFmtId="0" fontId="1" fillId="0" borderId="32" xfId="4" applyFont="1" applyBorder="1" applyAlignment="1">
      <alignment horizontal="center"/>
    </xf>
    <xf numFmtId="0" fontId="1" fillId="0" borderId="34" xfId="4" applyFont="1" applyBorder="1" applyAlignment="1">
      <alignment horizontal="left" wrapText="1"/>
    </xf>
    <xf numFmtId="0" fontId="1" fillId="0" borderId="34" xfId="4" applyFont="1" applyBorder="1" applyAlignment="1">
      <alignment horizontal="left"/>
    </xf>
    <xf numFmtId="0" fontId="1" fillId="0" borderId="35" xfId="4" applyFont="1" applyBorder="1" applyAlignment="1">
      <alignment horizontal="center"/>
    </xf>
    <xf numFmtId="0" fontId="1" fillId="0" borderId="17" xfId="4" applyFont="1" applyBorder="1" applyAlignment="1">
      <alignment horizontal="left" wrapText="1"/>
    </xf>
    <xf numFmtId="0" fontId="1" fillId="0" borderId="19" xfId="4" applyFont="1" applyBorder="1" applyAlignment="1">
      <alignment horizontal="left"/>
    </xf>
    <xf numFmtId="0" fontId="1" fillId="0" borderId="37" xfId="4" applyFont="1" applyBorder="1" applyAlignment="1">
      <alignment horizontal="center"/>
    </xf>
    <xf numFmtId="0" fontId="20" fillId="0" borderId="17" xfId="4" applyFont="1" applyBorder="1" applyAlignment="1">
      <alignment horizontal="left" wrapText="1"/>
    </xf>
    <xf numFmtId="0" fontId="1" fillId="0" borderId="38" xfId="4" applyFont="1" applyBorder="1" applyAlignment="1">
      <alignment horizontal="center"/>
    </xf>
    <xf numFmtId="0" fontId="1" fillId="0" borderId="18" xfId="4" applyFont="1" applyBorder="1" applyAlignment="1">
      <alignment horizontal="left" wrapText="1"/>
    </xf>
    <xf numFmtId="0" fontId="1" fillId="0" borderId="39" xfId="4" applyFont="1" applyBorder="1" applyAlignment="1">
      <alignment horizontal="center"/>
    </xf>
    <xf numFmtId="0" fontId="1" fillId="0" borderId="8" xfId="4" applyFont="1" applyBorder="1" applyAlignment="1">
      <alignment horizontal="left" wrapText="1"/>
    </xf>
    <xf numFmtId="0" fontId="1" fillId="0" borderId="38" xfId="4" applyFont="1" applyBorder="1" applyAlignment="1">
      <alignment horizontal="center" vertical="center"/>
    </xf>
    <xf numFmtId="0" fontId="1" fillId="0" borderId="37" xfId="4" applyFont="1" applyBorder="1" applyAlignment="1">
      <alignment horizontal="center" vertical="center"/>
    </xf>
    <xf numFmtId="0" fontId="1" fillId="0" borderId="17" xfId="4" applyFont="1" applyBorder="1" applyAlignment="1">
      <alignment horizontal="center" wrapText="1"/>
    </xf>
    <xf numFmtId="0" fontId="20" fillId="0" borderId="19" xfId="4" applyFont="1" applyBorder="1" applyAlignment="1">
      <alignment horizontal="left" wrapText="1"/>
    </xf>
    <xf numFmtId="0" fontId="1" fillId="0" borderId="19" xfId="0" applyFont="1" applyBorder="1" applyAlignment="1">
      <alignment horizontal="left"/>
    </xf>
    <xf numFmtId="0" fontId="1" fillId="0" borderId="19" xfId="4" applyFont="1" applyBorder="1" applyAlignment="1">
      <alignment horizontal="left" wrapText="1"/>
    </xf>
    <xf numFmtId="0" fontId="1" fillId="0" borderId="40" xfId="4" applyFont="1" applyBorder="1" applyAlignment="1">
      <alignment horizontal="center"/>
    </xf>
    <xf numFmtId="0" fontId="1" fillId="0" borderId="41" xfId="4" applyFont="1" applyBorder="1" applyAlignment="1">
      <alignment horizontal="left" wrapText="1"/>
    </xf>
    <xf numFmtId="0" fontId="1" fillId="0" borderId="0" xfId="4" applyFont="1" applyBorder="1" applyAlignment="1">
      <alignment horizontal="center"/>
    </xf>
    <xf numFmtId="0" fontId="1" fillId="0" borderId="0" xfId="4" applyFont="1" applyBorder="1" applyAlignment="1">
      <alignment horizontal="left" wrapText="1"/>
    </xf>
    <xf numFmtId="0" fontId="1" fillId="0" borderId="0" xfId="4" applyFont="1" applyBorder="1" applyAlignment="1">
      <alignment horizontal="left"/>
    </xf>
    <xf numFmtId="0" fontId="5" fillId="0" borderId="16" xfId="4" applyFont="1" applyBorder="1"/>
    <xf numFmtId="2" fontId="30" fillId="0" borderId="16" xfId="4" applyNumberFormat="1" applyFont="1" applyBorder="1" applyAlignment="1">
      <alignment horizontal="center" wrapText="1"/>
    </xf>
    <xf numFmtId="0" fontId="5" fillId="0" borderId="16" xfId="4" applyFont="1" applyBorder="1" applyAlignment="1">
      <alignment horizontal="center" vertical="center" wrapText="1"/>
    </xf>
    <xf numFmtId="0" fontId="1" fillId="0" borderId="42" xfId="4" applyFont="1" applyBorder="1" applyAlignment="1">
      <alignment horizontal="center"/>
    </xf>
    <xf numFmtId="0" fontId="1" fillId="0" borderId="38" xfId="4" applyFont="1" applyBorder="1" applyAlignment="1">
      <alignment horizontal="left"/>
    </xf>
    <xf numFmtId="0" fontId="1" fillId="0" borderId="19" xfId="5" applyFont="1" applyFill="1" applyBorder="1" applyAlignment="1">
      <alignment horizontal="left" wrapText="1"/>
    </xf>
    <xf numFmtId="0" fontId="5" fillId="0" borderId="36" xfId="4" applyFont="1" applyBorder="1" applyAlignment="1">
      <alignment horizontal="left"/>
    </xf>
    <xf numFmtId="0" fontId="1" fillId="0" borderId="36" xfId="4" applyFont="1" applyBorder="1" applyAlignment="1">
      <alignment horizontal="left"/>
    </xf>
    <xf numFmtId="0" fontId="1" fillId="0" borderId="38" xfId="4" applyFont="1" applyFill="1" applyBorder="1" applyAlignment="1">
      <alignment horizontal="center"/>
    </xf>
    <xf numFmtId="0" fontId="1" fillId="0" borderId="43" xfId="0" applyFont="1" applyBorder="1"/>
    <xf numFmtId="0" fontId="1" fillId="0" borderId="18" xfId="4" applyFont="1" applyBorder="1" applyAlignment="1">
      <alignment horizontal="center" vertical="center" wrapText="1"/>
    </xf>
    <xf numFmtId="0" fontId="1" fillId="0" borderId="38" xfId="4" applyFont="1" applyBorder="1"/>
    <xf numFmtId="0" fontId="1" fillId="0" borderId="38" xfId="0" applyFont="1" applyBorder="1"/>
    <xf numFmtId="0" fontId="1" fillId="0" borderId="40" xfId="4" applyFont="1" applyBorder="1"/>
    <xf numFmtId="0" fontId="1" fillId="0" borderId="41" xfId="4" applyFont="1" applyBorder="1" applyAlignment="1">
      <alignment horizontal="left"/>
    </xf>
    <xf numFmtId="0" fontId="1" fillId="0" borderId="0" xfId="4" applyFont="1" applyBorder="1"/>
    <xf numFmtId="0" fontId="20" fillId="0" borderId="0" xfId="4" applyFont="1" applyBorder="1" applyAlignment="1">
      <alignment horizontal="left"/>
    </xf>
    <xf numFmtId="0" fontId="2" fillId="0" borderId="0" xfId="4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" fillId="0" borderId="31" xfId="0" applyFont="1" applyFill="1" applyBorder="1"/>
    <xf numFmtId="0" fontId="1" fillId="0" borderId="19" xfId="0" applyFont="1" applyFill="1" applyBorder="1"/>
    <xf numFmtId="0" fontId="1" fillId="0" borderId="10" xfId="0" applyFont="1" applyBorder="1"/>
    <xf numFmtId="0" fontId="1" fillId="0" borderId="18" xfId="0" applyFont="1" applyBorder="1"/>
    <xf numFmtId="0" fontId="9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1" fillId="0" borderId="4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0" fillId="0" borderId="19" xfId="4" applyFont="1" applyBorder="1" applyAlignment="1">
      <alignment horizontal="left"/>
    </xf>
    <xf numFmtId="0" fontId="1" fillId="0" borderId="19" xfId="4" applyFont="1" applyBorder="1" applyAlignment="1">
      <alignment horizontal="left"/>
    </xf>
    <xf numFmtId="0" fontId="20" fillId="0" borderId="41" xfId="4" applyFont="1" applyBorder="1" applyAlignment="1">
      <alignment horizontal="left"/>
    </xf>
    <xf numFmtId="0" fontId="1" fillId="0" borderId="15" xfId="4" applyFont="1" applyBorder="1" applyAlignment="1">
      <alignment horizontal="left" wrapText="1"/>
    </xf>
    <xf numFmtId="0" fontId="1" fillId="0" borderId="17" xfId="4" applyFont="1" applyBorder="1" applyAlignment="1">
      <alignment horizontal="left" wrapText="1"/>
    </xf>
    <xf numFmtId="2" fontId="30" fillId="0" borderId="0" xfId="4" applyNumberFormat="1" applyFont="1" applyBorder="1" applyAlignment="1">
      <alignment horizontal="center" wrapText="1"/>
    </xf>
    <xf numFmtId="2" fontId="30" fillId="0" borderId="5" xfId="4" applyNumberFormat="1" applyFont="1" applyBorder="1" applyAlignment="1">
      <alignment horizontal="center" wrapText="1"/>
    </xf>
    <xf numFmtId="0" fontId="1" fillId="0" borderId="33" xfId="4" applyFont="1" applyBorder="1" applyAlignment="1">
      <alignment horizontal="left" wrapText="1"/>
    </xf>
    <xf numFmtId="0" fontId="1" fillId="0" borderId="34" xfId="4" applyFont="1" applyBorder="1" applyAlignment="1">
      <alignment horizontal="left" wrapText="1"/>
    </xf>
    <xf numFmtId="2" fontId="1" fillId="0" borderId="10" xfId="4" applyNumberFormat="1" applyFont="1" applyBorder="1" applyAlignment="1">
      <alignment horizontal="center" wrapText="1"/>
    </xf>
    <xf numFmtId="2" fontId="1" fillId="0" borderId="15" xfId="4" applyNumberFormat="1" applyFont="1" applyBorder="1" applyAlignment="1">
      <alignment horizontal="center" wrapText="1"/>
    </xf>
    <xf numFmtId="2" fontId="1" fillId="0" borderId="17" xfId="4" applyNumberFormat="1" applyFont="1" applyBorder="1" applyAlignment="1">
      <alignment horizontal="center" wrapText="1"/>
    </xf>
    <xf numFmtId="0" fontId="1" fillId="0" borderId="19" xfId="4" applyFont="1" applyBorder="1" applyAlignment="1">
      <alignment horizontal="left" wrapText="1"/>
    </xf>
    <xf numFmtId="0" fontId="1" fillId="0" borderId="15" xfId="4" applyFont="1" applyBorder="1" applyAlignment="1">
      <alignment horizontal="center" wrapText="1"/>
    </xf>
    <xf numFmtId="0" fontId="1" fillId="0" borderId="17" xfId="4" applyFont="1" applyBorder="1" applyAlignment="1">
      <alignment horizontal="center" wrapText="1"/>
    </xf>
    <xf numFmtId="0" fontId="20" fillId="0" borderId="17" xfId="4" applyFont="1" applyBorder="1" applyAlignment="1">
      <alignment horizontal="left" wrapText="1"/>
    </xf>
    <xf numFmtId="0" fontId="20" fillId="0" borderId="19" xfId="4" applyFont="1" applyBorder="1" applyAlignment="1">
      <alignment horizontal="left" wrapText="1"/>
    </xf>
    <xf numFmtId="0" fontId="1" fillId="0" borderId="19" xfId="5" applyFont="1" applyFill="1" applyBorder="1" applyAlignment="1">
      <alignment horizontal="left" wrapText="1"/>
    </xf>
    <xf numFmtId="0" fontId="30" fillId="0" borderId="1" xfId="4" applyFont="1" applyBorder="1" applyAlignment="1">
      <alignment horizontal="center" wrapText="1"/>
    </xf>
    <xf numFmtId="0" fontId="30" fillId="0" borderId="2" xfId="4" applyFont="1" applyBorder="1" applyAlignment="1">
      <alignment horizontal="center" wrapText="1"/>
    </xf>
    <xf numFmtId="0" fontId="30" fillId="0" borderId="3" xfId="4" applyFont="1" applyBorder="1" applyAlignment="1">
      <alignment horizontal="center" wrapText="1"/>
    </xf>
    <xf numFmtId="0" fontId="1" fillId="0" borderId="41" xfId="4" applyFont="1" applyBorder="1" applyAlignment="1">
      <alignment horizontal="left" wrapText="1"/>
    </xf>
    <xf numFmtId="0" fontId="20" fillId="0" borderId="19" xfId="5" applyFont="1" applyFill="1" applyBorder="1" applyAlignment="1">
      <alignment horizontal="left" wrapText="1"/>
    </xf>
    <xf numFmtId="0" fontId="2" fillId="0" borderId="0" xfId="0" applyFont="1" applyBorder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1" fillId="0" borderId="0" xfId="0" applyFont="1" applyAlignment="1"/>
  </cellXfs>
  <cellStyles count="6">
    <cellStyle name="Comma" xfId="1" builtinId="3"/>
    <cellStyle name="Comma_21.Aktivet Afatgjata Materiale  09" xfId="2"/>
    <cellStyle name="Normal" xfId="0" builtinId="0"/>
    <cellStyle name="Normal 2" xfId="3"/>
    <cellStyle name="Normal_asn_2009 Propozimet" xfId="4"/>
    <cellStyle name="Normal_Sheet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2F2F2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49"/>
  <sheetViews>
    <sheetView topLeftCell="A31" workbookViewId="0">
      <selection activeCell="H50" sqref="H50"/>
    </sheetView>
  </sheetViews>
  <sheetFormatPr defaultRowHeight="12.75"/>
  <cols>
    <col min="1" max="1" width="2.85546875" style="39" customWidth="1"/>
    <col min="2" max="2" width="3.7109375" style="40" customWidth="1"/>
    <col min="3" max="3" width="2.7109375" style="40" customWidth="1"/>
    <col min="4" max="4" width="4" style="77" customWidth="1"/>
    <col min="5" max="5" width="41.5703125" style="78" customWidth="1"/>
    <col min="6" max="6" width="8.28515625" style="78" customWidth="1"/>
    <col min="7" max="8" width="15.7109375" style="79" customWidth="1"/>
    <col min="9" max="9" width="1.42578125" style="39" customWidth="1"/>
    <col min="10" max="11" width="17" style="39" bestFit="1" customWidth="1"/>
    <col min="12" max="12" width="14.42578125" style="39" bestFit="1" customWidth="1"/>
    <col min="13" max="16384" width="9.140625" style="39"/>
  </cols>
  <sheetData>
    <row r="1" spans="1:8" s="70" customFormat="1" ht="18" customHeight="1">
      <c r="A1" s="51"/>
      <c r="B1" s="150" t="s">
        <v>390</v>
      </c>
      <c r="C1" s="51"/>
      <c r="D1" s="51"/>
      <c r="E1" s="51"/>
      <c r="F1" s="87"/>
      <c r="G1" s="87"/>
      <c r="H1" s="88"/>
    </row>
    <row r="2" spans="1:8" s="70" customFormat="1" ht="15" customHeight="1">
      <c r="A2" s="51"/>
      <c r="B2" s="343" t="s">
        <v>391</v>
      </c>
      <c r="C2" s="343"/>
      <c r="D2" s="343"/>
      <c r="E2" s="343"/>
      <c r="F2" s="87"/>
      <c r="G2" s="88"/>
      <c r="H2" s="88"/>
    </row>
    <row r="3" spans="1:8" s="70" customFormat="1" ht="15" customHeight="1">
      <c r="A3" s="51"/>
      <c r="B3" s="267"/>
      <c r="C3" s="267"/>
      <c r="D3" s="267"/>
      <c r="E3" s="267"/>
      <c r="F3" s="87"/>
      <c r="G3" s="88"/>
      <c r="H3" s="88"/>
    </row>
    <row r="4" spans="1:8" s="32" customFormat="1" ht="18" customHeight="1">
      <c r="A4" s="51"/>
      <c r="B4" s="274" t="s">
        <v>389</v>
      </c>
      <c r="C4" s="274"/>
      <c r="D4" s="274"/>
      <c r="E4" s="274"/>
      <c r="F4" s="274"/>
      <c r="G4" s="274"/>
      <c r="H4" s="274"/>
    </row>
    <row r="5" spans="1:8" s="22" customFormat="1" ht="6.75" customHeight="1">
      <c r="A5" s="11"/>
      <c r="B5" s="220"/>
      <c r="C5" s="220"/>
      <c r="D5" s="77"/>
      <c r="E5" s="78"/>
      <c r="F5" s="78"/>
      <c r="G5" s="79"/>
      <c r="H5" s="79"/>
    </row>
    <row r="6" spans="1:8" s="22" customFormat="1" ht="12" customHeight="1">
      <c r="A6" s="11"/>
      <c r="B6" s="289" t="s">
        <v>2</v>
      </c>
      <c r="C6" s="283" t="s">
        <v>8</v>
      </c>
      <c r="D6" s="284"/>
      <c r="E6" s="285"/>
      <c r="F6" s="281" t="s">
        <v>9</v>
      </c>
      <c r="G6" s="80" t="s">
        <v>131</v>
      </c>
      <c r="H6" s="80" t="s">
        <v>131</v>
      </c>
    </row>
    <row r="7" spans="1:8" s="22" customFormat="1" ht="12" customHeight="1">
      <c r="A7" s="11"/>
      <c r="B7" s="290"/>
      <c r="C7" s="286"/>
      <c r="D7" s="287"/>
      <c r="E7" s="288"/>
      <c r="F7" s="282"/>
      <c r="G7" s="81" t="s">
        <v>132</v>
      </c>
      <c r="H7" s="82" t="s">
        <v>133</v>
      </c>
    </row>
    <row r="8" spans="1:8" s="35" customFormat="1" ht="24.95" customHeight="1">
      <c r="A8" s="51"/>
      <c r="B8" s="133" t="s">
        <v>3</v>
      </c>
      <c r="C8" s="275" t="s">
        <v>134</v>
      </c>
      <c r="D8" s="276"/>
      <c r="E8" s="277"/>
      <c r="F8" s="92" t="s">
        <v>174</v>
      </c>
      <c r="G8" s="96">
        <f>G9+G12+G13+G21+G29+G30+G31</f>
        <v>1233361</v>
      </c>
      <c r="H8" s="96">
        <f>H9+H12+H13+H21+H29+H30+H31</f>
        <v>1140701</v>
      </c>
    </row>
    <row r="9" spans="1:8" s="70" customFormat="1" ht="17.100000000000001" customHeight="1">
      <c r="A9" s="51"/>
      <c r="B9" s="134"/>
      <c r="C9" s="219">
        <v>1</v>
      </c>
      <c r="D9" s="136" t="s">
        <v>10</v>
      </c>
      <c r="E9" s="97"/>
      <c r="F9" s="95" t="s">
        <v>175</v>
      </c>
      <c r="G9" s="96">
        <f>G10+G11</f>
        <v>0</v>
      </c>
      <c r="H9" s="96">
        <f>H10+H11</f>
        <v>423767</v>
      </c>
    </row>
    <row r="10" spans="1:8" s="37" customFormat="1" ht="17.100000000000001" customHeight="1">
      <c r="A10" s="51"/>
      <c r="B10" s="134"/>
      <c r="C10" s="219"/>
      <c r="D10" s="93" t="s">
        <v>98</v>
      </c>
      <c r="E10" s="94" t="s">
        <v>28</v>
      </c>
      <c r="F10" s="95" t="s">
        <v>176</v>
      </c>
      <c r="G10" s="96">
        <v>0</v>
      </c>
      <c r="H10" s="96">
        <v>0</v>
      </c>
    </row>
    <row r="11" spans="1:8" s="37" customFormat="1" ht="17.100000000000001" customHeight="1">
      <c r="A11" s="51"/>
      <c r="B11" s="134"/>
      <c r="C11" s="219"/>
      <c r="D11" s="93" t="s">
        <v>98</v>
      </c>
      <c r="E11" s="94" t="s">
        <v>29</v>
      </c>
      <c r="F11" s="95" t="s">
        <v>177</v>
      </c>
      <c r="G11" s="96">
        <v>0</v>
      </c>
      <c r="H11" s="96">
        <v>423767</v>
      </c>
    </row>
    <row r="12" spans="1:8" s="35" customFormat="1" ht="17.100000000000001" customHeight="1">
      <c r="A12" s="51"/>
      <c r="B12" s="134"/>
      <c r="C12" s="219">
        <v>2</v>
      </c>
      <c r="D12" s="136" t="s">
        <v>135</v>
      </c>
      <c r="E12" s="97"/>
      <c r="F12" s="95"/>
      <c r="G12" s="96">
        <v>0</v>
      </c>
      <c r="H12" s="96">
        <v>0</v>
      </c>
    </row>
    <row r="13" spans="1:8" s="70" customFormat="1" ht="17.100000000000001" customHeight="1">
      <c r="A13" s="51"/>
      <c r="B13" s="134"/>
      <c r="C13" s="219">
        <v>3</v>
      </c>
      <c r="D13" s="136" t="s">
        <v>136</v>
      </c>
      <c r="E13" s="97"/>
      <c r="F13" s="95" t="s">
        <v>178</v>
      </c>
      <c r="G13" s="96">
        <v>0</v>
      </c>
      <c r="H13" s="96">
        <v>0</v>
      </c>
    </row>
    <row r="14" spans="1:8" s="37" customFormat="1" ht="17.100000000000001" customHeight="1">
      <c r="A14" s="51"/>
      <c r="B14" s="134"/>
      <c r="C14" s="219"/>
      <c r="D14" s="93" t="s">
        <v>98</v>
      </c>
      <c r="E14" s="94" t="s">
        <v>99</v>
      </c>
      <c r="F14" s="95" t="s">
        <v>179</v>
      </c>
      <c r="G14" s="96">
        <v>0</v>
      </c>
      <c r="H14" s="96">
        <v>0</v>
      </c>
    </row>
    <row r="15" spans="1:8" s="37" customFormat="1" ht="17.100000000000001" customHeight="1">
      <c r="A15" s="51"/>
      <c r="B15" s="134"/>
      <c r="C15" s="219"/>
      <c r="D15" s="93" t="s">
        <v>98</v>
      </c>
      <c r="E15" s="94" t="s">
        <v>100</v>
      </c>
      <c r="F15" s="95"/>
      <c r="G15" s="96">
        <v>0</v>
      </c>
      <c r="H15" s="96">
        <v>0</v>
      </c>
    </row>
    <row r="16" spans="1:8" s="37" customFormat="1" ht="17.100000000000001" customHeight="1">
      <c r="A16" s="51"/>
      <c r="B16" s="134"/>
      <c r="C16" s="219"/>
      <c r="D16" s="93" t="s">
        <v>98</v>
      </c>
      <c r="E16" s="94" t="s">
        <v>101</v>
      </c>
      <c r="F16" s="95" t="s">
        <v>179</v>
      </c>
      <c r="G16" s="96">
        <v>0</v>
      </c>
      <c r="H16" s="96">
        <v>0</v>
      </c>
    </row>
    <row r="17" spans="1:8" s="37" customFormat="1" ht="17.100000000000001" customHeight="1">
      <c r="A17" s="51"/>
      <c r="B17" s="134"/>
      <c r="C17" s="219"/>
      <c r="D17" s="93" t="s">
        <v>98</v>
      </c>
      <c r="E17" s="94" t="s">
        <v>102</v>
      </c>
      <c r="F17" s="95" t="s">
        <v>180</v>
      </c>
      <c r="G17" s="96">
        <v>0</v>
      </c>
      <c r="H17" s="96">
        <v>0</v>
      </c>
    </row>
    <row r="18" spans="1:8" s="37" customFormat="1" ht="17.100000000000001" customHeight="1">
      <c r="A18" s="51"/>
      <c r="B18" s="134"/>
      <c r="C18" s="219"/>
      <c r="D18" s="93" t="s">
        <v>98</v>
      </c>
      <c r="E18" s="94" t="s">
        <v>105</v>
      </c>
      <c r="F18" s="95"/>
      <c r="G18" s="96">
        <v>0</v>
      </c>
      <c r="H18" s="96">
        <v>0</v>
      </c>
    </row>
    <row r="19" spans="1:8" s="37" customFormat="1" ht="17.100000000000001" customHeight="1">
      <c r="A19" s="51"/>
      <c r="B19" s="134"/>
      <c r="C19" s="219"/>
      <c r="D19" s="93" t="s">
        <v>98</v>
      </c>
      <c r="E19" s="94" t="s">
        <v>160</v>
      </c>
      <c r="F19" s="95"/>
      <c r="G19" s="96">
        <v>0</v>
      </c>
      <c r="H19" s="96">
        <v>0</v>
      </c>
    </row>
    <row r="20" spans="1:8" s="37" customFormat="1" ht="17.100000000000001" customHeight="1">
      <c r="A20" s="51"/>
      <c r="B20" s="134"/>
      <c r="C20" s="219"/>
      <c r="D20" s="93" t="s">
        <v>98</v>
      </c>
      <c r="E20" s="94"/>
      <c r="F20" s="95"/>
      <c r="G20" s="96">
        <v>0</v>
      </c>
      <c r="H20" s="96">
        <v>0</v>
      </c>
    </row>
    <row r="21" spans="1:8" s="70" customFormat="1" ht="17.100000000000001" customHeight="1">
      <c r="A21" s="51"/>
      <c r="B21" s="134"/>
      <c r="C21" s="219">
        <v>4</v>
      </c>
      <c r="D21" s="136" t="s">
        <v>11</v>
      </c>
      <c r="E21" s="97"/>
      <c r="F21" s="95" t="s">
        <v>181</v>
      </c>
      <c r="G21" s="96">
        <f>G22+G23+G24+G25+G26+G27</f>
        <v>1233361</v>
      </c>
      <c r="H21" s="96">
        <f>H22+H23+H24+H25+H26+H27</f>
        <v>716934</v>
      </c>
    </row>
    <row r="22" spans="1:8" s="37" customFormat="1" ht="17.100000000000001" customHeight="1">
      <c r="A22" s="51"/>
      <c r="B22" s="134"/>
      <c r="C22" s="219"/>
      <c r="D22" s="93" t="s">
        <v>98</v>
      </c>
      <c r="E22" s="94" t="s">
        <v>12</v>
      </c>
      <c r="F22" s="95" t="s">
        <v>182</v>
      </c>
      <c r="G22" s="96">
        <v>0</v>
      </c>
      <c r="H22" s="96">
        <v>0</v>
      </c>
    </row>
    <row r="23" spans="1:8" s="37" customFormat="1" ht="17.100000000000001" customHeight="1">
      <c r="A23" s="51"/>
      <c r="B23" s="134"/>
      <c r="C23" s="219"/>
      <c r="D23" s="93" t="s">
        <v>98</v>
      </c>
      <c r="E23" s="94" t="s">
        <v>104</v>
      </c>
      <c r="F23" s="95"/>
      <c r="G23" s="96">
        <v>0</v>
      </c>
      <c r="H23" s="96">
        <v>0</v>
      </c>
    </row>
    <row r="24" spans="1:8" s="37" customFormat="1" ht="17.100000000000001" customHeight="1">
      <c r="A24" s="51"/>
      <c r="B24" s="134"/>
      <c r="C24" s="219"/>
      <c r="D24" s="93" t="s">
        <v>98</v>
      </c>
      <c r="E24" s="94" t="s">
        <v>13</v>
      </c>
      <c r="F24" s="95"/>
      <c r="G24" s="96">
        <v>0</v>
      </c>
      <c r="H24" s="96">
        <v>0</v>
      </c>
    </row>
    <row r="25" spans="1:8" s="37" customFormat="1" ht="17.100000000000001" customHeight="1">
      <c r="A25" s="51"/>
      <c r="B25" s="134"/>
      <c r="C25" s="219"/>
      <c r="D25" s="93" t="s">
        <v>98</v>
      </c>
      <c r="E25" s="94" t="s">
        <v>139</v>
      </c>
      <c r="F25" s="95"/>
      <c r="G25" s="96">
        <v>0</v>
      </c>
      <c r="H25" s="96">
        <v>0</v>
      </c>
    </row>
    <row r="26" spans="1:8" s="37" customFormat="1" ht="17.100000000000001" customHeight="1">
      <c r="A26" s="51"/>
      <c r="B26" s="134"/>
      <c r="C26" s="219"/>
      <c r="D26" s="93" t="s">
        <v>98</v>
      </c>
      <c r="E26" s="94" t="s">
        <v>14</v>
      </c>
      <c r="F26" s="95" t="s">
        <v>183</v>
      </c>
      <c r="G26" s="96">
        <v>1233361</v>
      </c>
      <c r="H26" s="96">
        <v>716934</v>
      </c>
    </row>
    <row r="27" spans="1:8" s="37" customFormat="1" ht="17.100000000000001" customHeight="1">
      <c r="A27" s="51"/>
      <c r="B27" s="134"/>
      <c r="C27" s="219"/>
      <c r="D27" s="93" t="s">
        <v>98</v>
      </c>
      <c r="E27" s="94" t="s">
        <v>15</v>
      </c>
      <c r="F27" s="95" t="s">
        <v>184</v>
      </c>
      <c r="G27" s="96">
        <v>0</v>
      </c>
      <c r="H27" s="96">
        <v>0</v>
      </c>
    </row>
    <row r="28" spans="1:8" s="37" customFormat="1" ht="17.100000000000001" customHeight="1">
      <c r="A28" s="51"/>
      <c r="B28" s="134"/>
      <c r="C28" s="219"/>
      <c r="D28" s="93" t="s">
        <v>98</v>
      </c>
      <c r="E28" s="94"/>
      <c r="F28" s="95"/>
      <c r="G28" s="96">
        <v>0</v>
      </c>
      <c r="H28" s="96">
        <v>0</v>
      </c>
    </row>
    <row r="29" spans="1:8" s="35" customFormat="1" ht="17.100000000000001" customHeight="1">
      <c r="A29" s="51"/>
      <c r="B29" s="134"/>
      <c r="C29" s="219">
        <v>5</v>
      </c>
      <c r="D29" s="136" t="s">
        <v>137</v>
      </c>
      <c r="E29" s="97"/>
      <c r="F29" s="95"/>
      <c r="G29" s="96">
        <v>0</v>
      </c>
      <c r="H29" s="96">
        <v>0</v>
      </c>
    </row>
    <row r="30" spans="1:8" s="35" customFormat="1" ht="17.100000000000001" customHeight="1">
      <c r="A30" s="51"/>
      <c r="B30" s="134"/>
      <c r="C30" s="219">
        <v>6</v>
      </c>
      <c r="D30" s="136" t="s">
        <v>138</v>
      </c>
      <c r="E30" s="97"/>
      <c r="F30" s="95"/>
      <c r="G30" s="96">
        <v>0</v>
      </c>
      <c r="H30" s="96">
        <v>0</v>
      </c>
    </row>
    <row r="31" spans="1:8" s="35" customFormat="1" ht="17.100000000000001" customHeight="1">
      <c r="A31" s="51"/>
      <c r="B31" s="134"/>
      <c r="C31" s="219">
        <v>7</v>
      </c>
      <c r="D31" s="136" t="s">
        <v>194</v>
      </c>
      <c r="E31" s="97"/>
      <c r="F31" s="95"/>
      <c r="G31" s="96">
        <v>0</v>
      </c>
      <c r="H31" s="96">
        <v>0</v>
      </c>
    </row>
    <row r="32" spans="1:8" s="35" customFormat="1" ht="17.100000000000001" customHeight="1">
      <c r="A32" s="51"/>
      <c r="B32" s="134"/>
      <c r="C32" s="219"/>
      <c r="D32" s="93" t="s">
        <v>98</v>
      </c>
      <c r="E32" s="97" t="s">
        <v>140</v>
      </c>
      <c r="F32" s="95"/>
      <c r="G32" s="96">
        <v>0</v>
      </c>
      <c r="H32" s="96">
        <v>0</v>
      </c>
    </row>
    <row r="33" spans="1:57" s="35" customFormat="1" ht="17.100000000000001" customHeight="1">
      <c r="A33" s="51"/>
      <c r="B33" s="134"/>
      <c r="C33" s="219"/>
      <c r="D33" s="93" t="s">
        <v>98</v>
      </c>
      <c r="E33" s="97"/>
      <c r="F33" s="95"/>
      <c r="G33" s="96">
        <v>0</v>
      </c>
      <c r="H33" s="96">
        <v>0</v>
      </c>
    </row>
    <row r="34" spans="1:57" s="70" customFormat="1" ht="24.95" customHeight="1">
      <c r="A34" s="51"/>
      <c r="B34" s="134" t="s">
        <v>4</v>
      </c>
      <c r="C34" s="275" t="s">
        <v>16</v>
      </c>
      <c r="D34" s="276"/>
      <c r="E34" s="277"/>
      <c r="F34" s="95" t="s">
        <v>185</v>
      </c>
      <c r="G34" s="96">
        <f>G35+G36+G41+G42+G43+G44</f>
        <v>5550000</v>
      </c>
      <c r="H34" s="96">
        <f>H35+H36+H41+H42+H43+H44</f>
        <v>5700000</v>
      </c>
    </row>
    <row r="35" spans="1:57" s="35" customFormat="1" ht="17.100000000000001" customHeight="1">
      <c r="A35" s="51"/>
      <c r="B35" s="134"/>
      <c r="C35" s="219">
        <v>1</v>
      </c>
      <c r="D35" s="136" t="s">
        <v>17</v>
      </c>
      <c r="E35" s="97"/>
      <c r="F35" s="95"/>
      <c r="G35" s="96">
        <v>0</v>
      </c>
      <c r="H35" s="96">
        <v>0</v>
      </c>
    </row>
    <row r="36" spans="1:57" s="35" customFormat="1" ht="17.100000000000001" customHeight="1">
      <c r="A36" s="51"/>
      <c r="B36" s="134"/>
      <c r="C36" s="219">
        <v>2</v>
      </c>
      <c r="D36" s="136" t="s">
        <v>18</v>
      </c>
      <c r="E36" s="97"/>
      <c r="F36" s="95" t="s">
        <v>186</v>
      </c>
      <c r="G36" s="96">
        <f>G37+G38+G39+G40</f>
        <v>5550000</v>
      </c>
      <c r="H36" s="96">
        <f>H37+H38+H39+H40</f>
        <v>5700000</v>
      </c>
    </row>
    <row r="37" spans="1:57" s="37" customFormat="1" ht="17.100000000000001" customHeight="1">
      <c r="A37" s="51"/>
      <c r="B37" s="134"/>
      <c r="C37" s="219"/>
      <c r="D37" s="93" t="s">
        <v>98</v>
      </c>
      <c r="E37" s="94" t="s">
        <v>23</v>
      </c>
      <c r="F37" s="95"/>
      <c r="G37" s="96">
        <v>0</v>
      </c>
      <c r="H37" s="96">
        <v>0</v>
      </c>
      <c r="J37" s="90"/>
      <c r="K37" s="90"/>
      <c r="L37" s="90"/>
    </row>
    <row r="38" spans="1:57" s="37" customFormat="1" ht="17.100000000000001" customHeight="1">
      <c r="A38" s="51"/>
      <c r="B38" s="134"/>
      <c r="C38" s="219"/>
      <c r="D38" s="93" t="s">
        <v>98</v>
      </c>
      <c r="E38" s="94" t="s">
        <v>5</v>
      </c>
      <c r="F38" s="95"/>
      <c r="G38" s="96">
        <v>5550000</v>
      </c>
      <c r="H38" s="96">
        <v>5700000</v>
      </c>
      <c r="J38" s="90"/>
      <c r="K38" s="91"/>
      <c r="L38" s="90"/>
    </row>
    <row r="39" spans="1:57" s="37" customFormat="1" ht="17.100000000000001" customHeight="1">
      <c r="A39" s="51"/>
      <c r="B39" s="134"/>
      <c r="C39" s="219"/>
      <c r="D39" s="93" t="s">
        <v>98</v>
      </c>
      <c r="E39" s="94" t="s">
        <v>103</v>
      </c>
      <c r="F39" s="95" t="s">
        <v>199</v>
      </c>
      <c r="G39" s="96">
        <v>0</v>
      </c>
      <c r="H39" s="96">
        <v>0</v>
      </c>
      <c r="J39" s="90"/>
      <c r="K39" s="90"/>
      <c r="L39" s="90"/>
    </row>
    <row r="40" spans="1:57" s="37" customFormat="1" ht="17.100000000000001" customHeight="1">
      <c r="A40" s="51"/>
      <c r="B40" s="134"/>
      <c r="C40" s="219"/>
      <c r="D40" s="93" t="s">
        <v>98</v>
      </c>
      <c r="E40" s="94" t="s">
        <v>112</v>
      </c>
      <c r="F40" s="99"/>
      <c r="G40" s="96">
        <v>0</v>
      </c>
      <c r="H40" s="96">
        <v>0</v>
      </c>
      <c r="J40" s="90"/>
      <c r="K40" s="90"/>
      <c r="L40" s="90"/>
    </row>
    <row r="41" spans="1:57" s="35" customFormat="1" ht="17.100000000000001" customHeight="1">
      <c r="A41" s="51"/>
      <c r="B41" s="134"/>
      <c r="C41" s="219">
        <v>3</v>
      </c>
      <c r="D41" s="136" t="s">
        <v>19</v>
      </c>
      <c r="E41" s="97"/>
      <c r="F41" s="95"/>
      <c r="G41" s="96">
        <v>0</v>
      </c>
      <c r="H41" s="96">
        <v>0</v>
      </c>
      <c r="J41" s="91"/>
      <c r="K41" s="91"/>
      <c r="L41" s="91"/>
    </row>
    <row r="42" spans="1:57" s="35" customFormat="1" ht="17.100000000000001" customHeight="1">
      <c r="A42" s="51"/>
      <c r="B42" s="134"/>
      <c r="C42" s="219">
        <v>4</v>
      </c>
      <c r="D42" s="136" t="s">
        <v>20</v>
      </c>
      <c r="E42" s="97"/>
      <c r="F42" s="95"/>
      <c r="G42" s="96">
        <v>0</v>
      </c>
      <c r="H42" s="96">
        <v>0</v>
      </c>
    </row>
    <row r="43" spans="1:57" s="35" customFormat="1" ht="17.100000000000001" customHeight="1">
      <c r="A43" s="51"/>
      <c r="B43" s="134"/>
      <c r="C43" s="219">
        <v>5</v>
      </c>
      <c r="D43" s="136" t="s">
        <v>21</v>
      </c>
      <c r="E43" s="97"/>
      <c r="F43" s="95"/>
      <c r="G43" s="96">
        <v>0</v>
      </c>
      <c r="H43" s="96">
        <v>0</v>
      </c>
    </row>
    <row r="44" spans="1:57" s="35" customFormat="1" ht="17.100000000000001" customHeight="1" thickBot="1">
      <c r="A44" s="51"/>
      <c r="B44" s="137"/>
      <c r="C44" s="138">
        <v>6</v>
      </c>
      <c r="D44" s="139" t="s">
        <v>22</v>
      </c>
      <c r="E44" s="98"/>
      <c r="F44" s="99"/>
      <c r="G44" s="96">
        <v>0</v>
      </c>
      <c r="H44" s="96">
        <v>0</v>
      </c>
    </row>
    <row r="45" spans="1:57" s="86" customFormat="1" ht="30" customHeight="1" thickBot="1">
      <c r="A45" s="344"/>
      <c r="B45" s="140"/>
      <c r="C45" s="278" t="s">
        <v>51</v>
      </c>
      <c r="D45" s="279"/>
      <c r="E45" s="280"/>
      <c r="F45" s="141"/>
      <c r="G45" s="96">
        <f>G34+G8</f>
        <v>6783361</v>
      </c>
      <c r="H45" s="96">
        <f>H34+H8</f>
        <v>6840701</v>
      </c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</row>
    <row r="46" spans="1:57" s="35" customFormat="1" ht="9.75" customHeight="1">
      <c r="B46" s="38"/>
      <c r="C46" s="38"/>
      <c r="D46" s="83"/>
      <c r="E46" s="83"/>
      <c r="F46" s="84"/>
      <c r="G46" s="85"/>
      <c r="H46" s="85"/>
    </row>
    <row r="47" spans="1:57" s="35" customFormat="1" ht="15.95" customHeight="1">
      <c r="B47" s="38"/>
      <c r="C47" s="38"/>
      <c r="D47" s="83"/>
      <c r="E47" s="83"/>
      <c r="F47" s="84"/>
      <c r="G47" s="85"/>
      <c r="H47" s="85"/>
    </row>
    <row r="49" spans="8:8">
      <c r="H49" s="79" t="s">
        <v>161</v>
      </c>
    </row>
  </sheetData>
  <mergeCells count="8">
    <mergeCell ref="B2:E2"/>
    <mergeCell ref="B4:H4"/>
    <mergeCell ref="C34:E34"/>
    <mergeCell ref="C45:E45"/>
    <mergeCell ref="F6:F7"/>
    <mergeCell ref="C6:E7"/>
    <mergeCell ref="B6:B7"/>
    <mergeCell ref="C8:E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07"/>
  <sheetViews>
    <sheetView topLeftCell="A19" workbookViewId="0">
      <selection activeCell="L14" sqref="L14"/>
    </sheetView>
  </sheetViews>
  <sheetFormatPr defaultRowHeight="12.75"/>
  <cols>
    <col min="1" max="1" width="5.42578125" customWidth="1"/>
  </cols>
  <sheetData>
    <row r="1" spans="1:10" ht="15">
      <c r="A1" s="10"/>
      <c r="B1" s="150"/>
      <c r="C1" s="29"/>
      <c r="D1" s="11"/>
      <c r="E1" s="10"/>
      <c r="F1" s="10"/>
      <c r="G1" s="10"/>
      <c r="H1" s="10"/>
      <c r="I1" s="10"/>
      <c r="J1" s="10"/>
    </row>
    <row r="2" spans="1:10" ht="15">
      <c r="A2" s="11"/>
      <c r="B2" s="213" t="s">
        <v>401</v>
      </c>
      <c r="C2" s="186"/>
      <c r="D2" s="186"/>
      <c r="E2" s="11"/>
      <c r="F2" s="11"/>
      <c r="G2" s="11"/>
      <c r="H2" s="11"/>
      <c r="I2" s="11"/>
      <c r="J2" s="11"/>
    </row>
    <row r="3" spans="1:10">
      <c r="A3" s="11"/>
      <c r="B3" s="186" t="s">
        <v>402</v>
      </c>
      <c r="C3" s="186"/>
      <c r="D3" s="186"/>
      <c r="E3" s="11"/>
      <c r="F3" s="11"/>
      <c r="G3" s="11"/>
      <c r="H3" s="11"/>
      <c r="I3" s="11"/>
      <c r="J3" s="11"/>
    </row>
    <row r="4" spans="1:10">
      <c r="A4" s="11"/>
      <c r="B4" s="186" t="s">
        <v>403</v>
      </c>
      <c r="C4" s="11"/>
      <c r="D4" s="11"/>
      <c r="E4" s="11"/>
      <c r="F4" s="11"/>
      <c r="G4" s="11"/>
      <c r="H4" s="11"/>
      <c r="I4" s="11" t="s">
        <v>228</v>
      </c>
      <c r="J4" s="11"/>
    </row>
    <row r="5" spans="1:10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>
      <c r="A6" s="121"/>
      <c r="B6" s="121"/>
      <c r="C6" s="121"/>
      <c r="D6" s="121"/>
      <c r="E6" s="121"/>
      <c r="F6" s="121"/>
      <c r="G6" s="121"/>
      <c r="H6" s="121"/>
      <c r="I6" s="221"/>
      <c r="J6" s="222" t="s">
        <v>229</v>
      </c>
    </row>
    <row r="7" spans="1:10">
      <c r="A7" s="329" t="s">
        <v>230</v>
      </c>
      <c r="B7" s="330"/>
      <c r="C7" s="330"/>
      <c r="D7" s="330"/>
      <c r="E7" s="330"/>
      <c r="F7" s="330"/>
      <c r="G7" s="330"/>
      <c r="H7" s="330"/>
      <c r="I7" s="330"/>
      <c r="J7" s="331"/>
    </row>
    <row r="8" spans="1:10" ht="23.25" thickBot="1">
      <c r="A8" s="223"/>
      <c r="B8" s="325" t="s">
        <v>231</v>
      </c>
      <c r="C8" s="325"/>
      <c r="D8" s="325"/>
      <c r="E8" s="325"/>
      <c r="F8" s="326"/>
      <c r="G8" s="224" t="s">
        <v>232</v>
      </c>
      <c r="H8" s="224" t="s">
        <v>233</v>
      </c>
      <c r="I8" s="225" t="s">
        <v>383</v>
      </c>
      <c r="J8" s="225" t="s">
        <v>234</v>
      </c>
    </row>
    <row r="9" spans="1:10">
      <c r="A9" s="226">
        <v>1</v>
      </c>
      <c r="B9" s="327" t="s">
        <v>235</v>
      </c>
      <c r="C9" s="328"/>
      <c r="D9" s="328"/>
      <c r="E9" s="328"/>
      <c r="F9" s="328"/>
      <c r="G9" s="227">
        <v>70</v>
      </c>
      <c r="H9" s="227">
        <v>11100</v>
      </c>
      <c r="I9" s="228">
        <f>I10+I11+I12</f>
        <v>9876128</v>
      </c>
      <c r="J9" s="228">
        <f>J10+J11+J12</f>
        <v>16430048</v>
      </c>
    </row>
    <row r="10" spans="1:10" ht="26.25" thickBot="1">
      <c r="A10" s="229" t="s">
        <v>236</v>
      </c>
      <c r="B10" s="323" t="s">
        <v>237</v>
      </c>
      <c r="C10" s="323"/>
      <c r="D10" s="323"/>
      <c r="E10" s="323"/>
      <c r="F10" s="324"/>
      <c r="G10" s="230" t="s">
        <v>238</v>
      </c>
      <c r="H10" s="230">
        <v>11101</v>
      </c>
      <c r="I10" s="231">
        <v>0</v>
      </c>
      <c r="J10" s="231">
        <v>0</v>
      </c>
    </row>
    <row r="11" spans="1:10">
      <c r="A11" s="232" t="s">
        <v>239</v>
      </c>
      <c r="B11" s="323" t="s">
        <v>240</v>
      </c>
      <c r="C11" s="323"/>
      <c r="D11" s="323"/>
      <c r="E11" s="323"/>
      <c r="F11" s="324"/>
      <c r="G11" s="230">
        <v>704</v>
      </c>
      <c r="H11" s="230">
        <v>11102</v>
      </c>
      <c r="I11" s="228">
        <v>0</v>
      </c>
      <c r="J11" s="227">
        <v>0</v>
      </c>
    </row>
    <row r="12" spans="1:10">
      <c r="A12" s="232" t="s">
        <v>241</v>
      </c>
      <c r="B12" s="323" t="s">
        <v>242</v>
      </c>
      <c r="C12" s="323"/>
      <c r="D12" s="323"/>
      <c r="E12" s="323"/>
      <c r="F12" s="324"/>
      <c r="G12" s="233">
        <v>705</v>
      </c>
      <c r="H12" s="230">
        <v>11103</v>
      </c>
      <c r="I12" s="231">
        <v>9876128</v>
      </c>
      <c r="J12" s="231">
        <v>16430048</v>
      </c>
    </row>
    <row r="13" spans="1:10">
      <c r="A13" s="234">
        <v>2</v>
      </c>
      <c r="B13" s="323" t="s">
        <v>243</v>
      </c>
      <c r="C13" s="323"/>
      <c r="D13" s="323"/>
      <c r="E13" s="323"/>
      <c r="F13" s="324"/>
      <c r="G13" s="230">
        <v>708</v>
      </c>
      <c r="H13" s="235">
        <v>11104</v>
      </c>
      <c r="I13" s="231">
        <f>I14+I15+I16</f>
        <v>0</v>
      </c>
      <c r="J13" s="231">
        <f>J14+J15+J16</f>
        <v>0</v>
      </c>
    </row>
    <row r="14" spans="1:10">
      <c r="A14" s="236" t="s">
        <v>236</v>
      </c>
      <c r="B14" s="323" t="s">
        <v>244</v>
      </c>
      <c r="C14" s="323"/>
      <c r="D14" s="323"/>
      <c r="E14" s="323"/>
      <c r="F14" s="324"/>
      <c r="G14" s="230">
        <v>7081</v>
      </c>
      <c r="H14" s="237">
        <v>111041</v>
      </c>
      <c r="I14" s="231">
        <v>0</v>
      </c>
      <c r="J14" s="231">
        <v>0</v>
      </c>
    </row>
    <row r="15" spans="1:10">
      <c r="A15" s="236" t="s">
        <v>245</v>
      </c>
      <c r="B15" s="323" t="s">
        <v>246</v>
      </c>
      <c r="C15" s="323"/>
      <c r="D15" s="323"/>
      <c r="E15" s="323"/>
      <c r="F15" s="324"/>
      <c r="G15" s="230">
        <v>7082</v>
      </c>
      <c r="H15" s="237">
        <v>111042</v>
      </c>
      <c r="I15" s="231">
        <v>0</v>
      </c>
      <c r="J15" s="231">
        <v>0</v>
      </c>
    </row>
    <row r="16" spans="1:10">
      <c r="A16" s="236" t="s">
        <v>247</v>
      </c>
      <c r="B16" s="323" t="s">
        <v>248</v>
      </c>
      <c r="C16" s="323"/>
      <c r="D16" s="323"/>
      <c r="E16" s="323"/>
      <c r="F16" s="324"/>
      <c r="G16" s="230">
        <v>7083</v>
      </c>
      <c r="H16" s="237">
        <v>111043</v>
      </c>
      <c r="I16" s="231">
        <v>0</v>
      </c>
      <c r="J16" s="231">
        <v>0</v>
      </c>
    </row>
    <row r="17" spans="1:10">
      <c r="A17" s="238">
        <v>3</v>
      </c>
      <c r="B17" s="323" t="s">
        <v>249</v>
      </c>
      <c r="C17" s="323"/>
      <c r="D17" s="323"/>
      <c r="E17" s="323"/>
      <c r="F17" s="324"/>
      <c r="G17" s="230">
        <v>71</v>
      </c>
      <c r="H17" s="235">
        <v>11201</v>
      </c>
      <c r="I17" s="231">
        <v>0</v>
      </c>
      <c r="J17" s="231">
        <v>0</v>
      </c>
    </row>
    <row r="18" spans="1:10">
      <c r="A18" s="239"/>
      <c r="B18" s="333" t="s">
        <v>250</v>
      </c>
      <c r="C18" s="333"/>
      <c r="D18" s="333"/>
      <c r="E18" s="333"/>
      <c r="F18" s="334"/>
      <c r="G18" s="240"/>
      <c r="H18" s="230">
        <v>112011</v>
      </c>
      <c r="I18" s="231">
        <v>0</v>
      </c>
      <c r="J18" s="231">
        <v>0</v>
      </c>
    </row>
    <row r="19" spans="1:10">
      <c r="A19" s="239"/>
      <c r="B19" s="333" t="s">
        <v>251</v>
      </c>
      <c r="C19" s="333"/>
      <c r="D19" s="333"/>
      <c r="E19" s="333"/>
      <c r="F19" s="334"/>
      <c r="G19" s="240"/>
      <c r="H19" s="230">
        <v>112012</v>
      </c>
      <c r="I19" s="231">
        <v>0</v>
      </c>
      <c r="J19" s="231">
        <v>0</v>
      </c>
    </row>
    <row r="20" spans="1:10">
      <c r="A20" s="229">
        <v>4</v>
      </c>
      <c r="B20" s="323" t="s">
        <v>252</v>
      </c>
      <c r="C20" s="323"/>
      <c r="D20" s="323"/>
      <c r="E20" s="323"/>
      <c r="F20" s="324"/>
      <c r="G20" s="241">
        <v>72</v>
      </c>
      <c r="H20" s="242">
        <v>11300</v>
      </c>
      <c r="I20" s="231">
        <v>0</v>
      </c>
      <c r="J20" s="231">
        <v>0</v>
      </c>
    </row>
    <row r="21" spans="1:10">
      <c r="A21" s="232"/>
      <c r="B21" s="335" t="s">
        <v>253</v>
      </c>
      <c r="C21" s="336"/>
      <c r="D21" s="336"/>
      <c r="E21" s="336"/>
      <c r="F21" s="336"/>
      <c r="G21" s="182"/>
      <c r="H21" s="242">
        <v>11301</v>
      </c>
      <c r="I21" s="231">
        <v>0</v>
      </c>
      <c r="J21" s="231">
        <v>0</v>
      </c>
    </row>
    <row r="22" spans="1:10">
      <c r="A22" s="232">
        <v>5</v>
      </c>
      <c r="B22" s="324" t="s">
        <v>254</v>
      </c>
      <c r="C22" s="332"/>
      <c r="D22" s="332"/>
      <c r="E22" s="332"/>
      <c r="F22" s="332"/>
      <c r="G22" s="243">
        <v>73</v>
      </c>
      <c r="H22" s="243">
        <v>11400</v>
      </c>
      <c r="I22" s="231">
        <v>0</v>
      </c>
      <c r="J22" s="231">
        <v>0</v>
      </c>
    </row>
    <row r="23" spans="1:10">
      <c r="A23" s="236">
        <v>6</v>
      </c>
      <c r="B23" s="324" t="s">
        <v>255</v>
      </c>
      <c r="C23" s="332"/>
      <c r="D23" s="332"/>
      <c r="E23" s="332"/>
      <c r="F23" s="332"/>
      <c r="G23" s="243">
        <v>75</v>
      </c>
      <c r="H23" s="235">
        <v>11500</v>
      </c>
      <c r="I23" s="231">
        <v>0</v>
      </c>
      <c r="J23" s="231">
        <v>0</v>
      </c>
    </row>
    <row r="24" spans="1:10" ht="13.5" thickBot="1">
      <c r="A24" s="232">
        <v>7</v>
      </c>
      <c r="B24" s="323" t="s">
        <v>256</v>
      </c>
      <c r="C24" s="323"/>
      <c r="D24" s="323"/>
      <c r="E24" s="323"/>
      <c r="F24" s="324"/>
      <c r="G24" s="230">
        <v>77</v>
      </c>
      <c r="H24" s="230">
        <v>11600</v>
      </c>
      <c r="I24" s="231">
        <v>0</v>
      </c>
      <c r="J24" s="231">
        <v>0</v>
      </c>
    </row>
    <row r="25" spans="1:10" ht="13.5" thickBot="1">
      <c r="A25" s="244" t="s">
        <v>257</v>
      </c>
      <c r="B25" s="341" t="s">
        <v>258</v>
      </c>
      <c r="C25" s="341"/>
      <c r="D25" s="341"/>
      <c r="E25" s="341"/>
      <c r="F25" s="341"/>
      <c r="G25" s="245"/>
      <c r="H25" s="245">
        <v>11800</v>
      </c>
      <c r="I25" s="228">
        <f>I9+I13+I17+I20+I22+I23+I24</f>
        <v>9876128</v>
      </c>
      <c r="J25" s="228">
        <f>J9+J13+J17+J20+J22+J23+J24</f>
        <v>16430048</v>
      </c>
    </row>
    <row r="26" spans="1:10">
      <c r="A26" s="246"/>
      <c r="B26" s="247"/>
      <c r="C26" s="247"/>
      <c r="D26" s="247"/>
      <c r="E26" s="247"/>
      <c r="F26" s="247"/>
      <c r="G26" s="247"/>
      <c r="H26" s="247"/>
      <c r="I26" s="248"/>
      <c r="J26" s="248"/>
    </row>
    <row r="27" spans="1:10">
      <c r="A27" s="246"/>
      <c r="B27" s="247"/>
      <c r="C27" s="247"/>
      <c r="D27" s="247"/>
      <c r="E27" s="247"/>
      <c r="F27" s="247"/>
      <c r="G27" s="247"/>
      <c r="H27" s="247"/>
      <c r="I27" s="248"/>
      <c r="J27" s="248"/>
    </row>
    <row r="28" spans="1:10">
      <c r="A28" s="246"/>
      <c r="B28" s="247"/>
      <c r="C28" s="247"/>
      <c r="D28" s="247"/>
      <c r="E28" s="247"/>
      <c r="F28" s="247"/>
      <c r="G28" s="247"/>
      <c r="H28" s="247"/>
      <c r="I28" s="248"/>
      <c r="J28" s="248"/>
    </row>
    <row r="29" spans="1:10">
      <c r="A29" s="246"/>
      <c r="B29" s="247"/>
      <c r="C29" s="247"/>
      <c r="D29" s="247"/>
      <c r="E29" s="247"/>
      <c r="F29" s="247"/>
      <c r="G29" s="247"/>
      <c r="H29" s="247"/>
      <c r="I29" s="248" t="s">
        <v>227</v>
      </c>
      <c r="J29" s="248"/>
    </row>
    <row r="30" spans="1:10">
      <c r="A30" s="246"/>
      <c r="B30" s="247"/>
      <c r="C30" s="247"/>
      <c r="D30" s="247"/>
      <c r="E30" s="247"/>
      <c r="F30" s="247"/>
      <c r="G30" s="247"/>
      <c r="H30" s="247"/>
      <c r="I30" s="248" t="s">
        <v>399</v>
      </c>
      <c r="J30" s="248"/>
    </row>
    <row r="31" spans="1:10">
      <c r="A31" s="246"/>
      <c r="B31" s="247"/>
      <c r="C31" s="247"/>
      <c r="D31" s="247"/>
      <c r="E31" s="247"/>
      <c r="F31" s="247"/>
      <c r="G31" s="247"/>
      <c r="H31" s="247"/>
      <c r="I31" s="248"/>
      <c r="J31" s="248"/>
    </row>
    <row r="32" spans="1:10">
      <c r="A32" s="246"/>
      <c r="B32" s="247"/>
      <c r="C32" s="247"/>
      <c r="D32" s="247"/>
      <c r="E32" s="247"/>
      <c r="F32" s="247"/>
      <c r="G32" s="247"/>
      <c r="H32" s="247"/>
      <c r="I32" s="248"/>
      <c r="J32" s="248"/>
    </row>
    <row r="33" spans="1:10">
      <c r="A33" s="246"/>
      <c r="B33" s="247"/>
      <c r="C33" s="247"/>
      <c r="D33" s="247"/>
      <c r="E33" s="247"/>
      <c r="F33" s="247"/>
      <c r="G33" s="247"/>
      <c r="H33" s="247"/>
      <c r="I33" s="248"/>
      <c r="J33" s="248"/>
    </row>
    <row r="34" spans="1:10">
      <c r="A34" s="246"/>
      <c r="B34" s="247"/>
      <c r="C34" s="247"/>
      <c r="D34" s="247"/>
      <c r="E34" s="247"/>
      <c r="F34" s="247"/>
      <c r="G34" s="247"/>
      <c r="H34" s="247"/>
      <c r="I34" s="248"/>
      <c r="J34" s="248"/>
    </row>
    <row r="35" spans="1:10">
      <c r="A35" s="246"/>
      <c r="B35" s="247"/>
      <c r="C35" s="247"/>
      <c r="D35" s="247"/>
      <c r="E35" s="247"/>
      <c r="F35" s="247"/>
      <c r="G35" s="247"/>
      <c r="H35" s="247"/>
      <c r="I35" s="248"/>
      <c r="J35" s="248"/>
    </row>
    <row r="36" spans="1:10">
      <c r="A36" s="246"/>
      <c r="B36" s="247"/>
      <c r="C36" s="247"/>
      <c r="D36" s="247"/>
      <c r="E36" s="247"/>
      <c r="F36" s="247"/>
      <c r="G36" s="247"/>
      <c r="H36" s="247"/>
      <c r="I36" s="248"/>
      <c r="J36" s="248"/>
    </row>
    <row r="37" spans="1:10">
      <c r="A37" s="246"/>
      <c r="B37" s="247"/>
      <c r="C37" s="247"/>
      <c r="D37" s="247"/>
      <c r="E37" s="247"/>
      <c r="F37" s="247"/>
      <c r="G37" s="247"/>
      <c r="H37" s="247"/>
      <c r="I37" s="248"/>
      <c r="J37" s="248"/>
    </row>
    <row r="38" spans="1:10">
      <c r="A38" s="246"/>
      <c r="B38" s="247"/>
      <c r="C38" s="247"/>
      <c r="D38" s="247"/>
      <c r="E38" s="247"/>
      <c r="F38" s="247"/>
      <c r="G38" s="247"/>
      <c r="H38" s="247"/>
      <c r="I38" s="248"/>
      <c r="J38" s="248"/>
    </row>
    <row r="39" spans="1:10">
      <c r="A39" s="246"/>
      <c r="B39" s="247"/>
      <c r="C39" s="247"/>
      <c r="D39" s="247"/>
      <c r="E39" s="247"/>
      <c r="F39" s="247"/>
      <c r="G39" s="247"/>
      <c r="H39" s="247"/>
      <c r="I39" s="248"/>
      <c r="J39" s="248"/>
    </row>
    <row r="40" spans="1:10">
      <c r="A40" s="246"/>
      <c r="B40" s="247"/>
      <c r="C40" s="247"/>
      <c r="D40" s="247"/>
      <c r="E40" s="247"/>
      <c r="F40" s="247"/>
      <c r="G40" s="247"/>
      <c r="H40" s="247"/>
      <c r="I40" s="248"/>
      <c r="J40" s="248"/>
    </row>
    <row r="41" spans="1:10">
      <c r="A41" s="246"/>
      <c r="B41" s="247"/>
      <c r="C41" s="247"/>
      <c r="D41" s="247"/>
      <c r="E41" s="247"/>
      <c r="F41" s="247"/>
      <c r="G41" s="247"/>
      <c r="H41" s="247"/>
      <c r="I41" s="248"/>
      <c r="J41" s="248"/>
    </row>
    <row r="42" spans="1:10">
      <c r="A42" s="246"/>
      <c r="B42" s="247"/>
      <c r="C42" s="247"/>
      <c r="D42" s="247"/>
      <c r="E42" s="247"/>
      <c r="F42" s="247"/>
      <c r="G42" s="247"/>
      <c r="H42" s="247"/>
      <c r="I42" s="248"/>
      <c r="J42" s="248"/>
    </row>
    <row r="43" spans="1:10">
      <c r="A43" s="246"/>
      <c r="B43" s="247"/>
      <c r="C43" s="247"/>
      <c r="D43" s="247"/>
      <c r="E43" s="247"/>
      <c r="F43" s="247"/>
      <c r="G43" s="247"/>
      <c r="H43" s="247"/>
      <c r="I43" s="248"/>
      <c r="J43" s="248"/>
    </row>
    <row r="44" spans="1:10">
      <c r="A44" s="246"/>
      <c r="B44" s="247"/>
      <c r="C44" s="247"/>
      <c r="D44" s="247"/>
      <c r="E44" s="247"/>
      <c r="F44" s="247"/>
      <c r="G44" s="247"/>
      <c r="H44" s="247"/>
      <c r="I44" s="248"/>
      <c r="J44" s="248"/>
    </row>
    <row r="45" spans="1:10">
      <c r="A45" s="246"/>
      <c r="B45" s="247"/>
      <c r="C45" s="247"/>
      <c r="D45" s="247"/>
      <c r="E45" s="247"/>
      <c r="F45" s="247"/>
      <c r="G45" s="247"/>
      <c r="H45" s="247"/>
      <c r="I45" s="248"/>
      <c r="J45" s="248"/>
    </row>
    <row r="46" spans="1:10">
      <c r="A46" s="246"/>
      <c r="B46" s="247"/>
      <c r="C46" s="247"/>
      <c r="D46" s="247"/>
      <c r="E46" s="247"/>
      <c r="F46" s="247"/>
      <c r="G46" s="247"/>
      <c r="H46" s="247"/>
      <c r="I46" s="248"/>
      <c r="J46" s="248"/>
    </row>
    <row r="47" spans="1:10">
      <c r="A47" s="246"/>
      <c r="B47" s="247"/>
      <c r="C47" s="247"/>
      <c r="D47" s="247"/>
      <c r="E47" s="247"/>
      <c r="F47" s="247"/>
      <c r="G47" s="247"/>
      <c r="H47" s="247"/>
      <c r="I47" s="248"/>
      <c r="J47" s="248"/>
    </row>
    <row r="48" spans="1:10">
      <c r="A48" s="246"/>
      <c r="B48" s="247"/>
      <c r="C48" s="247"/>
      <c r="D48" s="247"/>
      <c r="E48" s="247"/>
      <c r="F48" s="247"/>
      <c r="G48" s="247"/>
      <c r="H48" s="247"/>
      <c r="I48" s="248"/>
      <c r="J48" s="248"/>
    </row>
    <row r="49" spans="1:10">
      <c r="A49" s="246"/>
      <c r="B49" s="247"/>
      <c r="C49" s="247"/>
      <c r="D49" s="247"/>
      <c r="E49" s="247"/>
      <c r="F49" s="247"/>
      <c r="G49" s="247"/>
      <c r="H49" s="247"/>
      <c r="I49" s="248"/>
      <c r="J49" s="248"/>
    </row>
    <row r="50" spans="1:10">
      <c r="A50" s="246"/>
      <c r="B50" s="247"/>
      <c r="C50" s="247"/>
      <c r="D50" s="247"/>
      <c r="E50" s="247"/>
      <c r="F50" s="247"/>
      <c r="G50" s="247"/>
      <c r="H50" s="247"/>
      <c r="I50" s="248"/>
      <c r="J50" s="248"/>
    </row>
    <row r="51" spans="1:10">
      <c r="A51" s="246"/>
      <c r="B51" s="247"/>
      <c r="C51" s="247"/>
      <c r="D51" s="247"/>
      <c r="E51" s="247"/>
      <c r="F51" s="247"/>
      <c r="G51" s="247"/>
      <c r="H51" s="247"/>
      <c r="I51" s="248"/>
      <c r="J51" s="248"/>
    </row>
    <row r="52" spans="1:10">
      <c r="A52" s="246"/>
      <c r="B52" s="247"/>
      <c r="C52" s="247"/>
      <c r="D52" s="247"/>
      <c r="E52" s="247"/>
      <c r="F52" s="247"/>
      <c r="G52" s="247"/>
      <c r="H52" s="247"/>
      <c r="I52" s="248"/>
      <c r="J52" s="248"/>
    </row>
    <row r="53" spans="1:10">
      <c r="A53" s="246"/>
      <c r="B53" s="247"/>
      <c r="C53" s="247"/>
      <c r="D53" s="247"/>
      <c r="E53" s="247"/>
      <c r="F53" s="247"/>
      <c r="G53" s="247"/>
      <c r="H53" s="247"/>
      <c r="I53" s="248"/>
      <c r="J53" s="248"/>
    </row>
    <row r="54" spans="1:10">
      <c r="A54" s="246"/>
      <c r="B54" s="247"/>
      <c r="C54" s="247"/>
      <c r="D54" s="247"/>
      <c r="E54" s="247"/>
      <c r="F54" s="247"/>
      <c r="G54" s="247"/>
      <c r="H54" s="247"/>
      <c r="I54" s="248"/>
      <c r="J54" s="248"/>
    </row>
    <row r="55" spans="1:10">
      <c r="A55" s="246"/>
      <c r="B55" s="247"/>
      <c r="C55" s="247"/>
      <c r="D55" s="247"/>
      <c r="E55" s="247"/>
      <c r="F55" s="247"/>
      <c r="G55" s="247"/>
      <c r="H55" s="247"/>
      <c r="I55" s="248"/>
      <c r="J55" s="248"/>
    </row>
    <row r="56" spans="1:10">
      <c r="A56" s="246"/>
      <c r="B56" s="247"/>
      <c r="C56" s="247"/>
      <c r="D56" s="247"/>
      <c r="E56" s="247"/>
      <c r="F56" s="247"/>
      <c r="G56" s="247"/>
      <c r="H56" s="247"/>
      <c r="I56" s="248"/>
      <c r="J56" s="248"/>
    </row>
    <row r="57" spans="1:10">
      <c r="A57" s="246"/>
      <c r="B57" s="247"/>
      <c r="C57" s="247"/>
      <c r="D57" s="247"/>
      <c r="E57" s="247"/>
      <c r="F57" s="247"/>
      <c r="G57" s="247"/>
      <c r="H57" s="247"/>
      <c r="I57" s="248"/>
      <c r="J57" s="248"/>
    </row>
    <row r="58" spans="1:10">
      <c r="A58" s="246"/>
      <c r="B58" s="247"/>
      <c r="C58" s="247"/>
      <c r="D58" s="247"/>
      <c r="E58" s="247"/>
      <c r="F58" s="247"/>
      <c r="G58" s="247"/>
      <c r="H58" s="247"/>
      <c r="I58" s="248"/>
      <c r="J58" s="248"/>
    </row>
    <row r="59" spans="1:10" ht="15">
      <c r="A59" s="246"/>
      <c r="B59" s="213" t="s">
        <v>401</v>
      </c>
      <c r="C59" s="247"/>
      <c r="D59" s="247"/>
      <c r="E59" s="247"/>
      <c r="F59" s="247"/>
      <c r="G59" s="247"/>
      <c r="H59" s="247"/>
      <c r="I59" s="248"/>
      <c r="J59" s="248"/>
    </row>
    <row r="60" spans="1:10">
      <c r="A60" s="11"/>
      <c r="B60" s="186" t="s">
        <v>402</v>
      </c>
      <c r="C60" s="186"/>
      <c r="D60" s="186"/>
      <c r="E60" s="11"/>
      <c r="F60" s="11"/>
      <c r="G60" s="11"/>
      <c r="H60" s="11"/>
      <c r="I60" s="11"/>
      <c r="J60" s="11"/>
    </row>
    <row r="61" spans="1:10">
      <c r="A61" s="11"/>
      <c r="B61" s="186" t="s">
        <v>403</v>
      </c>
      <c r="C61" s="186"/>
      <c r="D61" s="186"/>
      <c r="E61" s="11"/>
      <c r="F61" s="11"/>
      <c r="G61" s="11"/>
      <c r="H61" s="11"/>
      <c r="I61" s="11"/>
      <c r="J61" s="11"/>
    </row>
    <row r="62" spans="1:10">
      <c r="A62" s="11"/>
      <c r="B62" s="11"/>
      <c r="C62" s="11"/>
      <c r="D62" s="11"/>
      <c r="E62" s="11"/>
      <c r="F62" s="11"/>
      <c r="G62" s="11"/>
      <c r="H62" s="11"/>
      <c r="I62" s="11" t="s">
        <v>259</v>
      </c>
      <c r="J62" s="11"/>
    </row>
    <row r="63" spans="1:10">
      <c r="A63" s="121"/>
      <c r="B63" s="121"/>
      <c r="C63" s="121"/>
      <c r="D63" s="121"/>
      <c r="E63" s="121"/>
      <c r="F63" s="121"/>
      <c r="G63" s="121"/>
      <c r="H63" s="121"/>
      <c r="I63" s="221"/>
      <c r="J63" s="222" t="s">
        <v>229</v>
      </c>
    </row>
    <row r="64" spans="1:10">
      <c r="A64" s="329" t="s">
        <v>230</v>
      </c>
      <c r="B64" s="330"/>
      <c r="C64" s="330"/>
      <c r="D64" s="330"/>
      <c r="E64" s="330"/>
      <c r="F64" s="330"/>
      <c r="G64" s="330"/>
      <c r="H64" s="330"/>
      <c r="I64" s="330"/>
      <c r="J64" s="331"/>
    </row>
    <row r="65" spans="1:10" ht="23.25" thickBot="1">
      <c r="A65" s="249"/>
      <c r="B65" s="338" t="s">
        <v>260</v>
      </c>
      <c r="C65" s="339"/>
      <c r="D65" s="339"/>
      <c r="E65" s="339"/>
      <c r="F65" s="340"/>
      <c r="G65" s="250" t="s">
        <v>232</v>
      </c>
      <c r="H65" s="250" t="s">
        <v>233</v>
      </c>
      <c r="I65" s="251" t="s">
        <v>383</v>
      </c>
      <c r="J65" s="251" t="s">
        <v>234</v>
      </c>
    </row>
    <row r="66" spans="1:10" ht="13.5" thickBot="1">
      <c r="A66" s="252">
        <v>1</v>
      </c>
      <c r="B66" s="327" t="s">
        <v>261</v>
      </c>
      <c r="C66" s="328"/>
      <c r="D66" s="328"/>
      <c r="E66" s="328"/>
      <c r="F66" s="328"/>
      <c r="G66" s="227">
        <v>60</v>
      </c>
      <c r="H66" s="227">
        <v>12100</v>
      </c>
      <c r="I66" s="228">
        <f>I67+I68+I69+I70+I71</f>
        <v>8903982</v>
      </c>
      <c r="J66" s="228">
        <f>J67+J68+J69+J70+J71</f>
        <v>14963186</v>
      </c>
    </row>
    <row r="67" spans="1:10">
      <c r="A67" s="253" t="s">
        <v>262</v>
      </c>
      <c r="B67" s="337" t="s">
        <v>263</v>
      </c>
      <c r="C67" s="337" t="s">
        <v>264</v>
      </c>
      <c r="D67" s="337"/>
      <c r="E67" s="337"/>
      <c r="F67" s="337"/>
      <c r="G67" s="254" t="s">
        <v>265</v>
      </c>
      <c r="H67" s="254">
        <v>12101</v>
      </c>
      <c r="I67" s="228">
        <v>0</v>
      </c>
      <c r="J67" s="228">
        <v>0</v>
      </c>
    </row>
    <row r="68" spans="1:10">
      <c r="A68" s="253" t="s">
        <v>239</v>
      </c>
      <c r="B68" s="337" t="s">
        <v>266</v>
      </c>
      <c r="C68" s="337" t="s">
        <v>264</v>
      </c>
      <c r="D68" s="337"/>
      <c r="E68" s="337"/>
      <c r="F68" s="337"/>
      <c r="G68" s="254"/>
      <c r="H68" s="243">
        <v>12102</v>
      </c>
      <c r="I68" s="231">
        <v>0</v>
      </c>
      <c r="J68" s="231">
        <v>0</v>
      </c>
    </row>
    <row r="69" spans="1:10">
      <c r="A69" s="253" t="s">
        <v>241</v>
      </c>
      <c r="B69" s="337" t="s">
        <v>267</v>
      </c>
      <c r="C69" s="337" t="s">
        <v>264</v>
      </c>
      <c r="D69" s="337"/>
      <c r="E69" s="337"/>
      <c r="F69" s="337"/>
      <c r="G69" s="254" t="s">
        <v>268</v>
      </c>
      <c r="H69" s="254">
        <v>12103</v>
      </c>
      <c r="I69" s="231">
        <v>9420409</v>
      </c>
      <c r="J69" s="255">
        <v>15680120</v>
      </c>
    </row>
    <row r="70" spans="1:10">
      <c r="A70" s="253" t="s">
        <v>269</v>
      </c>
      <c r="B70" s="337" t="s">
        <v>410</v>
      </c>
      <c r="C70" s="337" t="s">
        <v>264</v>
      </c>
      <c r="D70" s="337"/>
      <c r="E70" s="337"/>
      <c r="F70" s="337"/>
      <c r="G70" s="254"/>
      <c r="H70" s="243">
        <v>12104</v>
      </c>
      <c r="I70" s="231">
        <v>-516427</v>
      </c>
      <c r="J70" s="255">
        <v>-716934</v>
      </c>
    </row>
    <row r="71" spans="1:10">
      <c r="A71" s="253" t="s">
        <v>270</v>
      </c>
      <c r="B71" s="337" t="s">
        <v>271</v>
      </c>
      <c r="C71" s="337" t="s">
        <v>264</v>
      </c>
      <c r="D71" s="337"/>
      <c r="E71" s="337"/>
      <c r="F71" s="337"/>
      <c r="G71" s="254" t="s">
        <v>272</v>
      </c>
      <c r="H71" s="243">
        <v>12105</v>
      </c>
      <c r="I71" s="231">
        <v>0</v>
      </c>
      <c r="J71" s="231">
        <v>0</v>
      </c>
    </row>
    <row r="72" spans="1:10">
      <c r="A72" s="234">
        <v>2</v>
      </c>
      <c r="B72" s="332" t="s">
        <v>273</v>
      </c>
      <c r="C72" s="332"/>
      <c r="D72" s="332"/>
      <c r="E72" s="332"/>
      <c r="F72" s="332"/>
      <c r="G72" s="243">
        <v>64</v>
      </c>
      <c r="H72" s="243">
        <v>12200</v>
      </c>
      <c r="I72" s="231">
        <f>I73+I74</f>
        <v>298246</v>
      </c>
      <c r="J72" s="231">
        <f>J73+J74</f>
        <v>326162</v>
      </c>
    </row>
    <row r="73" spans="1:10">
      <c r="A73" s="234" t="s">
        <v>274</v>
      </c>
      <c r="B73" s="332" t="s">
        <v>411</v>
      </c>
      <c r="C73" s="332"/>
      <c r="D73" s="332"/>
      <c r="E73" s="332"/>
      <c r="F73" s="332"/>
      <c r="G73" s="243">
        <v>641</v>
      </c>
      <c r="H73" s="243">
        <v>12201</v>
      </c>
      <c r="I73" s="231">
        <v>204728</v>
      </c>
      <c r="J73" s="231">
        <v>255000</v>
      </c>
    </row>
    <row r="74" spans="1:10">
      <c r="A74" s="234" t="s">
        <v>275</v>
      </c>
      <c r="B74" s="332" t="s">
        <v>276</v>
      </c>
      <c r="C74" s="332"/>
      <c r="D74" s="332"/>
      <c r="E74" s="332"/>
      <c r="F74" s="332"/>
      <c r="G74" s="243">
        <v>644</v>
      </c>
      <c r="H74" s="243">
        <v>12202</v>
      </c>
      <c r="I74" s="231">
        <v>93518</v>
      </c>
      <c r="J74" s="256">
        <v>71162</v>
      </c>
    </row>
    <row r="75" spans="1:10">
      <c r="A75" s="234">
        <v>3</v>
      </c>
      <c r="B75" s="332" t="s">
        <v>277</v>
      </c>
      <c r="C75" s="332"/>
      <c r="D75" s="332"/>
      <c r="E75" s="332"/>
      <c r="F75" s="332"/>
      <c r="G75" s="243">
        <v>68</v>
      </c>
      <c r="H75" s="243">
        <v>12300</v>
      </c>
      <c r="I75" s="231">
        <v>150000</v>
      </c>
      <c r="J75" s="256">
        <v>300000</v>
      </c>
    </row>
    <row r="76" spans="1:10">
      <c r="A76" s="234">
        <v>4</v>
      </c>
      <c r="B76" s="332" t="s">
        <v>278</v>
      </c>
      <c r="C76" s="332"/>
      <c r="D76" s="332"/>
      <c r="E76" s="332"/>
      <c r="F76" s="332"/>
      <c r="G76" s="243">
        <v>61</v>
      </c>
      <c r="H76" s="243">
        <v>12400</v>
      </c>
      <c r="I76" s="231">
        <f>I77+I78+I79+I80+I81+I82+I83+I84+I85+I86+I87+I88</f>
        <v>0</v>
      </c>
      <c r="J76" s="231">
        <f>J77+J78+J79+J80+J81+J82+J83+J84+J85+J86+J87+J88</f>
        <v>0</v>
      </c>
    </row>
    <row r="77" spans="1:10">
      <c r="A77" s="234" t="s">
        <v>236</v>
      </c>
      <c r="B77" s="321" t="s">
        <v>279</v>
      </c>
      <c r="C77" s="321"/>
      <c r="D77" s="321"/>
      <c r="E77" s="321"/>
      <c r="F77" s="321"/>
      <c r="G77" s="254"/>
      <c r="H77" s="254">
        <v>12401</v>
      </c>
      <c r="I77" s="231">
        <v>0</v>
      </c>
      <c r="J77" s="231">
        <v>0</v>
      </c>
    </row>
    <row r="78" spans="1:10">
      <c r="A78" s="234" t="s">
        <v>245</v>
      </c>
      <c r="B78" s="321" t="s">
        <v>280</v>
      </c>
      <c r="C78" s="321"/>
      <c r="D78" s="321"/>
      <c r="E78" s="321"/>
      <c r="F78" s="321"/>
      <c r="G78" s="231">
        <v>611</v>
      </c>
      <c r="H78" s="254">
        <v>12402</v>
      </c>
      <c r="I78" s="231">
        <v>0</v>
      </c>
      <c r="J78" s="231">
        <v>0</v>
      </c>
    </row>
    <row r="79" spans="1:10">
      <c r="A79" s="234" t="s">
        <v>247</v>
      </c>
      <c r="B79" s="321" t="s">
        <v>281</v>
      </c>
      <c r="C79" s="321"/>
      <c r="D79" s="321"/>
      <c r="E79" s="321"/>
      <c r="F79" s="321"/>
      <c r="G79" s="254">
        <v>613</v>
      </c>
      <c r="H79" s="254">
        <v>12403</v>
      </c>
      <c r="I79" s="231">
        <v>0</v>
      </c>
      <c r="J79" s="231">
        <v>0</v>
      </c>
    </row>
    <row r="80" spans="1:10">
      <c r="A80" s="234" t="s">
        <v>282</v>
      </c>
      <c r="B80" s="321" t="s">
        <v>283</v>
      </c>
      <c r="C80" s="321"/>
      <c r="D80" s="321"/>
      <c r="E80" s="321"/>
      <c r="F80" s="321"/>
      <c r="G80" s="231">
        <v>615</v>
      </c>
      <c r="H80" s="254">
        <v>12404</v>
      </c>
      <c r="I80" s="231">
        <v>0</v>
      </c>
      <c r="J80" s="231">
        <v>0</v>
      </c>
    </row>
    <row r="81" spans="1:10">
      <c r="A81" s="234" t="s">
        <v>284</v>
      </c>
      <c r="B81" s="321" t="s">
        <v>285</v>
      </c>
      <c r="C81" s="321"/>
      <c r="D81" s="321"/>
      <c r="E81" s="321"/>
      <c r="F81" s="321"/>
      <c r="G81" s="231">
        <v>616</v>
      </c>
      <c r="H81" s="254">
        <v>12405</v>
      </c>
      <c r="I81" s="231">
        <v>0</v>
      </c>
      <c r="J81" s="231">
        <v>0</v>
      </c>
    </row>
    <row r="82" spans="1:10">
      <c r="A82" s="234" t="s">
        <v>286</v>
      </c>
      <c r="B82" s="321" t="s">
        <v>287</v>
      </c>
      <c r="C82" s="321"/>
      <c r="D82" s="321"/>
      <c r="E82" s="321"/>
      <c r="F82" s="321"/>
      <c r="G82" s="231">
        <v>617</v>
      </c>
      <c r="H82" s="254">
        <v>12406</v>
      </c>
      <c r="I82" s="231">
        <v>0</v>
      </c>
      <c r="J82" s="231">
        <v>0</v>
      </c>
    </row>
    <row r="83" spans="1:10">
      <c r="A83" s="234" t="s">
        <v>288</v>
      </c>
      <c r="B83" s="337" t="s">
        <v>289</v>
      </c>
      <c r="C83" s="337" t="s">
        <v>264</v>
      </c>
      <c r="D83" s="337"/>
      <c r="E83" s="337"/>
      <c r="F83" s="337"/>
      <c r="G83" s="231">
        <v>618</v>
      </c>
      <c r="H83" s="254">
        <v>12407</v>
      </c>
      <c r="I83" s="231">
        <v>0</v>
      </c>
      <c r="J83" s="255">
        <v>0</v>
      </c>
    </row>
    <row r="84" spans="1:10">
      <c r="A84" s="234" t="s">
        <v>290</v>
      </c>
      <c r="B84" s="337" t="s">
        <v>291</v>
      </c>
      <c r="C84" s="337"/>
      <c r="D84" s="337"/>
      <c r="E84" s="337"/>
      <c r="F84" s="337"/>
      <c r="G84" s="231">
        <v>623</v>
      </c>
      <c r="H84" s="254">
        <v>12408</v>
      </c>
      <c r="I84" s="231">
        <v>0</v>
      </c>
      <c r="J84" s="231">
        <v>0</v>
      </c>
    </row>
    <row r="85" spans="1:10">
      <c r="A85" s="234" t="s">
        <v>292</v>
      </c>
      <c r="B85" s="337" t="s">
        <v>293</v>
      </c>
      <c r="C85" s="337"/>
      <c r="D85" s="337"/>
      <c r="E85" s="337"/>
      <c r="F85" s="337"/>
      <c r="G85" s="231">
        <v>624</v>
      </c>
      <c r="H85" s="254">
        <v>12409</v>
      </c>
      <c r="I85" s="231">
        <v>0</v>
      </c>
      <c r="J85" s="231">
        <v>0</v>
      </c>
    </row>
    <row r="86" spans="1:10">
      <c r="A86" s="234" t="s">
        <v>294</v>
      </c>
      <c r="B86" s="337" t="s">
        <v>295</v>
      </c>
      <c r="C86" s="337"/>
      <c r="D86" s="337"/>
      <c r="E86" s="337"/>
      <c r="F86" s="337"/>
      <c r="G86" s="231">
        <v>625</v>
      </c>
      <c r="H86" s="254">
        <v>12410</v>
      </c>
      <c r="I86" s="231">
        <v>0</v>
      </c>
      <c r="J86" s="231">
        <v>0</v>
      </c>
    </row>
    <row r="87" spans="1:10">
      <c r="A87" s="234" t="s">
        <v>296</v>
      </c>
      <c r="B87" s="337" t="s">
        <v>297</v>
      </c>
      <c r="C87" s="337"/>
      <c r="D87" s="337"/>
      <c r="E87" s="337"/>
      <c r="F87" s="337"/>
      <c r="G87" s="231">
        <v>626</v>
      </c>
      <c r="H87" s="254">
        <v>12411</v>
      </c>
      <c r="I87" s="231">
        <v>0</v>
      </c>
      <c r="J87" s="231">
        <v>0</v>
      </c>
    </row>
    <row r="88" spans="1:10">
      <c r="A88" s="257" t="s">
        <v>298</v>
      </c>
      <c r="B88" s="337" t="s">
        <v>299</v>
      </c>
      <c r="C88" s="337"/>
      <c r="D88" s="337"/>
      <c r="E88" s="337"/>
      <c r="F88" s="337"/>
      <c r="G88" s="231">
        <v>627</v>
      </c>
      <c r="H88" s="254">
        <v>12412</v>
      </c>
      <c r="I88" s="231">
        <v>0</v>
      </c>
      <c r="J88" s="231">
        <v>0</v>
      </c>
    </row>
    <row r="89" spans="1:10">
      <c r="A89" s="234"/>
      <c r="B89" s="342" t="s">
        <v>300</v>
      </c>
      <c r="C89" s="342"/>
      <c r="D89" s="342"/>
      <c r="E89" s="342"/>
      <c r="F89" s="342"/>
      <c r="G89" s="231">
        <v>6271</v>
      </c>
      <c r="H89" s="231">
        <v>124121</v>
      </c>
      <c r="I89" s="231">
        <v>0</v>
      </c>
      <c r="J89" s="231">
        <v>0</v>
      </c>
    </row>
    <row r="90" spans="1:10">
      <c r="A90" s="234"/>
      <c r="B90" s="342" t="s">
        <v>301</v>
      </c>
      <c r="C90" s="342"/>
      <c r="D90" s="342"/>
      <c r="E90" s="342"/>
      <c r="F90" s="342"/>
      <c r="G90" s="231">
        <v>6272</v>
      </c>
      <c r="H90" s="231">
        <v>124122</v>
      </c>
      <c r="I90" s="231">
        <v>0</v>
      </c>
      <c r="J90" s="231">
        <v>0</v>
      </c>
    </row>
    <row r="91" spans="1:10">
      <c r="A91" s="234" t="s">
        <v>302</v>
      </c>
      <c r="B91" s="337" t="s">
        <v>303</v>
      </c>
      <c r="C91" s="337"/>
      <c r="D91" s="337"/>
      <c r="E91" s="337"/>
      <c r="F91" s="337"/>
      <c r="G91" s="231">
        <v>628</v>
      </c>
      <c r="H91" s="231">
        <v>12413</v>
      </c>
      <c r="I91" s="231">
        <v>0</v>
      </c>
      <c r="J91" s="231">
        <v>0</v>
      </c>
    </row>
    <row r="92" spans="1:10">
      <c r="A92" s="234">
        <v>5</v>
      </c>
      <c r="B92" s="337" t="s">
        <v>304</v>
      </c>
      <c r="C92" s="337"/>
      <c r="D92" s="337"/>
      <c r="E92" s="337"/>
      <c r="F92" s="337"/>
      <c r="G92" s="231">
        <v>63</v>
      </c>
      <c r="H92" s="231">
        <v>12500</v>
      </c>
      <c r="I92" s="231">
        <f>I93+I94+I95+I96</f>
        <v>0</v>
      </c>
      <c r="J92" s="231">
        <f>J93+J94+J95+J96</f>
        <v>0</v>
      </c>
    </row>
    <row r="93" spans="1:10">
      <c r="A93" s="234" t="s">
        <v>236</v>
      </c>
      <c r="B93" s="337" t="s">
        <v>305</v>
      </c>
      <c r="C93" s="337"/>
      <c r="D93" s="337"/>
      <c r="E93" s="337"/>
      <c r="F93" s="337"/>
      <c r="G93" s="231">
        <v>632</v>
      </c>
      <c r="H93" s="231">
        <v>12501</v>
      </c>
      <c r="I93" s="231">
        <v>0</v>
      </c>
      <c r="J93" s="231">
        <v>0</v>
      </c>
    </row>
    <row r="94" spans="1:10">
      <c r="A94" s="234" t="s">
        <v>245</v>
      </c>
      <c r="B94" s="337" t="s">
        <v>306</v>
      </c>
      <c r="C94" s="337"/>
      <c r="D94" s="337"/>
      <c r="E94" s="337"/>
      <c r="F94" s="337"/>
      <c r="G94" s="231">
        <v>633</v>
      </c>
      <c r="H94" s="231">
        <v>12502</v>
      </c>
      <c r="I94" s="231">
        <v>0</v>
      </c>
      <c r="J94" s="231">
        <v>0</v>
      </c>
    </row>
    <row r="95" spans="1:10">
      <c r="A95" s="234" t="s">
        <v>247</v>
      </c>
      <c r="B95" s="337" t="s">
        <v>307</v>
      </c>
      <c r="C95" s="337"/>
      <c r="D95" s="337"/>
      <c r="E95" s="337"/>
      <c r="F95" s="337"/>
      <c r="G95" s="231">
        <v>634</v>
      </c>
      <c r="H95" s="231">
        <v>12503</v>
      </c>
      <c r="I95" s="231">
        <v>0</v>
      </c>
      <c r="J95" s="231">
        <v>0</v>
      </c>
    </row>
    <row r="96" spans="1:10">
      <c r="A96" s="234" t="s">
        <v>282</v>
      </c>
      <c r="B96" s="337" t="s">
        <v>308</v>
      </c>
      <c r="C96" s="337"/>
      <c r="D96" s="337"/>
      <c r="E96" s="337"/>
      <c r="F96" s="337"/>
      <c r="G96" s="231" t="s">
        <v>309</v>
      </c>
      <c r="H96" s="231">
        <v>12504</v>
      </c>
      <c r="I96" s="231">
        <v>0</v>
      </c>
      <c r="J96" s="231">
        <v>0</v>
      </c>
    </row>
    <row r="97" spans="1:10">
      <c r="A97" s="234" t="s">
        <v>310</v>
      </c>
      <c r="B97" s="332" t="s">
        <v>311</v>
      </c>
      <c r="C97" s="332"/>
      <c r="D97" s="332"/>
      <c r="E97" s="332"/>
      <c r="F97" s="332"/>
      <c r="G97" s="231"/>
      <c r="H97" s="231">
        <v>12600</v>
      </c>
      <c r="I97" s="231">
        <f>I66+I72+I75+I76+I92</f>
        <v>9352228</v>
      </c>
      <c r="J97" s="231">
        <f>J66+J72+J75+J76+J92</f>
        <v>15589348</v>
      </c>
    </row>
    <row r="98" spans="1:10">
      <c r="A98" s="258"/>
      <c r="B98" s="121" t="s">
        <v>312</v>
      </c>
      <c r="C98" s="121"/>
      <c r="D98" s="121"/>
      <c r="E98" s="121"/>
      <c r="F98" s="121"/>
      <c r="G98" s="121"/>
      <c r="H98" s="121"/>
      <c r="I98" s="259" t="s">
        <v>383</v>
      </c>
      <c r="J98" s="259" t="s">
        <v>234</v>
      </c>
    </row>
    <row r="99" spans="1:10">
      <c r="A99" s="260">
        <v>1</v>
      </c>
      <c r="B99" s="321" t="s">
        <v>313</v>
      </c>
      <c r="C99" s="321"/>
      <c r="D99" s="321"/>
      <c r="E99" s="321"/>
      <c r="F99" s="321"/>
      <c r="G99" s="231"/>
      <c r="H99" s="231">
        <v>14000</v>
      </c>
      <c r="I99" s="231">
        <v>2</v>
      </c>
      <c r="J99" s="231">
        <v>2</v>
      </c>
    </row>
    <row r="100" spans="1:10">
      <c r="A100" s="260">
        <v>2</v>
      </c>
      <c r="B100" s="321" t="s">
        <v>314</v>
      </c>
      <c r="C100" s="321"/>
      <c r="D100" s="321"/>
      <c r="E100" s="321"/>
      <c r="F100" s="321"/>
      <c r="G100" s="231"/>
      <c r="H100" s="231">
        <v>15000</v>
      </c>
      <c r="I100" s="231">
        <v>0</v>
      </c>
      <c r="J100" s="231">
        <v>0</v>
      </c>
    </row>
    <row r="101" spans="1:10">
      <c r="A101" s="261" t="s">
        <v>236</v>
      </c>
      <c r="B101" s="321" t="s">
        <v>315</v>
      </c>
      <c r="C101" s="321"/>
      <c r="D101" s="321"/>
      <c r="E101" s="321"/>
      <c r="F101" s="321"/>
      <c r="G101" s="231"/>
      <c r="H101" s="231">
        <v>15001</v>
      </c>
      <c r="I101" s="231">
        <v>0</v>
      </c>
      <c r="J101" s="231">
        <v>0</v>
      </c>
    </row>
    <row r="102" spans="1:10">
      <c r="A102" s="261"/>
      <c r="B102" s="320" t="s">
        <v>316</v>
      </c>
      <c r="C102" s="320"/>
      <c r="D102" s="320"/>
      <c r="E102" s="320"/>
      <c r="F102" s="320"/>
      <c r="G102" s="231"/>
      <c r="H102" s="231">
        <v>150011</v>
      </c>
      <c r="I102" s="231">
        <v>0</v>
      </c>
      <c r="J102" s="231">
        <v>0</v>
      </c>
    </row>
    <row r="103" spans="1:10">
      <c r="A103" s="260" t="s">
        <v>245</v>
      </c>
      <c r="B103" s="321" t="s">
        <v>317</v>
      </c>
      <c r="C103" s="321"/>
      <c r="D103" s="321"/>
      <c r="E103" s="321"/>
      <c r="F103" s="321"/>
      <c r="G103" s="231"/>
      <c r="H103" s="231">
        <v>15002</v>
      </c>
      <c r="I103" s="231">
        <v>0</v>
      </c>
      <c r="J103" s="231">
        <v>0</v>
      </c>
    </row>
    <row r="104" spans="1:10" ht="13.5" thickBot="1">
      <c r="A104" s="262"/>
      <c r="B104" s="322" t="s">
        <v>318</v>
      </c>
      <c r="C104" s="322"/>
      <c r="D104" s="322"/>
      <c r="E104" s="322"/>
      <c r="F104" s="322"/>
      <c r="G104" s="263"/>
      <c r="H104" s="263">
        <v>150021</v>
      </c>
      <c r="I104" s="231">
        <v>0</v>
      </c>
      <c r="J104" s="231">
        <v>0</v>
      </c>
    </row>
    <row r="105" spans="1:10">
      <c r="A105" s="264"/>
      <c r="B105" s="265"/>
      <c r="C105" s="265"/>
      <c r="D105" s="265"/>
      <c r="E105" s="265"/>
      <c r="F105" s="265"/>
      <c r="G105" s="248"/>
      <c r="H105" s="248"/>
      <c r="I105" s="248"/>
      <c r="J105" s="248"/>
    </row>
    <row r="106" spans="1:10">
      <c r="A106" s="11"/>
      <c r="B106" s="11"/>
      <c r="C106" s="11"/>
      <c r="D106" s="11"/>
      <c r="E106" s="11"/>
      <c r="F106" s="11"/>
      <c r="G106" s="11"/>
      <c r="H106" s="248" t="s">
        <v>227</v>
      </c>
      <c r="I106" s="248"/>
      <c r="J106" s="11"/>
    </row>
    <row r="107" spans="1:10" ht="15">
      <c r="A107" s="11"/>
      <c r="B107" s="11"/>
      <c r="C107" s="11"/>
      <c r="D107" s="11"/>
      <c r="E107" s="11"/>
      <c r="F107" s="11"/>
      <c r="G107" s="11"/>
      <c r="H107" s="266" t="s">
        <v>399</v>
      </c>
      <c r="I107" s="266"/>
      <c r="J107" s="11"/>
    </row>
  </sheetData>
  <mergeCells count="59">
    <mergeCell ref="B97:F97"/>
    <mergeCell ref="B99:F99"/>
    <mergeCell ref="B100:F100"/>
    <mergeCell ref="B101:F101"/>
    <mergeCell ref="B96:F96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A64:J64"/>
    <mergeCell ref="B83:F83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A7:J7"/>
    <mergeCell ref="B23:F23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102:F102"/>
    <mergeCell ref="B103:F103"/>
    <mergeCell ref="B104:F104"/>
    <mergeCell ref="B11:F11"/>
    <mergeCell ref="B8:F8"/>
    <mergeCell ref="B9:F9"/>
    <mergeCell ref="B10:F10"/>
    <mergeCell ref="B71:F71"/>
    <mergeCell ref="B24:F24"/>
    <mergeCell ref="B65:F65"/>
    <mergeCell ref="B66:F66"/>
    <mergeCell ref="B67:F67"/>
    <mergeCell ref="B68:F68"/>
    <mergeCell ref="B69:F69"/>
    <mergeCell ref="B70:F70"/>
    <mergeCell ref="B25:F25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66"/>
  <sheetViews>
    <sheetView workbookViewId="0">
      <selection activeCell="F9" sqref="F9"/>
    </sheetView>
  </sheetViews>
  <sheetFormatPr defaultRowHeight="12.75"/>
  <cols>
    <col min="1" max="1" width="6.42578125" customWidth="1"/>
    <col min="2" max="2" width="10.140625" customWidth="1"/>
    <col min="3" max="3" width="34.85546875" customWidth="1"/>
    <col min="4" max="4" width="26.140625" customWidth="1"/>
  </cols>
  <sheetData>
    <row r="1" spans="1:5" ht="15">
      <c r="A1" s="1"/>
      <c r="B1" s="267"/>
      <c r="C1" s="268"/>
      <c r="D1" s="121"/>
      <c r="E1" s="10"/>
    </row>
    <row r="2" spans="1:5" ht="15">
      <c r="A2" s="11"/>
      <c r="B2" s="213" t="s">
        <v>401</v>
      </c>
      <c r="C2" s="186"/>
      <c r="D2" s="186"/>
      <c r="E2" s="10"/>
    </row>
    <row r="3" spans="1:5">
      <c r="A3" s="11"/>
      <c r="B3" s="186" t="s">
        <v>402</v>
      </c>
      <c r="C3" s="186"/>
      <c r="D3" s="186"/>
    </row>
    <row r="4" spans="1:5">
      <c r="A4" s="11"/>
      <c r="B4" s="186" t="s">
        <v>403</v>
      </c>
      <c r="C4" s="11"/>
      <c r="D4" s="11" t="s">
        <v>412</v>
      </c>
    </row>
    <row r="5" spans="1:5">
      <c r="A5" s="11"/>
      <c r="B5" s="11"/>
      <c r="C5" s="221"/>
      <c r="D5" s="222" t="s">
        <v>229</v>
      </c>
    </row>
    <row r="6" spans="1:5">
      <c r="A6" s="182"/>
      <c r="B6" s="182"/>
      <c r="C6" s="182" t="s">
        <v>206</v>
      </c>
      <c r="D6" s="182" t="s">
        <v>319</v>
      </c>
    </row>
    <row r="7" spans="1:5">
      <c r="A7" s="182">
        <v>1</v>
      </c>
      <c r="B7" s="182" t="s">
        <v>320</v>
      </c>
      <c r="C7" s="182" t="s">
        <v>321</v>
      </c>
      <c r="D7" s="182">
        <v>0</v>
      </c>
    </row>
    <row r="8" spans="1:5">
      <c r="A8" s="182">
        <v>2</v>
      </c>
      <c r="B8" s="182" t="s">
        <v>320</v>
      </c>
      <c r="C8" s="182" t="s">
        <v>322</v>
      </c>
      <c r="D8" s="182">
        <v>9876128</v>
      </c>
    </row>
    <row r="9" spans="1:5">
      <c r="A9" s="182">
        <v>3</v>
      </c>
      <c r="B9" s="182" t="s">
        <v>320</v>
      </c>
      <c r="C9" s="182" t="s">
        <v>323</v>
      </c>
      <c r="D9" s="182">
        <v>0</v>
      </c>
    </row>
    <row r="10" spans="1:5">
      <c r="A10" s="182">
        <v>4</v>
      </c>
      <c r="B10" s="182" t="s">
        <v>320</v>
      </c>
      <c r="C10" s="182" t="s">
        <v>324</v>
      </c>
      <c r="D10" s="182">
        <v>0</v>
      </c>
    </row>
    <row r="11" spans="1:5">
      <c r="A11" s="182">
        <v>5</v>
      </c>
      <c r="B11" s="182" t="s">
        <v>320</v>
      </c>
      <c r="C11" s="182" t="s">
        <v>325</v>
      </c>
      <c r="D11" s="182">
        <v>0</v>
      </c>
    </row>
    <row r="12" spans="1:5">
      <c r="A12" s="182">
        <v>6</v>
      </c>
      <c r="B12" s="182" t="s">
        <v>320</v>
      </c>
      <c r="C12" s="182" t="s">
        <v>207</v>
      </c>
      <c r="D12" s="182">
        <v>0</v>
      </c>
    </row>
    <row r="13" spans="1:5">
      <c r="A13" s="182">
        <v>7</v>
      </c>
      <c r="B13" s="182" t="s">
        <v>320</v>
      </c>
      <c r="C13" s="182" t="s">
        <v>326</v>
      </c>
      <c r="D13" s="182">
        <v>0</v>
      </c>
    </row>
    <row r="14" spans="1:5">
      <c r="A14" s="182">
        <v>8</v>
      </c>
      <c r="B14" s="182" t="s">
        <v>320</v>
      </c>
      <c r="C14" s="182" t="s">
        <v>327</v>
      </c>
      <c r="D14" s="182">
        <v>0</v>
      </c>
    </row>
    <row r="15" spans="1:5">
      <c r="A15" s="182" t="s">
        <v>3</v>
      </c>
      <c r="B15" s="182"/>
      <c r="C15" s="182" t="s">
        <v>328</v>
      </c>
      <c r="D15" s="182">
        <f>D7+D8+D9+D10+D11+D12+D13+D14</f>
        <v>9876128</v>
      </c>
    </row>
    <row r="16" spans="1:5">
      <c r="A16" s="182">
        <v>9</v>
      </c>
      <c r="B16" s="182" t="s">
        <v>329</v>
      </c>
      <c r="C16" s="182" t="s">
        <v>330</v>
      </c>
      <c r="D16" s="182">
        <v>0</v>
      </c>
    </row>
    <row r="17" spans="1:4">
      <c r="A17" s="182">
        <v>10</v>
      </c>
      <c r="B17" s="182" t="s">
        <v>329</v>
      </c>
      <c r="C17" s="182" t="s">
        <v>331</v>
      </c>
      <c r="D17" s="182">
        <v>0</v>
      </c>
    </row>
    <row r="18" spans="1:4">
      <c r="A18" s="182">
        <v>11</v>
      </c>
      <c r="B18" s="182" t="s">
        <v>329</v>
      </c>
      <c r="C18" s="182" t="s">
        <v>332</v>
      </c>
      <c r="D18" s="182">
        <v>0</v>
      </c>
    </row>
    <row r="19" spans="1:4">
      <c r="A19" s="182" t="s">
        <v>4</v>
      </c>
      <c r="B19" s="182"/>
      <c r="C19" s="182" t="s">
        <v>333</v>
      </c>
      <c r="D19" s="182">
        <v>0</v>
      </c>
    </row>
    <row r="20" spans="1:4">
      <c r="A20" s="182">
        <v>12</v>
      </c>
      <c r="B20" s="182" t="s">
        <v>334</v>
      </c>
      <c r="C20" s="182" t="s">
        <v>335</v>
      </c>
      <c r="D20" s="182">
        <v>0</v>
      </c>
    </row>
    <row r="21" spans="1:4">
      <c r="A21" s="182">
        <v>13</v>
      </c>
      <c r="B21" s="182" t="s">
        <v>334</v>
      </c>
      <c r="C21" s="182" t="s">
        <v>336</v>
      </c>
      <c r="D21" s="182">
        <v>0</v>
      </c>
    </row>
    <row r="22" spans="1:4">
      <c r="A22" s="182">
        <v>14</v>
      </c>
      <c r="B22" s="182" t="s">
        <v>334</v>
      </c>
      <c r="C22" s="182" t="s">
        <v>337</v>
      </c>
      <c r="D22" s="182">
        <v>0</v>
      </c>
    </row>
    <row r="23" spans="1:4">
      <c r="A23" s="182">
        <v>15</v>
      </c>
      <c r="B23" s="182" t="s">
        <v>334</v>
      </c>
      <c r="C23" s="182" t="s">
        <v>338</v>
      </c>
      <c r="D23" s="182">
        <v>0</v>
      </c>
    </row>
    <row r="24" spans="1:4">
      <c r="A24" s="182">
        <v>16</v>
      </c>
      <c r="B24" s="182" t="s">
        <v>334</v>
      </c>
      <c r="C24" s="182" t="s">
        <v>339</v>
      </c>
      <c r="D24" s="182">
        <v>0</v>
      </c>
    </row>
    <row r="25" spans="1:4">
      <c r="A25" s="182">
        <v>17</v>
      </c>
      <c r="B25" s="182" t="s">
        <v>334</v>
      </c>
      <c r="C25" s="182" t="s">
        <v>340</v>
      </c>
      <c r="D25" s="182">
        <v>0</v>
      </c>
    </row>
    <row r="26" spans="1:4">
      <c r="A26" s="182">
        <v>18</v>
      </c>
      <c r="B26" s="182" t="s">
        <v>334</v>
      </c>
      <c r="C26" s="182" t="s">
        <v>341</v>
      </c>
      <c r="D26" s="182">
        <v>0</v>
      </c>
    </row>
    <row r="27" spans="1:4">
      <c r="A27" s="182">
        <v>19</v>
      </c>
      <c r="B27" s="182" t="s">
        <v>334</v>
      </c>
      <c r="C27" s="182" t="s">
        <v>342</v>
      </c>
      <c r="D27" s="182">
        <v>0</v>
      </c>
    </row>
    <row r="28" spans="1:4">
      <c r="A28" s="182" t="s">
        <v>35</v>
      </c>
      <c r="B28" s="182"/>
      <c r="C28" s="182" t="s">
        <v>343</v>
      </c>
      <c r="D28" s="182">
        <v>0</v>
      </c>
    </row>
    <row r="29" spans="1:4">
      <c r="A29" s="182">
        <v>20</v>
      </c>
      <c r="B29" s="182" t="s">
        <v>344</v>
      </c>
      <c r="C29" s="182" t="s">
        <v>345</v>
      </c>
      <c r="D29" s="182">
        <v>0</v>
      </c>
    </row>
    <row r="30" spans="1:4">
      <c r="A30" s="182">
        <v>21</v>
      </c>
      <c r="B30" s="182" t="s">
        <v>344</v>
      </c>
      <c r="C30" s="182" t="s">
        <v>346</v>
      </c>
      <c r="D30" s="182">
        <v>0</v>
      </c>
    </row>
    <row r="31" spans="1:4">
      <c r="A31" s="182">
        <v>22</v>
      </c>
      <c r="B31" s="182" t="s">
        <v>344</v>
      </c>
      <c r="C31" s="182" t="s">
        <v>347</v>
      </c>
      <c r="D31" s="182">
        <v>0</v>
      </c>
    </row>
    <row r="32" spans="1:4">
      <c r="A32" s="182">
        <v>23</v>
      </c>
      <c r="B32" s="182" t="s">
        <v>344</v>
      </c>
      <c r="C32" s="182" t="s">
        <v>348</v>
      </c>
      <c r="D32" s="182">
        <v>0</v>
      </c>
    </row>
    <row r="33" spans="1:4">
      <c r="A33" s="182" t="s">
        <v>349</v>
      </c>
      <c r="B33" s="182"/>
      <c r="C33" s="182" t="s">
        <v>350</v>
      </c>
      <c r="D33" s="182">
        <v>0</v>
      </c>
    </row>
    <row r="34" spans="1:4">
      <c r="A34" s="182">
        <v>24</v>
      </c>
      <c r="B34" s="182" t="s">
        <v>351</v>
      </c>
      <c r="C34" s="182" t="s">
        <v>352</v>
      </c>
      <c r="D34" s="182">
        <v>0</v>
      </c>
    </row>
    <row r="35" spans="1:4">
      <c r="A35" s="182">
        <v>25</v>
      </c>
      <c r="B35" s="182" t="s">
        <v>351</v>
      </c>
      <c r="C35" s="182" t="s">
        <v>353</v>
      </c>
      <c r="D35" s="182">
        <v>0</v>
      </c>
    </row>
    <row r="36" spans="1:4">
      <c r="A36" s="182">
        <v>26</v>
      </c>
      <c r="B36" s="182" t="s">
        <v>351</v>
      </c>
      <c r="C36" s="182" t="s">
        <v>354</v>
      </c>
      <c r="D36" s="182">
        <v>0</v>
      </c>
    </row>
    <row r="37" spans="1:4">
      <c r="A37" s="182">
        <v>27</v>
      </c>
      <c r="B37" s="182" t="s">
        <v>351</v>
      </c>
      <c r="C37" s="182" t="s">
        <v>355</v>
      </c>
      <c r="D37" s="182">
        <v>0</v>
      </c>
    </row>
    <row r="38" spans="1:4">
      <c r="A38" s="182">
        <v>28</v>
      </c>
      <c r="B38" s="182" t="s">
        <v>351</v>
      </c>
      <c r="C38" s="182" t="s">
        <v>356</v>
      </c>
      <c r="D38" s="182">
        <v>0</v>
      </c>
    </row>
    <row r="39" spans="1:4">
      <c r="A39" s="182">
        <v>29</v>
      </c>
      <c r="B39" s="182" t="s">
        <v>351</v>
      </c>
      <c r="C39" s="269" t="s">
        <v>357</v>
      </c>
      <c r="D39" s="182">
        <v>0</v>
      </c>
    </row>
    <row r="40" spans="1:4">
      <c r="A40" s="182">
        <v>30</v>
      </c>
      <c r="B40" s="182" t="s">
        <v>351</v>
      </c>
      <c r="C40" s="182" t="s">
        <v>358</v>
      </c>
      <c r="D40" s="182">
        <v>0</v>
      </c>
    </row>
    <row r="41" spans="1:4">
      <c r="A41" s="182">
        <v>31</v>
      </c>
      <c r="B41" s="182" t="s">
        <v>351</v>
      </c>
      <c r="C41" s="182" t="s">
        <v>359</v>
      </c>
      <c r="D41" s="182">
        <v>0</v>
      </c>
    </row>
    <row r="42" spans="1:4">
      <c r="A42" s="182">
        <v>32</v>
      </c>
      <c r="B42" s="182" t="s">
        <v>351</v>
      </c>
      <c r="C42" s="182" t="s">
        <v>360</v>
      </c>
      <c r="D42" s="182">
        <v>0</v>
      </c>
    </row>
    <row r="43" spans="1:4">
      <c r="A43" s="182">
        <v>33</v>
      </c>
      <c r="B43" s="182" t="s">
        <v>351</v>
      </c>
      <c r="C43" s="182" t="s">
        <v>361</v>
      </c>
      <c r="D43" s="182">
        <v>0</v>
      </c>
    </row>
    <row r="44" spans="1:4">
      <c r="A44" s="270">
        <v>34</v>
      </c>
      <c r="B44" s="182" t="s">
        <v>351</v>
      </c>
      <c r="C44" s="182" t="s">
        <v>362</v>
      </c>
      <c r="D44" s="182">
        <v>0</v>
      </c>
    </row>
    <row r="45" spans="1:4">
      <c r="A45" s="182" t="s">
        <v>363</v>
      </c>
      <c r="B45" s="182"/>
      <c r="C45" s="182" t="s">
        <v>364</v>
      </c>
      <c r="D45" s="182">
        <v>0</v>
      </c>
    </row>
    <row r="46" spans="1:4">
      <c r="A46" s="182"/>
      <c r="B46" s="182"/>
      <c r="C46" s="182" t="s">
        <v>365</v>
      </c>
      <c r="D46" s="182">
        <f>D45+D33+D28+D19+D15</f>
        <v>9876128</v>
      </c>
    </row>
    <row r="47" spans="1:4">
      <c r="A47" s="11"/>
      <c r="B47" s="11"/>
      <c r="C47" s="11"/>
      <c r="D47" s="11"/>
    </row>
    <row r="48" spans="1:4">
      <c r="A48" s="11"/>
      <c r="B48" s="11"/>
      <c r="C48" s="11"/>
      <c r="D48" s="11"/>
    </row>
    <row r="49" spans="1:4">
      <c r="A49" s="11"/>
      <c r="B49" s="191" t="s">
        <v>413</v>
      </c>
      <c r="C49" s="191"/>
      <c r="D49" s="182" t="s">
        <v>366</v>
      </c>
    </row>
    <row r="50" spans="1:4">
      <c r="A50" s="11"/>
      <c r="B50" s="271"/>
      <c r="C50" s="65"/>
      <c r="D50" s="65"/>
    </row>
    <row r="51" spans="1:4">
      <c r="A51" s="11"/>
      <c r="B51" s="272" t="s">
        <v>367</v>
      </c>
      <c r="C51" s="272"/>
      <c r="D51" s="182">
        <v>1</v>
      </c>
    </row>
    <row r="52" spans="1:4">
      <c r="A52" s="11"/>
      <c r="B52" s="182" t="s">
        <v>368</v>
      </c>
      <c r="C52" s="182"/>
      <c r="D52" s="182">
        <v>1</v>
      </c>
    </row>
    <row r="53" spans="1:4">
      <c r="A53" s="11"/>
      <c r="B53" s="182" t="s">
        <v>369</v>
      </c>
      <c r="C53" s="182"/>
      <c r="D53" s="182">
        <v>0</v>
      </c>
    </row>
    <row r="54" spans="1:4">
      <c r="A54" s="11"/>
      <c r="B54" s="182" t="s">
        <v>370</v>
      </c>
      <c r="C54" s="182"/>
      <c r="D54" s="182">
        <v>0</v>
      </c>
    </row>
    <row r="55" spans="1:4">
      <c r="A55" s="11"/>
      <c r="B55" s="191" t="s">
        <v>371</v>
      </c>
      <c r="C55" s="191"/>
      <c r="D55" s="182">
        <v>0</v>
      </c>
    </row>
    <row r="56" spans="1:4">
      <c r="A56" s="11"/>
      <c r="B56" s="271"/>
      <c r="C56" s="65" t="s">
        <v>372</v>
      </c>
      <c r="D56" s="65">
        <f>D51+D52+D53+D54+D55</f>
        <v>2</v>
      </c>
    </row>
    <row r="57" spans="1:4">
      <c r="A57" s="11"/>
      <c r="B57" s="11"/>
      <c r="C57" s="11"/>
      <c r="D57" s="11"/>
    </row>
    <row r="58" spans="1:4">
      <c r="A58" s="11"/>
      <c r="B58" s="11"/>
      <c r="C58" s="11"/>
      <c r="D58" s="11" t="s">
        <v>227</v>
      </c>
    </row>
    <row r="59" spans="1:4">
      <c r="A59" s="11"/>
      <c r="B59" s="11"/>
      <c r="C59" s="11"/>
      <c r="D59" s="11" t="s">
        <v>399</v>
      </c>
    </row>
    <row r="61" spans="1:4">
      <c r="B61" s="117"/>
    </row>
    <row r="62" spans="1:4">
      <c r="A62" s="117"/>
      <c r="B62" s="117"/>
      <c r="C62" s="117"/>
      <c r="D62" s="117"/>
    </row>
    <row r="63" spans="1:4">
      <c r="A63" s="117"/>
      <c r="B63" s="117"/>
      <c r="C63" s="117"/>
      <c r="D63" s="117"/>
    </row>
    <row r="64" spans="1:4">
      <c r="B64" s="117"/>
      <c r="C64" s="117"/>
      <c r="D64" s="117"/>
    </row>
    <row r="65" spans="1:4">
      <c r="B65" s="117"/>
      <c r="C65" s="117"/>
      <c r="D65" s="117"/>
    </row>
    <row r="66" spans="1:4">
      <c r="A66" s="117"/>
      <c r="B66" s="117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L57"/>
  <sheetViews>
    <sheetView topLeftCell="A33" workbookViewId="0">
      <selection activeCell="E51" sqref="E51"/>
    </sheetView>
  </sheetViews>
  <sheetFormatPr defaultRowHeight="12.75"/>
  <cols>
    <col min="1" max="1" width="2.5703125" style="39" customWidth="1"/>
    <col min="2" max="2" width="3.7109375" style="40" customWidth="1"/>
    <col min="3" max="3" width="2.7109375" style="40" customWidth="1"/>
    <col min="4" max="4" width="4" style="40" customWidth="1"/>
    <col min="5" max="5" width="45.28515625" style="39" customWidth="1"/>
    <col min="6" max="6" width="8.28515625" style="39" customWidth="1"/>
    <col min="7" max="7" width="15.7109375" style="79" customWidth="1"/>
    <col min="8" max="8" width="15.7109375" style="72" customWidth="1"/>
    <col min="9" max="9" width="1.42578125" style="39" customWidth="1"/>
    <col min="10" max="10" width="9.7109375" style="39" bestFit="1" customWidth="1"/>
    <col min="11" max="16384" width="9.140625" style="39"/>
  </cols>
  <sheetData>
    <row r="2" spans="2:8" s="31" customFormat="1" ht="15">
      <c r="B2" s="150" t="s">
        <v>390</v>
      </c>
      <c r="C2" s="51"/>
      <c r="D2" s="51"/>
      <c r="E2" s="51"/>
      <c r="F2" s="51"/>
      <c r="G2" s="87"/>
      <c r="H2" s="71" t="s">
        <v>150</v>
      </c>
    </row>
    <row r="3" spans="2:8" s="31" customFormat="1" ht="15.75">
      <c r="B3" s="273" t="s">
        <v>391</v>
      </c>
      <c r="C3" s="273"/>
      <c r="D3" s="273"/>
      <c r="E3" s="273"/>
      <c r="F3" s="51"/>
      <c r="G3" s="88"/>
      <c r="H3" s="71"/>
    </row>
    <row r="4" spans="2:8" s="32" customFormat="1" ht="18" customHeight="1">
      <c r="B4" s="291" t="s">
        <v>375</v>
      </c>
      <c r="C4" s="291"/>
      <c r="D4" s="291"/>
      <c r="E4" s="291"/>
      <c r="F4" s="291"/>
      <c r="G4" s="291"/>
      <c r="H4" s="291"/>
    </row>
    <row r="5" spans="2:8" s="22" customFormat="1" ht="6.75" customHeight="1">
      <c r="B5" s="27"/>
      <c r="C5" s="27"/>
      <c r="D5" s="27"/>
      <c r="E5" s="11"/>
      <c r="F5" s="11"/>
      <c r="G5" s="79"/>
      <c r="H5" s="72"/>
    </row>
    <row r="6" spans="2:8" s="32" customFormat="1" ht="15.95" customHeight="1">
      <c r="B6" s="289" t="s">
        <v>2</v>
      </c>
      <c r="C6" s="283" t="s">
        <v>46</v>
      </c>
      <c r="D6" s="284"/>
      <c r="E6" s="285"/>
      <c r="F6" s="289" t="s">
        <v>9</v>
      </c>
      <c r="G6" s="80" t="s">
        <v>131</v>
      </c>
      <c r="H6" s="73" t="s">
        <v>131</v>
      </c>
    </row>
    <row r="7" spans="2:8" s="32" customFormat="1" ht="15.95" customHeight="1">
      <c r="B7" s="290"/>
      <c r="C7" s="286"/>
      <c r="D7" s="287"/>
      <c r="E7" s="288"/>
      <c r="F7" s="290"/>
      <c r="G7" s="81" t="s">
        <v>132</v>
      </c>
      <c r="H7" s="74" t="s">
        <v>133</v>
      </c>
    </row>
    <row r="8" spans="2:8" s="70" customFormat="1" ht="24.95" customHeight="1">
      <c r="B8" s="134" t="s">
        <v>3</v>
      </c>
      <c r="C8" s="275" t="s">
        <v>47</v>
      </c>
      <c r="D8" s="276"/>
      <c r="E8" s="277"/>
      <c r="F8" s="134" t="s">
        <v>164</v>
      </c>
      <c r="G8" s="96">
        <f>G9+G10+G13+G24+G25</f>
        <v>5555221</v>
      </c>
      <c r="H8" s="96">
        <f>H9+H10+H13+H24+H25</f>
        <v>6084071</v>
      </c>
    </row>
    <row r="9" spans="2:8" s="35" customFormat="1" ht="15.95" customHeight="1">
      <c r="B9" s="134"/>
      <c r="C9" s="135">
        <v>1</v>
      </c>
      <c r="D9" s="142" t="s">
        <v>24</v>
      </c>
      <c r="E9" s="143"/>
      <c r="F9" s="134"/>
      <c r="G9" s="96">
        <v>0</v>
      </c>
      <c r="H9" s="96"/>
    </row>
    <row r="10" spans="2:8" s="35" customFormat="1" ht="15.95" customHeight="1">
      <c r="B10" s="134"/>
      <c r="C10" s="135">
        <v>2</v>
      </c>
      <c r="D10" s="142" t="s">
        <v>25</v>
      </c>
      <c r="E10" s="143"/>
      <c r="F10" s="134"/>
      <c r="G10" s="96">
        <f>G11+G12</f>
        <v>0</v>
      </c>
      <c r="H10" s="96"/>
    </row>
    <row r="11" spans="2:8" s="37" customFormat="1" ht="15.95" customHeight="1">
      <c r="B11" s="134"/>
      <c r="C11" s="135"/>
      <c r="D11" s="144" t="s">
        <v>98</v>
      </c>
      <c r="E11" s="101" t="s">
        <v>106</v>
      </c>
      <c r="F11" s="134"/>
      <c r="G11" s="96">
        <v>0</v>
      </c>
      <c r="H11" s="96"/>
    </row>
    <row r="12" spans="2:8" s="37" customFormat="1" ht="15.95" customHeight="1">
      <c r="B12" s="134"/>
      <c r="C12" s="135"/>
      <c r="D12" s="144" t="s">
        <v>98</v>
      </c>
      <c r="E12" s="101" t="s">
        <v>197</v>
      </c>
      <c r="F12" s="134"/>
      <c r="G12" s="96">
        <v>0</v>
      </c>
      <c r="H12" s="96"/>
    </row>
    <row r="13" spans="2:8" s="75" customFormat="1" ht="15.95" customHeight="1">
      <c r="B13" s="95"/>
      <c r="C13" s="145">
        <v>3</v>
      </c>
      <c r="D13" s="136" t="s">
        <v>26</v>
      </c>
      <c r="E13" s="97"/>
      <c r="F13" s="95" t="s">
        <v>165</v>
      </c>
      <c r="G13" s="96">
        <f>G14+G15+G16+G17+G18+G19+G20+G21+G22+G23</f>
        <v>5555221</v>
      </c>
      <c r="H13" s="96">
        <f>H14+H15+H16+H17+H18+H19+H20+H21+H22+H23</f>
        <v>6084071</v>
      </c>
    </row>
    <row r="14" spans="2:8" s="37" customFormat="1" ht="15.95" customHeight="1">
      <c r="B14" s="134"/>
      <c r="C14" s="135"/>
      <c r="D14" s="144" t="s">
        <v>98</v>
      </c>
      <c r="E14" s="101" t="s">
        <v>32</v>
      </c>
      <c r="F14" s="134" t="s">
        <v>166</v>
      </c>
      <c r="G14" s="96">
        <v>0</v>
      </c>
      <c r="H14" s="96">
        <v>1560600</v>
      </c>
    </row>
    <row r="15" spans="2:8" s="37" customFormat="1" ht="15.95" customHeight="1">
      <c r="B15" s="134"/>
      <c r="C15" s="135"/>
      <c r="D15" s="144" t="s">
        <v>98</v>
      </c>
      <c r="E15" s="101" t="s">
        <v>61</v>
      </c>
      <c r="F15" s="134" t="s">
        <v>167</v>
      </c>
      <c r="G15" s="96">
        <v>30000</v>
      </c>
      <c r="H15" s="96">
        <v>255000</v>
      </c>
    </row>
    <row r="16" spans="2:8" s="37" customFormat="1" ht="15.95" customHeight="1">
      <c r="B16" s="134"/>
      <c r="C16" s="135"/>
      <c r="D16" s="144" t="s">
        <v>98</v>
      </c>
      <c r="E16" s="101" t="s">
        <v>107</v>
      </c>
      <c r="F16" s="134" t="s">
        <v>168</v>
      </c>
      <c r="G16" s="96">
        <v>23900</v>
      </c>
      <c r="H16" s="96">
        <v>7630</v>
      </c>
    </row>
    <row r="17" spans="2:12" s="37" customFormat="1" ht="15.95" customHeight="1">
      <c r="B17" s="134"/>
      <c r="C17" s="135"/>
      <c r="D17" s="144" t="s">
        <v>98</v>
      </c>
      <c r="E17" s="101" t="s">
        <v>108</v>
      </c>
      <c r="F17" s="134" t="s">
        <v>200</v>
      </c>
      <c r="G17" s="96">
        <v>3000</v>
      </c>
      <c r="H17" s="96">
        <v>0</v>
      </c>
    </row>
    <row r="18" spans="2:12" s="37" customFormat="1" ht="15.95" customHeight="1">
      <c r="B18" s="134"/>
      <c r="C18" s="135"/>
      <c r="D18" s="144" t="s">
        <v>98</v>
      </c>
      <c r="E18" s="101" t="s">
        <v>109</v>
      </c>
      <c r="F18" s="134" t="s">
        <v>169</v>
      </c>
      <c r="G18" s="96">
        <v>2563</v>
      </c>
      <c r="H18" s="96">
        <v>61070</v>
      </c>
    </row>
    <row r="19" spans="2:12" s="37" customFormat="1" ht="15.95" customHeight="1">
      <c r="B19" s="134"/>
      <c r="C19" s="135"/>
      <c r="D19" s="144" t="s">
        <v>98</v>
      </c>
      <c r="E19" s="101" t="s">
        <v>110</v>
      </c>
      <c r="F19" s="134" t="s">
        <v>170</v>
      </c>
      <c r="G19" s="96">
        <v>5010</v>
      </c>
      <c r="H19" s="96">
        <v>10198</v>
      </c>
      <c r="L19" s="68"/>
    </row>
    <row r="20" spans="2:12" s="37" customFormat="1" ht="15.95" customHeight="1">
      <c r="B20" s="134"/>
      <c r="C20" s="135"/>
      <c r="D20" s="144" t="s">
        <v>98</v>
      </c>
      <c r="E20" s="101" t="s">
        <v>111</v>
      </c>
      <c r="F20" s="134"/>
      <c r="G20" s="96">
        <v>0</v>
      </c>
      <c r="H20" s="96"/>
    </row>
    <row r="21" spans="2:12" s="37" customFormat="1" ht="15.95" customHeight="1">
      <c r="B21" s="134"/>
      <c r="C21" s="135"/>
      <c r="D21" s="144" t="s">
        <v>98</v>
      </c>
      <c r="E21" s="101" t="s">
        <v>105</v>
      </c>
      <c r="F21" s="134" t="s">
        <v>201</v>
      </c>
      <c r="G21" s="96">
        <v>5490748</v>
      </c>
      <c r="H21" s="96">
        <v>4189573</v>
      </c>
    </row>
    <row r="22" spans="2:12" s="37" customFormat="1" ht="15.95" customHeight="1">
      <c r="B22" s="134"/>
      <c r="C22" s="135"/>
      <c r="D22" s="144" t="s">
        <v>98</v>
      </c>
      <c r="E22" s="101" t="s">
        <v>114</v>
      </c>
      <c r="F22" s="134"/>
      <c r="G22" s="96">
        <v>0</v>
      </c>
      <c r="H22" s="96"/>
    </row>
    <row r="23" spans="2:12" s="37" customFormat="1" ht="15.95" customHeight="1">
      <c r="B23" s="134"/>
      <c r="C23" s="135"/>
      <c r="D23" s="144" t="s">
        <v>98</v>
      </c>
      <c r="E23" s="101" t="s">
        <v>113</v>
      </c>
      <c r="F23" s="134"/>
      <c r="G23" s="96">
        <v>0</v>
      </c>
      <c r="H23" s="96"/>
    </row>
    <row r="24" spans="2:12" s="35" customFormat="1" ht="15.95" customHeight="1">
      <c r="B24" s="134"/>
      <c r="C24" s="135">
        <v>4</v>
      </c>
      <c r="D24" s="142" t="s">
        <v>27</v>
      </c>
      <c r="E24" s="143"/>
      <c r="F24" s="134"/>
      <c r="G24" s="96">
        <v>0</v>
      </c>
      <c r="H24" s="96"/>
    </row>
    <row r="25" spans="2:12" s="35" customFormat="1" ht="15.95" customHeight="1">
      <c r="B25" s="134"/>
      <c r="C25" s="135">
        <v>5</v>
      </c>
      <c r="D25" s="142" t="s">
        <v>141</v>
      </c>
      <c r="E25" s="143"/>
      <c r="F25" s="134"/>
      <c r="G25" s="96">
        <v>0</v>
      </c>
      <c r="H25" s="96"/>
    </row>
    <row r="26" spans="2:12" s="70" customFormat="1" ht="24.75" customHeight="1">
      <c r="B26" s="134" t="s">
        <v>4</v>
      </c>
      <c r="C26" s="275" t="s">
        <v>48</v>
      </c>
      <c r="D26" s="276"/>
      <c r="E26" s="277"/>
      <c r="F26" s="134"/>
      <c r="G26" s="96">
        <f>G27+G30+G31+G32</f>
        <v>0</v>
      </c>
      <c r="H26" s="96"/>
    </row>
    <row r="27" spans="2:12" s="35" customFormat="1" ht="15.95" customHeight="1">
      <c r="B27" s="134"/>
      <c r="C27" s="135">
        <v>1</v>
      </c>
      <c r="D27" s="142" t="s">
        <v>33</v>
      </c>
      <c r="E27" s="143"/>
      <c r="F27" s="134"/>
      <c r="G27" s="96">
        <f>G28+G29</f>
        <v>0</v>
      </c>
      <c r="H27" s="96"/>
    </row>
    <row r="28" spans="2:12" s="37" customFormat="1" ht="15.95" customHeight="1">
      <c r="B28" s="134"/>
      <c r="C28" s="135"/>
      <c r="D28" s="144" t="s">
        <v>98</v>
      </c>
      <c r="E28" s="101" t="s">
        <v>162</v>
      </c>
      <c r="F28" s="134"/>
      <c r="G28" s="96">
        <v>0</v>
      </c>
      <c r="H28" s="96"/>
    </row>
    <row r="29" spans="2:12" s="37" customFormat="1" ht="15.95" customHeight="1">
      <c r="B29" s="134"/>
      <c r="C29" s="135"/>
      <c r="D29" s="144" t="s">
        <v>98</v>
      </c>
      <c r="E29" s="101" t="s">
        <v>30</v>
      </c>
      <c r="F29" s="134"/>
      <c r="G29" s="96">
        <v>0</v>
      </c>
      <c r="H29" s="96"/>
    </row>
    <row r="30" spans="2:12" s="35" customFormat="1" ht="15.95" customHeight="1">
      <c r="B30" s="134"/>
      <c r="C30" s="135">
        <v>2</v>
      </c>
      <c r="D30" s="142" t="s">
        <v>195</v>
      </c>
      <c r="E30" s="143"/>
      <c r="F30" s="134"/>
      <c r="G30" s="96">
        <v>0</v>
      </c>
      <c r="H30" s="96"/>
    </row>
    <row r="31" spans="2:12" s="35" customFormat="1" ht="15.95" customHeight="1">
      <c r="B31" s="134"/>
      <c r="C31" s="135">
        <v>3</v>
      </c>
      <c r="D31" s="142" t="s">
        <v>27</v>
      </c>
      <c r="E31" s="143"/>
      <c r="F31" s="134"/>
      <c r="G31" s="96">
        <v>0</v>
      </c>
      <c r="H31" s="96"/>
    </row>
    <row r="32" spans="2:12" s="35" customFormat="1" ht="15.95" customHeight="1">
      <c r="B32" s="134"/>
      <c r="C32" s="135">
        <v>4</v>
      </c>
      <c r="D32" s="142" t="s">
        <v>34</v>
      </c>
      <c r="E32" s="143"/>
      <c r="F32" s="134"/>
      <c r="G32" s="96">
        <v>0</v>
      </c>
      <c r="H32" s="96"/>
    </row>
    <row r="33" spans="2:10" s="70" customFormat="1" ht="24.75" customHeight="1">
      <c r="B33" s="134"/>
      <c r="C33" s="275" t="s">
        <v>50</v>
      </c>
      <c r="D33" s="276"/>
      <c r="E33" s="277"/>
      <c r="F33" s="134" t="s">
        <v>171</v>
      </c>
      <c r="G33" s="96">
        <f>G26+G8</f>
        <v>5555221</v>
      </c>
      <c r="H33" s="96"/>
      <c r="J33" s="76"/>
    </row>
    <row r="34" spans="2:10" s="70" customFormat="1" ht="24.75" customHeight="1">
      <c r="B34" s="134" t="s">
        <v>35</v>
      </c>
      <c r="C34" s="275" t="s">
        <v>36</v>
      </c>
      <c r="D34" s="276"/>
      <c r="E34" s="277"/>
      <c r="F34" s="134" t="s">
        <v>172</v>
      </c>
      <c r="G34" s="96">
        <f>G35+G36+G37+G38+G39+G40+G41+G42+G43+G44</f>
        <v>1228140</v>
      </c>
      <c r="H34" s="96">
        <f>H35+H36+H37+H38+H39+H40+H41+H42+H43+H44</f>
        <v>756630</v>
      </c>
    </row>
    <row r="35" spans="2:10" s="35" customFormat="1" ht="15.95" customHeight="1">
      <c r="B35" s="134"/>
      <c r="C35" s="135">
        <v>1</v>
      </c>
      <c r="D35" s="142" t="s">
        <v>37</v>
      </c>
      <c r="E35" s="143"/>
      <c r="F35" s="134"/>
      <c r="G35" s="96">
        <v>0</v>
      </c>
      <c r="H35" s="96"/>
    </row>
    <row r="36" spans="2:10" s="35" customFormat="1" ht="15.95" customHeight="1">
      <c r="B36" s="134"/>
      <c r="C36" s="146">
        <v>2</v>
      </c>
      <c r="D36" s="142" t="s">
        <v>38</v>
      </c>
      <c r="E36" s="143"/>
      <c r="F36" s="134"/>
      <c r="G36" s="96">
        <v>0</v>
      </c>
      <c r="H36" s="96"/>
    </row>
    <row r="37" spans="2:10" s="35" customFormat="1" ht="15.95" customHeight="1">
      <c r="B37" s="134"/>
      <c r="C37" s="135">
        <v>3</v>
      </c>
      <c r="D37" s="142" t="s">
        <v>39</v>
      </c>
      <c r="E37" s="143"/>
      <c r="F37" s="134" t="s">
        <v>173</v>
      </c>
      <c r="G37" s="96">
        <v>0</v>
      </c>
      <c r="H37" s="96"/>
    </row>
    <row r="38" spans="2:10" s="35" customFormat="1" ht="15.95" customHeight="1">
      <c r="B38" s="134"/>
      <c r="C38" s="146">
        <v>4</v>
      </c>
      <c r="D38" s="142" t="s">
        <v>40</v>
      </c>
      <c r="E38" s="143"/>
      <c r="F38" s="134"/>
      <c r="G38" s="96">
        <v>0</v>
      </c>
      <c r="H38" s="96"/>
    </row>
    <row r="39" spans="2:10" s="35" customFormat="1" ht="15.95" customHeight="1">
      <c r="B39" s="134"/>
      <c r="C39" s="135">
        <v>5</v>
      </c>
      <c r="D39" s="142" t="s">
        <v>115</v>
      </c>
      <c r="E39" s="143"/>
      <c r="F39" s="134"/>
      <c r="G39" s="96">
        <v>0</v>
      </c>
      <c r="H39" s="96"/>
    </row>
    <row r="40" spans="2:10" s="35" customFormat="1" ht="15.95" customHeight="1">
      <c r="B40" s="134"/>
      <c r="C40" s="146">
        <v>6</v>
      </c>
      <c r="D40" s="142" t="s">
        <v>41</v>
      </c>
      <c r="E40" s="143"/>
      <c r="F40" s="134"/>
      <c r="G40" s="96">
        <v>0</v>
      </c>
      <c r="H40" s="96"/>
    </row>
    <row r="41" spans="2:10" s="35" customFormat="1" ht="15.95" customHeight="1">
      <c r="B41" s="134"/>
      <c r="C41" s="135">
        <v>7</v>
      </c>
      <c r="D41" s="142" t="s">
        <v>42</v>
      </c>
      <c r="E41" s="143"/>
      <c r="F41" s="134"/>
      <c r="G41" s="96">
        <v>0</v>
      </c>
      <c r="H41" s="96"/>
    </row>
    <row r="42" spans="2:10" s="35" customFormat="1" ht="15.95" customHeight="1">
      <c r="B42" s="134"/>
      <c r="C42" s="146">
        <v>8</v>
      </c>
      <c r="D42" s="142" t="s">
        <v>43</v>
      </c>
      <c r="E42" s="143"/>
      <c r="F42" s="134"/>
      <c r="G42" s="96">
        <v>0</v>
      </c>
      <c r="H42" s="96"/>
    </row>
    <row r="43" spans="2:10" s="35" customFormat="1" ht="15.95" customHeight="1">
      <c r="B43" s="134"/>
      <c r="C43" s="135">
        <v>9</v>
      </c>
      <c r="D43" s="142" t="s">
        <v>44</v>
      </c>
      <c r="E43" s="143"/>
      <c r="F43" s="134" t="s">
        <v>173</v>
      </c>
      <c r="G43" s="96">
        <v>756630</v>
      </c>
      <c r="H43" s="96">
        <v>0</v>
      </c>
    </row>
    <row r="44" spans="2:10" s="35" customFormat="1" ht="15.95" customHeight="1">
      <c r="B44" s="134"/>
      <c r="C44" s="146">
        <v>10</v>
      </c>
      <c r="D44" s="142" t="s">
        <v>45</v>
      </c>
      <c r="E44" s="143"/>
      <c r="F44" s="134" t="s">
        <v>202</v>
      </c>
      <c r="G44" s="96">
        <v>471510</v>
      </c>
      <c r="H44" s="96">
        <v>756630</v>
      </c>
    </row>
    <row r="45" spans="2:10" s="70" customFormat="1" ht="24.75" customHeight="1">
      <c r="B45" s="134"/>
      <c r="C45" s="275" t="s">
        <v>49</v>
      </c>
      <c r="D45" s="276"/>
      <c r="E45" s="277"/>
      <c r="F45" s="134"/>
      <c r="G45" s="96">
        <f>G8+G26+G34</f>
        <v>6783361</v>
      </c>
      <c r="H45" s="96">
        <f>H8+H26+H34</f>
        <v>6840701</v>
      </c>
    </row>
    <row r="46" spans="2:10" s="35" customFormat="1" ht="15.95" customHeight="1">
      <c r="B46" s="102"/>
      <c r="C46" s="102"/>
      <c r="D46" s="103"/>
      <c r="E46" s="104"/>
      <c r="F46" s="104"/>
      <c r="G46" s="105"/>
      <c r="H46" s="105"/>
    </row>
    <row r="47" spans="2:10" s="35" customFormat="1" ht="15.95" customHeight="1">
      <c r="B47" s="102"/>
      <c r="C47" s="102"/>
      <c r="D47" s="103"/>
      <c r="E47" s="104"/>
      <c r="F47" s="104"/>
      <c r="G47" s="105"/>
      <c r="H47" s="105"/>
    </row>
    <row r="48" spans="2:10" s="35" customFormat="1" ht="15.95" customHeight="1">
      <c r="B48" s="102"/>
      <c r="C48" s="102"/>
      <c r="D48" s="103"/>
      <c r="E48" s="104"/>
      <c r="F48" s="104"/>
      <c r="G48" s="105"/>
      <c r="H48" s="105"/>
    </row>
    <row r="49" spans="2:8" s="35" customFormat="1" ht="15.95" customHeight="1">
      <c r="B49" s="102"/>
      <c r="C49" s="102"/>
      <c r="D49" s="103"/>
      <c r="E49" s="104"/>
      <c r="F49" s="104"/>
      <c r="G49" s="105"/>
      <c r="H49" s="105"/>
    </row>
    <row r="50" spans="2:8" s="35" customFormat="1" ht="15.95" customHeight="1">
      <c r="B50" s="102"/>
      <c r="C50" s="102"/>
      <c r="D50" s="103"/>
      <c r="E50" s="104"/>
      <c r="F50" s="104"/>
      <c r="G50" s="105"/>
      <c r="H50" s="105"/>
    </row>
    <row r="51" spans="2:8" s="35" customFormat="1" ht="15.95" customHeight="1">
      <c r="B51" s="102"/>
      <c r="C51" s="102"/>
      <c r="D51" s="103"/>
      <c r="E51" s="104"/>
      <c r="F51" s="104"/>
      <c r="G51" s="105"/>
      <c r="H51" s="105"/>
    </row>
    <row r="52" spans="2:8" s="35" customFormat="1" ht="15.95" customHeight="1">
      <c r="B52" s="102"/>
      <c r="C52" s="102"/>
      <c r="D52" s="103"/>
      <c r="E52" s="104"/>
      <c r="F52" s="104"/>
      <c r="G52" s="105"/>
      <c r="H52" s="105"/>
    </row>
    <row r="53" spans="2:8" s="35" customFormat="1" ht="15.95" customHeight="1">
      <c r="B53" s="102"/>
      <c r="C53" s="102"/>
      <c r="D53" s="103"/>
      <c r="E53" s="104"/>
      <c r="F53" s="104"/>
      <c r="G53" s="105"/>
      <c r="H53" s="105"/>
    </row>
    <row r="54" spans="2:8" s="35" customFormat="1" ht="15.95" customHeight="1">
      <c r="B54" s="102"/>
      <c r="C54" s="102"/>
      <c r="D54" s="103"/>
      <c r="E54" s="104"/>
      <c r="F54" s="104"/>
      <c r="G54" s="105"/>
      <c r="H54" s="105"/>
    </row>
    <row r="55" spans="2:8" s="35" customFormat="1" ht="15.95" customHeight="1">
      <c r="B55" s="102"/>
      <c r="C55" s="102"/>
      <c r="D55" s="102"/>
      <c r="E55" s="102"/>
      <c r="F55" s="104"/>
      <c r="G55" s="105"/>
      <c r="H55" s="105"/>
    </row>
    <row r="56" spans="2:8">
      <c r="B56" s="106"/>
      <c r="C56" s="106"/>
      <c r="D56" s="107"/>
      <c r="E56" s="108"/>
      <c r="F56" s="108"/>
      <c r="G56" s="109"/>
      <c r="H56" s="109"/>
    </row>
    <row r="57" spans="2:8">
      <c r="B57" s="110"/>
      <c r="C57" s="110"/>
      <c r="D57" s="110"/>
      <c r="E57" s="111"/>
      <c r="F57" s="111"/>
      <c r="G57" s="112"/>
      <c r="H57" s="112"/>
    </row>
  </sheetData>
  <mergeCells count="10">
    <mergeCell ref="B3:E3"/>
    <mergeCell ref="C34:E34"/>
    <mergeCell ref="C45:E45"/>
    <mergeCell ref="B6:B7"/>
    <mergeCell ref="C6:E7"/>
    <mergeCell ref="C26:E26"/>
    <mergeCell ref="B4:H4"/>
    <mergeCell ref="C33:E33"/>
    <mergeCell ref="C8:E8"/>
    <mergeCell ref="F6:F7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K42"/>
  <sheetViews>
    <sheetView topLeftCell="A25" workbookViewId="0">
      <selection activeCell="E38" sqref="E38"/>
    </sheetView>
  </sheetViews>
  <sheetFormatPr defaultRowHeight="12.75"/>
  <cols>
    <col min="1" max="1" width="3.140625" style="22" customWidth="1"/>
    <col min="2" max="2" width="3.7109375" style="33" customWidth="1"/>
    <col min="3" max="3" width="5.28515625" style="33" customWidth="1"/>
    <col min="4" max="4" width="2.7109375" style="33" customWidth="1"/>
    <col min="5" max="5" width="51.7109375" style="22" customWidth="1"/>
    <col min="6" max="6" width="14.85546875" style="34" customWidth="1"/>
    <col min="7" max="7" width="14" style="34" customWidth="1"/>
    <col min="8" max="8" width="1.42578125" style="22" customWidth="1"/>
    <col min="9" max="9" width="12.85546875" style="22" customWidth="1"/>
    <col min="10" max="10" width="18" style="43" customWidth="1"/>
    <col min="11" max="11" width="13.5703125" style="22" customWidth="1"/>
    <col min="12" max="16384" width="9.140625" style="22"/>
  </cols>
  <sheetData>
    <row r="2" spans="2:10" s="32" customFormat="1" ht="15">
      <c r="B2" s="150" t="s">
        <v>390</v>
      </c>
      <c r="C2" s="51"/>
      <c r="D2" s="51"/>
      <c r="E2" s="51"/>
      <c r="F2" s="51"/>
      <c r="G2" s="53" t="s">
        <v>150</v>
      </c>
      <c r="H2" s="31"/>
      <c r="I2" s="31"/>
      <c r="J2" s="41"/>
    </row>
    <row r="3" spans="2:10" s="32" customFormat="1" ht="15.75">
      <c r="B3" s="273" t="s">
        <v>391</v>
      </c>
      <c r="C3" s="273"/>
      <c r="D3" s="273"/>
      <c r="E3" s="273"/>
      <c r="F3" s="53"/>
      <c r="G3" s="52"/>
      <c r="H3" s="31"/>
      <c r="I3" s="31"/>
      <c r="J3" s="41"/>
    </row>
    <row r="4" spans="2:10" s="32" customFormat="1" ht="29.25" customHeight="1">
      <c r="B4" s="297" t="s">
        <v>376</v>
      </c>
      <c r="C4" s="297"/>
      <c r="D4" s="297"/>
      <c r="E4" s="297"/>
      <c r="F4" s="297"/>
      <c r="G4" s="297"/>
      <c r="H4" s="31"/>
      <c r="I4" s="31"/>
      <c r="J4" s="41"/>
    </row>
    <row r="5" spans="2:10" s="32" customFormat="1" ht="18.75" customHeight="1">
      <c r="B5" s="301" t="s">
        <v>129</v>
      </c>
      <c r="C5" s="301"/>
      <c r="D5" s="301"/>
      <c r="E5" s="301"/>
      <c r="F5" s="301"/>
      <c r="G5" s="301"/>
      <c r="H5" s="42"/>
      <c r="I5" s="42"/>
      <c r="J5" s="41"/>
    </row>
    <row r="6" spans="2:10" ht="7.5" customHeight="1">
      <c r="B6" s="27"/>
      <c r="C6" s="27"/>
      <c r="D6" s="27"/>
      <c r="E6" s="11"/>
      <c r="F6" s="28"/>
      <c r="G6" s="28"/>
    </row>
    <row r="7" spans="2:10" s="32" customFormat="1" ht="15.95" customHeight="1">
      <c r="B7" s="289" t="s">
        <v>2</v>
      </c>
      <c r="C7" s="283" t="s">
        <v>130</v>
      </c>
      <c r="D7" s="284"/>
      <c r="E7" s="285"/>
      <c r="F7" s="54" t="s">
        <v>131</v>
      </c>
      <c r="G7" s="54" t="s">
        <v>131</v>
      </c>
      <c r="H7" s="35"/>
      <c r="I7" s="35"/>
      <c r="J7" s="41"/>
    </row>
    <row r="8" spans="2:10" s="32" customFormat="1" ht="15.95" customHeight="1">
      <c r="B8" s="290"/>
      <c r="C8" s="286"/>
      <c r="D8" s="287"/>
      <c r="E8" s="288"/>
      <c r="F8" s="55" t="s">
        <v>132</v>
      </c>
      <c r="G8" s="56" t="s">
        <v>133</v>
      </c>
      <c r="H8" s="35"/>
      <c r="I8" s="35"/>
      <c r="J8" s="41"/>
    </row>
    <row r="9" spans="2:10" s="32" customFormat="1" ht="24.95" customHeight="1">
      <c r="B9" s="57">
        <v>1</v>
      </c>
      <c r="C9" s="292" t="s">
        <v>52</v>
      </c>
      <c r="D9" s="293"/>
      <c r="E9" s="294"/>
      <c r="F9" s="147">
        <v>9876128</v>
      </c>
      <c r="G9" s="147">
        <v>16430048</v>
      </c>
      <c r="J9" s="41"/>
    </row>
    <row r="10" spans="2:10" s="32" customFormat="1" ht="24.95" customHeight="1">
      <c r="B10" s="57">
        <v>2</v>
      </c>
      <c r="C10" s="292" t="s">
        <v>53</v>
      </c>
      <c r="D10" s="293"/>
      <c r="E10" s="294"/>
      <c r="F10" s="147">
        <v>0</v>
      </c>
      <c r="G10" s="147">
        <v>0</v>
      </c>
      <c r="J10" s="41"/>
    </row>
    <row r="11" spans="2:10" s="32" customFormat="1" ht="24.95" customHeight="1">
      <c r="B11" s="129">
        <v>3</v>
      </c>
      <c r="C11" s="292" t="s">
        <v>142</v>
      </c>
      <c r="D11" s="293"/>
      <c r="E11" s="294"/>
      <c r="F11" s="147">
        <v>-516427</v>
      </c>
      <c r="G11" s="147">
        <v>-716934</v>
      </c>
      <c r="J11" s="41"/>
    </row>
    <row r="12" spans="2:10" s="32" customFormat="1" ht="24.95" customHeight="1">
      <c r="B12" s="129">
        <v>4</v>
      </c>
      <c r="C12" s="292" t="s">
        <v>116</v>
      </c>
      <c r="D12" s="293"/>
      <c r="E12" s="294"/>
      <c r="F12" s="147">
        <v>8903982</v>
      </c>
      <c r="G12" s="147">
        <v>14963186</v>
      </c>
      <c r="J12" s="66"/>
    </row>
    <row r="13" spans="2:10" s="32" customFormat="1" ht="24.95" customHeight="1">
      <c r="B13" s="129">
        <v>5</v>
      </c>
      <c r="C13" s="292" t="s">
        <v>117</v>
      </c>
      <c r="D13" s="293"/>
      <c r="E13" s="294"/>
      <c r="F13" s="147">
        <f>F14+F15</f>
        <v>298246</v>
      </c>
      <c r="G13" s="147">
        <f>G14+G15</f>
        <v>326162</v>
      </c>
      <c r="J13" s="41"/>
    </row>
    <row r="14" spans="2:10" s="32" customFormat="1" ht="24.95" customHeight="1">
      <c r="B14" s="129"/>
      <c r="C14" s="148"/>
      <c r="D14" s="295" t="s">
        <v>118</v>
      </c>
      <c r="E14" s="296"/>
      <c r="F14" s="147">
        <v>204728</v>
      </c>
      <c r="G14" s="147">
        <v>255000</v>
      </c>
      <c r="H14" s="37"/>
      <c r="I14" s="37"/>
      <c r="J14" s="41"/>
    </row>
    <row r="15" spans="2:10" s="32" customFormat="1" ht="24.95" customHeight="1">
      <c r="B15" s="129"/>
      <c r="C15" s="148"/>
      <c r="D15" s="295" t="s">
        <v>119</v>
      </c>
      <c r="E15" s="296"/>
      <c r="F15" s="147">
        <v>93518</v>
      </c>
      <c r="G15" s="147">
        <v>71162</v>
      </c>
      <c r="H15" s="37"/>
      <c r="I15" s="37"/>
      <c r="J15" s="41"/>
    </row>
    <row r="16" spans="2:10" s="32" customFormat="1" ht="24.95" customHeight="1">
      <c r="B16" s="57">
        <v>6</v>
      </c>
      <c r="C16" s="292" t="s">
        <v>120</v>
      </c>
      <c r="D16" s="293"/>
      <c r="E16" s="294"/>
      <c r="F16" s="147">
        <v>150000</v>
      </c>
      <c r="G16" s="147">
        <v>300000</v>
      </c>
      <c r="J16" s="41"/>
    </row>
    <row r="17" spans="2:11" s="32" customFormat="1" ht="24.95" customHeight="1">
      <c r="B17" s="57">
        <v>7</v>
      </c>
      <c r="C17" s="292" t="s">
        <v>121</v>
      </c>
      <c r="D17" s="293"/>
      <c r="E17" s="294"/>
      <c r="F17" s="147">
        <v>0</v>
      </c>
      <c r="G17" s="147">
        <v>0</v>
      </c>
      <c r="J17" s="41"/>
    </row>
    <row r="18" spans="2:11" s="32" customFormat="1" ht="39.950000000000003" customHeight="1">
      <c r="B18" s="57">
        <v>8</v>
      </c>
      <c r="C18" s="298" t="s">
        <v>122</v>
      </c>
      <c r="D18" s="299"/>
      <c r="E18" s="300"/>
      <c r="F18" s="147">
        <f>F12+F13+F16+F17</f>
        <v>9352228</v>
      </c>
      <c r="G18" s="147">
        <f>G12+G13+G16+G17</f>
        <v>15589348</v>
      </c>
      <c r="H18" s="35"/>
      <c r="I18" s="35"/>
      <c r="J18" s="41"/>
    </row>
    <row r="19" spans="2:11" s="32" customFormat="1" ht="39.950000000000003" customHeight="1">
      <c r="B19" s="57">
        <v>9</v>
      </c>
      <c r="C19" s="292" t="s">
        <v>123</v>
      </c>
      <c r="D19" s="293"/>
      <c r="E19" s="294"/>
      <c r="F19" s="147">
        <f>F9-F18</f>
        <v>523900</v>
      </c>
      <c r="G19" s="147">
        <f>G9-G18</f>
        <v>840700</v>
      </c>
      <c r="H19" s="35"/>
      <c r="I19" s="35"/>
      <c r="J19" s="41"/>
    </row>
    <row r="20" spans="2:11" s="32" customFormat="1" ht="24.95" customHeight="1">
      <c r="B20" s="57">
        <v>10</v>
      </c>
      <c r="C20" s="292" t="s">
        <v>54</v>
      </c>
      <c r="D20" s="293"/>
      <c r="E20" s="294"/>
      <c r="F20" s="147">
        <v>0</v>
      </c>
      <c r="G20" s="147">
        <v>0</v>
      </c>
      <c r="J20" s="41"/>
    </row>
    <row r="21" spans="2:11" s="32" customFormat="1" ht="24.95" customHeight="1">
      <c r="B21" s="57">
        <v>11</v>
      </c>
      <c r="C21" s="292" t="s">
        <v>124</v>
      </c>
      <c r="D21" s="293"/>
      <c r="E21" s="294"/>
      <c r="F21" s="147">
        <v>0</v>
      </c>
      <c r="G21" s="147">
        <v>0</v>
      </c>
      <c r="J21" s="41"/>
    </row>
    <row r="22" spans="2:11" s="32" customFormat="1" ht="24.95" customHeight="1">
      <c r="B22" s="57">
        <v>12</v>
      </c>
      <c r="C22" s="292" t="s">
        <v>55</v>
      </c>
      <c r="D22" s="293"/>
      <c r="E22" s="294"/>
      <c r="F22" s="147">
        <v>0</v>
      </c>
      <c r="G22" s="147">
        <v>0</v>
      </c>
      <c r="J22" s="41"/>
    </row>
    <row r="23" spans="2:11" s="32" customFormat="1" ht="24.95" customHeight="1">
      <c r="B23" s="57"/>
      <c r="C23" s="149">
        <v>121</v>
      </c>
      <c r="D23" s="295" t="s">
        <v>56</v>
      </c>
      <c r="E23" s="296"/>
      <c r="F23" s="147">
        <v>0</v>
      </c>
      <c r="G23" s="147">
        <v>0</v>
      </c>
      <c r="H23" s="37"/>
      <c r="I23" s="37"/>
      <c r="J23" s="41"/>
    </row>
    <row r="24" spans="2:11" s="32" customFormat="1" ht="24.95" customHeight="1">
      <c r="B24" s="57"/>
      <c r="C24" s="148">
        <v>122</v>
      </c>
      <c r="D24" s="295" t="s">
        <v>125</v>
      </c>
      <c r="E24" s="296"/>
      <c r="F24" s="147">
        <v>0</v>
      </c>
      <c r="G24" s="147">
        <v>0</v>
      </c>
      <c r="H24" s="37"/>
      <c r="I24" s="37"/>
      <c r="J24" s="41"/>
    </row>
    <row r="25" spans="2:11" s="32" customFormat="1" ht="24.95" customHeight="1">
      <c r="B25" s="57"/>
      <c r="C25" s="148">
        <v>123</v>
      </c>
      <c r="D25" s="295" t="s">
        <v>57</v>
      </c>
      <c r="E25" s="296"/>
      <c r="F25" s="147">
        <v>0</v>
      </c>
      <c r="G25" s="147">
        <v>0</v>
      </c>
      <c r="H25" s="37"/>
      <c r="I25" s="37"/>
      <c r="J25" s="41"/>
    </row>
    <row r="26" spans="2:11" s="32" customFormat="1" ht="24.95" customHeight="1">
      <c r="B26" s="57"/>
      <c r="C26" s="148">
        <v>124</v>
      </c>
      <c r="D26" s="295" t="s">
        <v>58</v>
      </c>
      <c r="E26" s="296"/>
      <c r="F26" s="147">
        <v>0</v>
      </c>
      <c r="G26" s="147">
        <v>0</v>
      </c>
      <c r="H26" s="37"/>
      <c r="I26" s="37"/>
      <c r="J26" s="41"/>
      <c r="K26" s="44"/>
    </row>
    <row r="27" spans="2:11" s="32" customFormat="1" ht="39.950000000000003" customHeight="1">
      <c r="B27" s="57">
        <v>13</v>
      </c>
      <c r="C27" s="292" t="s">
        <v>59</v>
      </c>
      <c r="D27" s="293"/>
      <c r="E27" s="294"/>
      <c r="F27" s="147">
        <v>0</v>
      </c>
      <c r="G27" s="147">
        <v>0</v>
      </c>
      <c r="H27" s="35"/>
      <c r="I27" s="35"/>
      <c r="J27" s="66"/>
    </row>
    <row r="28" spans="2:11" s="32" customFormat="1" ht="39.950000000000003" customHeight="1">
      <c r="B28" s="57">
        <v>14</v>
      </c>
      <c r="C28" s="292" t="s">
        <v>127</v>
      </c>
      <c r="D28" s="293"/>
      <c r="E28" s="294"/>
      <c r="F28" s="147">
        <f>F19+F27</f>
        <v>523900</v>
      </c>
      <c r="G28" s="147">
        <f>G19+G27</f>
        <v>840700</v>
      </c>
      <c r="H28" s="35"/>
      <c r="I28" s="35"/>
      <c r="J28" s="41"/>
    </row>
    <row r="29" spans="2:11" s="32" customFormat="1" ht="24.95" customHeight="1">
      <c r="B29" s="57">
        <v>15</v>
      </c>
      <c r="C29" s="292" t="s">
        <v>60</v>
      </c>
      <c r="D29" s="293"/>
      <c r="E29" s="294"/>
      <c r="F29" s="147">
        <f>F28*10%</f>
        <v>52390</v>
      </c>
      <c r="G29" s="147">
        <f>G28*10%</f>
        <v>84070</v>
      </c>
      <c r="J29" s="41"/>
    </row>
    <row r="30" spans="2:11" s="32" customFormat="1" ht="39.950000000000003" customHeight="1">
      <c r="B30" s="57">
        <v>16</v>
      </c>
      <c r="C30" s="292" t="s">
        <v>128</v>
      </c>
      <c r="D30" s="293"/>
      <c r="E30" s="294"/>
      <c r="F30" s="147">
        <f>F28-F29</f>
        <v>471510</v>
      </c>
      <c r="G30" s="147">
        <f>G28-G29</f>
        <v>756630</v>
      </c>
      <c r="H30" s="35"/>
      <c r="I30" s="69"/>
      <c r="J30" s="41"/>
    </row>
    <row r="31" spans="2:11" s="32" customFormat="1" ht="24.95" customHeight="1">
      <c r="B31" s="57">
        <v>17</v>
      </c>
      <c r="C31" s="292" t="s">
        <v>126</v>
      </c>
      <c r="D31" s="293"/>
      <c r="E31" s="294"/>
      <c r="F31" s="147">
        <v>0</v>
      </c>
      <c r="G31" s="147">
        <v>0</v>
      </c>
      <c r="J31" s="41"/>
    </row>
    <row r="32" spans="2:11" s="32" customFormat="1" ht="15.95" customHeight="1">
      <c r="B32" s="45"/>
      <c r="C32" s="45"/>
      <c r="D32" s="45"/>
      <c r="E32" s="46"/>
      <c r="F32" s="47"/>
      <c r="G32" s="47"/>
      <c r="J32" s="66"/>
    </row>
    <row r="33" spans="2:10" s="32" customFormat="1" ht="15.95" customHeight="1">
      <c r="B33" s="45"/>
      <c r="C33" s="45"/>
      <c r="D33" s="45"/>
      <c r="E33" s="46"/>
      <c r="F33" s="47"/>
      <c r="G33" s="47"/>
      <c r="J33" s="66"/>
    </row>
    <row r="34" spans="2:10" s="32" customFormat="1" ht="15.95" customHeight="1">
      <c r="B34" s="45"/>
      <c r="C34" s="45"/>
      <c r="D34" s="45"/>
      <c r="E34" s="46"/>
      <c r="F34" s="47"/>
      <c r="G34" s="47"/>
      <c r="J34" s="41"/>
    </row>
    <row r="35" spans="2:10" s="32" customFormat="1" ht="15.95" customHeight="1">
      <c r="B35" s="45"/>
      <c r="E35" s="46"/>
      <c r="F35" s="47"/>
      <c r="G35" s="47"/>
      <c r="J35" s="41"/>
    </row>
    <row r="36" spans="2:10" s="32" customFormat="1" ht="15.95" customHeight="1">
      <c r="B36" s="45"/>
      <c r="C36" s="45"/>
      <c r="E36" s="48"/>
      <c r="F36" s="47"/>
      <c r="G36" s="47"/>
      <c r="J36" s="41"/>
    </row>
    <row r="37" spans="2:10" s="32" customFormat="1" ht="15.95" customHeight="1">
      <c r="B37" s="45"/>
      <c r="C37" s="45"/>
      <c r="D37" s="45"/>
      <c r="E37" s="46"/>
      <c r="F37" s="47"/>
      <c r="G37" s="47"/>
      <c r="J37" s="41"/>
    </row>
    <row r="38" spans="2:10" s="32" customFormat="1" ht="15.95" customHeight="1">
      <c r="B38" s="45"/>
      <c r="C38" s="45"/>
      <c r="D38" s="45"/>
      <c r="E38" s="46"/>
      <c r="F38" s="47"/>
      <c r="G38" s="47"/>
      <c r="J38" s="41"/>
    </row>
    <row r="39" spans="2:10" s="32" customFormat="1" ht="15.95" customHeight="1">
      <c r="B39" s="45"/>
      <c r="C39" s="45"/>
      <c r="D39" s="45"/>
      <c r="E39" s="46"/>
      <c r="F39" s="47"/>
      <c r="G39" s="47"/>
      <c r="J39" s="41"/>
    </row>
    <row r="40" spans="2:10" s="32" customFormat="1" ht="15.95" customHeight="1">
      <c r="B40" s="45"/>
      <c r="C40" s="45"/>
      <c r="D40" s="45"/>
      <c r="E40" s="46"/>
      <c r="F40" s="47"/>
      <c r="G40" s="47"/>
      <c r="J40" s="41"/>
    </row>
    <row r="41" spans="2:10" s="32" customFormat="1" ht="15.95" customHeight="1">
      <c r="B41" s="45"/>
      <c r="C41" s="45"/>
      <c r="D41" s="45"/>
      <c r="E41" s="45"/>
      <c r="F41" s="47"/>
      <c r="G41" s="47"/>
      <c r="J41" s="41"/>
    </row>
    <row r="42" spans="2:10">
      <c r="B42" s="49"/>
      <c r="C42" s="49"/>
      <c r="D42" s="49"/>
      <c r="E42" s="21"/>
      <c r="F42" s="50"/>
      <c r="G42" s="50"/>
    </row>
  </sheetData>
  <mergeCells count="28">
    <mergeCell ref="B3:E3"/>
    <mergeCell ref="B4:G4"/>
    <mergeCell ref="C27:E27"/>
    <mergeCell ref="C7:E8"/>
    <mergeCell ref="B7:B8"/>
    <mergeCell ref="C18:E18"/>
    <mergeCell ref="C19:E19"/>
    <mergeCell ref="C9:E9"/>
    <mergeCell ref="C10:E10"/>
    <mergeCell ref="C11:E11"/>
    <mergeCell ref="B5:G5"/>
    <mergeCell ref="C12:E12"/>
    <mergeCell ref="C31:E31"/>
    <mergeCell ref="C30:E30"/>
    <mergeCell ref="C13:E13"/>
    <mergeCell ref="D14:E14"/>
    <mergeCell ref="D15:E15"/>
    <mergeCell ref="C16:E16"/>
    <mergeCell ref="D26:E26"/>
    <mergeCell ref="C28:E28"/>
    <mergeCell ref="C29:E29"/>
    <mergeCell ref="C22:E22"/>
    <mergeCell ref="D23:E23"/>
    <mergeCell ref="D24:E24"/>
    <mergeCell ref="D25:E25"/>
    <mergeCell ref="C17:E17"/>
    <mergeCell ref="C20:E20"/>
    <mergeCell ref="C21:E21"/>
  </mergeCells>
  <phoneticPr fontId="0" type="noConversion"/>
  <printOptions horizontalCentered="1" verticalCentered="1"/>
  <pageMargins left="0" right="0" top="0" bottom="0" header="0.28999999999999998" footer="0.2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P105"/>
  <sheetViews>
    <sheetView topLeftCell="A18" workbookViewId="0">
      <selection activeCell="D27" sqref="D27"/>
    </sheetView>
  </sheetViews>
  <sheetFormatPr defaultColWidth="17.7109375" defaultRowHeight="12.75"/>
  <cols>
    <col min="1" max="1" width="2.85546875" customWidth="1"/>
    <col min="2" max="2" width="32.140625" customWidth="1"/>
    <col min="3" max="3" width="13.5703125" customWidth="1"/>
    <col min="4" max="4" width="12.28515625" customWidth="1"/>
    <col min="5" max="5" width="13.42578125" customWidth="1"/>
    <col min="6" max="6" width="16" customWidth="1"/>
    <col min="7" max="7" width="16.140625" customWidth="1"/>
    <col min="8" max="8" width="16.28515625" customWidth="1"/>
    <col min="9" max="9" width="12.140625" customWidth="1"/>
    <col min="10" max="10" width="2.7109375" customWidth="1"/>
  </cols>
  <sheetData>
    <row r="2" spans="1:16" ht="15">
      <c r="A2" s="11"/>
      <c r="B2" s="150" t="s">
        <v>390</v>
      </c>
      <c r="C2" s="51"/>
      <c r="D2" s="51"/>
      <c r="E2" s="51"/>
      <c r="F2" s="11"/>
      <c r="G2" s="51"/>
      <c r="H2" s="51"/>
      <c r="I2" s="53" t="s">
        <v>150</v>
      </c>
    </row>
    <row r="3" spans="1:16" ht="15.75">
      <c r="A3" s="11"/>
      <c r="B3" s="203" t="s">
        <v>391</v>
      </c>
      <c r="C3" s="203"/>
      <c r="D3" s="203"/>
      <c r="E3" s="203"/>
      <c r="F3" s="11"/>
      <c r="G3" s="11"/>
      <c r="H3" s="11"/>
      <c r="I3" s="11"/>
    </row>
    <row r="4" spans="1:16" ht="25.5" customHeight="1">
      <c r="A4" s="302" t="s">
        <v>377</v>
      </c>
      <c r="B4" s="302"/>
      <c r="C4" s="302"/>
      <c r="D4" s="302"/>
      <c r="E4" s="302"/>
      <c r="F4" s="302"/>
      <c r="G4" s="302"/>
      <c r="H4" s="302"/>
      <c r="I4" s="302"/>
    </row>
    <row r="5" spans="1:16" ht="6.75" customHeight="1">
      <c r="A5" s="11"/>
      <c r="B5" s="11"/>
      <c r="C5" s="11"/>
      <c r="D5" s="11"/>
      <c r="E5" s="11"/>
      <c r="F5" s="11"/>
      <c r="G5" s="11"/>
      <c r="H5" s="11"/>
      <c r="I5" s="11"/>
    </row>
    <row r="6" spans="1:16" ht="12.75" customHeight="1">
      <c r="A6" s="11"/>
      <c r="B6" s="7" t="s">
        <v>67</v>
      </c>
      <c r="C6" s="11"/>
      <c r="D6" s="11"/>
      <c r="E6" s="11"/>
      <c r="F6" s="11"/>
      <c r="G6" s="4"/>
      <c r="H6" s="4"/>
      <c r="I6" s="11"/>
    </row>
    <row r="7" spans="1:16" ht="6.75" customHeight="1" thickBot="1">
      <c r="A7" s="11"/>
      <c r="B7" s="11"/>
      <c r="C7" s="11"/>
      <c r="D7" s="11"/>
      <c r="E7" s="11"/>
      <c r="F7" s="11"/>
      <c r="G7" s="11"/>
      <c r="H7" s="11"/>
      <c r="I7" s="11"/>
    </row>
    <row r="8" spans="1:16" s="5" customFormat="1" ht="40.5" customHeight="1" thickTop="1">
      <c r="A8" s="303"/>
      <c r="B8" s="152"/>
      <c r="C8" s="153" t="s">
        <v>39</v>
      </c>
      <c r="D8" s="153" t="s">
        <v>40</v>
      </c>
      <c r="E8" s="154" t="s">
        <v>69</v>
      </c>
      <c r="F8" s="154" t="s">
        <v>68</v>
      </c>
      <c r="G8" s="153" t="s">
        <v>70</v>
      </c>
      <c r="H8" s="155" t="s">
        <v>159</v>
      </c>
      <c r="I8" s="156" t="s">
        <v>63</v>
      </c>
      <c r="J8" s="89"/>
      <c r="K8" s="89"/>
      <c r="L8" s="89"/>
      <c r="M8" s="89"/>
      <c r="N8" s="89"/>
      <c r="O8" s="89"/>
      <c r="P8" s="89"/>
    </row>
    <row r="9" spans="1:16" s="6" customFormat="1" ht="30" customHeight="1">
      <c r="A9" s="157" t="s">
        <v>3</v>
      </c>
      <c r="B9" s="158" t="s">
        <v>204</v>
      </c>
      <c r="C9" s="159">
        <f>Pasivet!H37</f>
        <v>0</v>
      </c>
      <c r="D9" s="159">
        <f>Pasivet!I37</f>
        <v>0</v>
      </c>
      <c r="E9" s="159">
        <f>Pasivet!J37</f>
        <v>0</v>
      </c>
      <c r="F9" s="159">
        <f>Pasivet!K37</f>
        <v>0</v>
      </c>
      <c r="G9" s="159">
        <v>756630</v>
      </c>
      <c r="H9" s="159">
        <f>Pasivet!M37</f>
        <v>0</v>
      </c>
      <c r="I9" s="159">
        <f>H9+G9</f>
        <v>756630</v>
      </c>
    </row>
    <row r="10" spans="1:16" s="6" customFormat="1" ht="20.100000000000001" customHeight="1">
      <c r="A10" s="157" t="s">
        <v>143</v>
      </c>
      <c r="B10" s="158" t="s">
        <v>64</v>
      </c>
      <c r="C10" s="159"/>
      <c r="D10" s="159"/>
      <c r="E10" s="159"/>
      <c r="F10" s="159"/>
      <c r="G10" s="159"/>
      <c r="H10" s="160"/>
      <c r="I10" s="161"/>
    </row>
    <row r="11" spans="1:16" s="6" customFormat="1" ht="20.100000000000001" customHeight="1">
      <c r="A11" s="157" t="s">
        <v>144</v>
      </c>
      <c r="B11" s="158" t="s">
        <v>62</v>
      </c>
      <c r="C11" s="159">
        <v>0</v>
      </c>
      <c r="D11" s="159"/>
      <c r="E11" s="159"/>
      <c r="F11" s="159"/>
      <c r="G11" s="159"/>
      <c r="H11" s="160"/>
      <c r="I11" s="161">
        <v>0</v>
      </c>
    </row>
    <row r="12" spans="1:16" s="6" customFormat="1" ht="20.100000000000001" customHeight="1">
      <c r="A12" s="162">
        <v>1</v>
      </c>
      <c r="B12" s="163" t="s">
        <v>66</v>
      </c>
      <c r="C12" s="164"/>
      <c r="D12" s="164"/>
      <c r="E12" s="164"/>
      <c r="F12" s="164"/>
      <c r="G12" s="159"/>
      <c r="H12" s="165"/>
      <c r="I12" s="161">
        <f>SUM(C12:H12)</f>
        <v>0</v>
      </c>
    </row>
    <row r="13" spans="1:16" s="6" customFormat="1" ht="20.100000000000001" customHeight="1">
      <c r="A13" s="162">
        <v>2</v>
      </c>
      <c r="B13" s="163" t="s">
        <v>65</v>
      </c>
      <c r="C13" s="164"/>
      <c r="D13" s="164"/>
      <c r="E13" s="164"/>
      <c r="F13" s="164"/>
      <c r="G13" s="164"/>
      <c r="H13" s="165"/>
      <c r="I13" s="161"/>
    </row>
    <row r="14" spans="1:16" s="6" customFormat="1" ht="20.100000000000001" customHeight="1">
      <c r="A14" s="162">
        <v>3</v>
      </c>
      <c r="B14" s="163" t="s">
        <v>151</v>
      </c>
      <c r="C14" s="164"/>
      <c r="D14" s="164"/>
      <c r="E14" s="164"/>
      <c r="F14" s="164"/>
      <c r="G14" s="164"/>
      <c r="H14" s="165"/>
      <c r="I14" s="161"/>
    </row>
    <row r="15" spans="1:16" s="6" customFormat="1" ht="20.100000000000001" customHeight="1">
      <c r="A15" s="162">
        <v>4</v>
      </c>
      <c r="B15" s="163" t="s">
        <v>152</v>
      </c>
      <c r="C15" s="164"/>
      <c r="D15" s="164"/>
      <c r="E15" s="164"/>
      <c r="F15" s="164"/>
      <c r="G15" s="164"/>
      <c r="H15" s="165"/>
      <c r="I15" s="161"/>
    </row>
    <row r="16" spans="1:16" s="6" customFormat="1" ht="20.100000000000001" customHeight="1">
      <c r="A16" s="162">
        <v>5</v>
      </c>
      <c r="B16" s="163" t="s">
        <v>153</v>
      </c>
      <c r="C16" s="164"/>
      <c r="D16" s="164"/>
      <c r="E16" s="164"/>
      <c r="F16" s="164"/>
      <c r="G16" s="164"/>
      <c r="H16" s="165"/>
      <c r="I16" s="161"/>
    </row>
    <row r="17" spans="1:9" s="6" customFormat="1" ht="20.100000000000001" customHeight="1">
      <c r="A17" s="162">
        <v>6</v>
      </c>
      <c r="B17" s="166" t="s">
        <v>154</v>
      </c>
      <c r="C17" s="164"/>
      <c r="D17" s="164"/>
      <c r="E17" s="164"/>
      <c r="F17" s="164"/>
      <c r="G17" s="164"/>
      <c r="H17" s="165"/>
      <c r="I17" s="161"/>
    </row>
    <row r="18" spans="1:9" s="6" customFormat="1" ht="20.100000000000001" customHeight="1">
      <c r="A18" s="162">
        <v>7</v>
      </c>
      <c r="B18" s="167" t="s">
        <v>155</v>
      </c>
      <c r="C18" s="164"/>
      <c r="D18" s="164"/>
      <c r="E18" s="164"/>
      <c r="F18" s="164"/>
      <c r="G18" s="164"/>
      <c r="H18" s="165"/>
      <c r="I18" s="161"/>
    </row>
    <row r="19" spans="1:9" s="6" customFormat="1" ht="20.100000000000001" customHeight="1">
      <c r="A19" s="162">
        <v>8</v>
      </c>
      <c r="B19" s="163" t="s">
        <v>156</v>
      </c>
      <c r="C19" s="164"/>
      <c r="D19" s="164"/>
      <c r="E19" s="164"/>
      <c r="F19" s="164"/>
      <c r="G19" s="164"/>
      <c r="H19" s="165"/>
      <c r="I19" s="161"/>
    </row>
    <row r="20" spans="1:9" s="6" customFormat="1" ht="20.100000000000001" customHeight="1">
      <c r="A20" s="162">
        <v>9</v>
      </c>
      <c r="B20" s="163" t="s">
        <v>157</v>
      </c>
      <c r="C20" s="164"/>
      <c r="D20" s="164"/>
      <c r="E20" s="164"/>
      <c r="F20" s="164"/>
      <c r="G20" s="164"/>
      <c r="H20" s="165"/>
      <c r="I20" s="161"/>
    </row>
    <row r="21" spans="1:9" s="6" customFormat="1" ht="20.100000000000001" customHeight="1">
      <c r="A21" s="162">
        <v>10</v>
      </c>
      <c r="B21" s="163" t="s">
        <v>158</v>
      </c>
      <c r="C21" s="164"/>
      <c r="D21" s="164"/>
      <c r="E21" s="164"/>
      <c r="F21" s="164"/>
      <c r="G21" s="164"/>
      <c r="H21" s="165"/>
      <c r="I21" s="161"/>
    </row>
    <row r="22" spans="1:9" s="6" customFormat="1" ht="20.100000000000001" customHeight="1">
      <c r="A22" s="162"/>
      <c r="B22" s="163"/>
      <c r="C22" s="164"/>
      <c r="D22" s="164"/>
      <c r="E22" s="164"/>
      <c r="F22" s="164"/>
      <c r="G22" s="164"/>
      <c r="H22" s="165"/>
      <c r="I22" s="161"/>
    </row>
    <row r="23" spans="1:9" s="6" customFormat="1" ht="30" customHeight="1" thickBot="1">
      <c r="A23" s="168" t="s">
        <v>35</v>
      </c>
      <c r="B23" s="169" t="s">
        <v>378</v>
      </c>
      <c r="C23" s="170">
        <f>SUM(C11:C22)</f>
        <v>0</v>
      </c>
      <c r="D23" s="170">
        <f t="shared" ref="D23:H23" si="0">SUM(D11:D22)</f>
        <v>0</v>
      </c>
      <c r="E23" s="170">
        <f t="shared" si="0"/>
        <v>0</v>
      </c>
      <c r="F23" s="170">
        <f t="shared" si="0"/>
        <v>0</v>
      </c>
      <c r="G23" s="170">
        <v>1228140</v>
      </c>
      <c r="H23" s="170">
        <f t="shared" si="0"/>
        <v>0</v>
      </c>
      <c r="I23" s="170">
        <f>H23+G23</f>
        <v>1228140</v>
      </c>
    </row>
    <row r="24" spans="1:9" ht="14.1" customHeight="1" thickTop="1"/>
    <row r="25" spans="1:9" ht="14.1" customHeight="1"/>
    <row r="26" spans="1:9" ht="14.1" customHeight="1"/>
    <row r="27" spans="1:9" ht="14.1" customHeight="1"/>
    <row r="28" spans="1:9" ht="14.1" customHeight="1"/>
    <row r="29" spans="1:9" ht="14.1" customHeight="1"/>
    <row r="30" spans="1:9" ht="14.1" customHeight="1"/>
    <row r="31" spans="1:9" ht="14.1" customHeight="1"/>
    <row r="32" spans="1:9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</sheetData>
  <mergeCells count="2">
    <mergeCell ref="A4:I4"/>
    <mergeCell ref="A8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K56"/>
  <sheetViews>
    <sheetView topLeftCell="A29" workbookViewId="0">
      <selection activeCell="F58" sqref="F58"/>
    </sheetView>
  </sheetViews>
  <sheetFormatPr defaultRowHeight="12.75"/>
  <cols>
    <col min="1" max="1" width="6.85546875" style="26" customWidth="1"/>
    <col min="2" max="3" width="9.140625" style="26"/>
    <col min="4" max="4" width="9.28515625" style="26" customWidth="1"/>
    <col min="5" max="5" width="11.42578125" style="26" customWidth="1"/>
    <col min="6" max="6" width="12.85546875" style="26" customWidth="1"/>
    <col min="7" max="7" width="5.42578125" style="26" customWidth="1"/>
    <col min="8" max="8" width="9.85546875" style="26" bestFit="1" customWidth="1"/>
    <col min="9" max="9" width="9.140625" style="26"/>
    <col min="10" max="10" width="3.140625" style="26" customWidth="1"/>
    <col min="11" max="11" width="7.42578125" style="26" customWidth="1"/>
    <col min="12" max="12" width="1.85546875" style="26" customWidth="1"/>
    <col min="13" max="16384" width="9.140625" style="26"/>
  </cols>
  <sheetData>
    <row r="1" spans="2:11" s="11" customFormat="1" ht="6.75" customHeight="1"/>
    <row r="2" spans="2:11" s="11" customFormat="1">
      <c r="B2" s="12"/>
      <c r="C2" s="13"/>
      <c r="D2" s="13"/>
      <c r="E2" s="13"/>
      <c r="F2" s="13"/>
      <c r="G2" s="13"/>
      <c r="H2" s="13"/>
      <c r="I2" s="13"/>
      <c r="J2" s="13"/>
      <c r="K2" s="14"/>
    </row>
    <row r="3" spans="2:11" s="19" customFormat="1" ht="21" customHeight="1">
      <c r="B3" s="15"/>
      <c r="C3" s="16" t="s">
        <v>147</v>
      </c>
      <c r="D3" s="16"/>
      <c r="E3" s="16"/>
      <c r="F3" s="132" t="s">
        <v>390</v>
      </c>
      <c r="G3" s="29"/>
      <c r="H3" s="29"/>
      <c r="I3" s="30"/>
      <c r="J3" s="16"/>
      <c r="K3" s="18"/>
    </row>
    <row r="4" spans="2:11" s="19" customFormat="1" ht="14.1" customHeight="1">
      <c r="B4" s="15"/>
      <c r="C4" s="16" t="s">
        <v>88</v>
      </c>
      <c r="D4" s="16"/>
      <c r="E4" s="16"/>
      <c r="F4" s="304" t="s">
        <v>392</v>
      </c>
      <c r="G4" s="304"/>
      <c r="H4" s="304"/>
      <c r="I4" s="304"/>
      <c r="J4" s="16"/>
      <c r="K4" s="18"/>
    </row>
    <row r="5" spans="2:11" s="19" customFormat="1" ht="14.1" customHeight="1">
      <c r="B5" s="15"/>
      <c r="C5" s="16" t="s">
        <v>6</v>
      </c>
      <c r="D5" s="16"/>
      <c r="E5" s="16"/>
      <c r="F5" s="17" t="s">
        <v>203</v>
      </c>
      <c r="G5" s="17"/>
      <c r="H5" s="17"/>
      <c r="I5" s="16"/>
      <c r="J5" s="16"/>
      <c r="K5" s="18"/>
    </row>
    <row r="6" spans="2:11" s="19" customFormat="1" ht="14.1" customHeight="1">
      <c r="B6" s="15"/>
      <c r="C6" s="16"/>
      <c r="D6" s="16"/>
      <c r="E6" s="16"/>
      <c r="F6" s="16"/>
      <c r="G6" s="16"/>
      <c r="H6" s="128" t="s">
        <v>198</v>
      </c>
      <c r="I6" s="127"/>
      <c r="J6" s="16"/>
      <c r="K6" s="18"/>
    </row>
    <row r="7" spans="2:11" s="19" customFormat="1" ht="14.1" customHeight="1">
      <c r="B7" s="15"/>
      <c r="C7" s="16" t="s">
        <v>0</v>
      </c>
      <c r="D7" s="16"/>
      <c r="E7" s="16"/>
      <c r="F7" s="171">
        <v>38397</v>
      </c>
      <c r="G7" s="20"/>
      <c r="H7" s="16"/>
      <c r="I7" s="16"/>
      <c r="J7" s="16"/>
      <c r="K7" s="18"/>
    </row>
    <row r="8" spans="2:11" s="19" customFormat="1" ht="14.1" customHeight="1">
      <c r="B8" s="15"/>
      <c r="C8" s="16" t="s">
        <v>1</v>
      </c>
      <c r="D8" s="16"/>
      <c r="E8" s="16"/>
      <c r="F8" s="128"/>
      <c r="G8" s="127"/>
      <c r="H8" s="16"/>
      <c r="I8" s="16"/>
      <c r="J8" s="16"/>
      <c r="K8" s="18"/>
    </row>
    <row r="9" spans="2:11" s="19" customFormat="1" ht="14.1" customHeight="1">
      <c r="B9" s="15"/>
      <c r="C9" s="16"/>
      <c r="D9" s="16"/>
      <c r="E9" s="16"/>
      <c r="F9" s="16"/>
      <c r="G9" s="16"/>
      <c r="H9" s="16"/>
      <c r="I9" s="16"/>
      <c r="J9" s="16"/>
      <c r="K9" s="18"/>
    </row>
    <row r="10" spans="2:11" s="19" customFormat="1" ht="14.1" customHeight="1">
      <c r="B10" s="15"/>
      <c r="C10" s="16" t="s">
        <v>31</v>
      </c>
      <c r="D10" s="16"/>
      <c r="E10" s="16"/>
      <c r="F10" s="118" t="s">
        <v>393</v>
      </c>
      <c r="G10" s="17"/>
      <c r="H10" s="17"/>
      <c r="I10" s="16"/>
      <c r="J10" s="16"/>
      <c r="K10" s="18"/>
    </row>
    <row r="11" spans="2:11" s="19" customFormat="1" ht="14.1" customHeight="1">
      <c r="B11" s="15"/>
      <c r="C11" s="16"/>
      <c r="D11" s="16"/>
      <c r="E11" s="16"/>
      <c r="F11" s="204"/>
      <c r="G11" s="204"/>
      <c r="H11" s="204"/>
      <c r="I11" s="16"/>
      <c r="J11" s="16"/>
      <c r="K11" s="18"/>
    </row>
    <row r="12" spans="2:11" s="19" customFormat="1" ht="14.1" customHeight="1">
      <c r="B12" s="15" t="s">
        <v>161</v>
      </c>
      <c r="C12" s="16"/>
      <c r="D12" s="16"/>
      <c r="E12" s="16"/>
      <c r="F12" s="16"/>
      <c r="G12" s="16"/>
      <c r="H12" s="16"/>
      <c r="I12" s="16"/>
      <c r="J12" s="16"/>
      <c r="K12" s="18"/>
    </row>
    <row r="13" spans="2:11" s="22" customFormat="1">
      <c r="B13" s="172"/>
      <c r="C13" s="121"/>
      <c r="D13" s="121"/>
      <c r="E13" s="121"/>
      <c r="F13" s="121"/>
      <c r="G13" s="121"/>
      <c r="H13" s="121"/>
      <c r="I13" s="121"/>
      <c r="J13" s="121"/>
      <c r="K13" s="173"/>
    </row>
    <row r="14" spans="2:11" s="22" customFormat="1">
      <c r="B14" s="172"/>
      <c r="C14" s="121"/>
      <c r="D14" s="121"/>
      <c r="E14" s="121"/>
      <c r="F14" s="121"/>
      <c r="G14" s="121"/>
      <c r="H14" s="121"/>
      <c r="I14" s="121"/>
      <c r="J14" s="121"/>
      <c r="K14" s="173"/>
    </row>
    <row r="15" spans="2:11" s="22" customFormat="1">
      <c r="B15" s="172"/>
      <c r="C15" s="121"/>
      <c r="D15" s="121"/>
      <c r="E15" s="121"/>
      <c r="F15" s="121"/>
      <c r="G15" s="121"/>
      <c r="H15" s="121"/>
      <c r="I15" s="121"/>
      <c r="J15" s="121"/>
      <c r="K15" s="173"/>
    </row>
    <row r="16" spans="2:11" s="22" customFormat="1">
      <c r="B16" s="172"/>
      <c r="C16" s="121"/>
      <c r="D16" s="121"/>
      <c r="E16" s="121"/>
      <c r="F16" s="121"/>
      <c r="G16" s="121"/>
      <c r="H16" s="121"/>
      <c r="I16" s="121"/>
      <c r="J16" s="121"/>
      <c r="K16" s="173"/>
    </row>
    <row r="17" spans="2:11" s="22" customFormat="1">
      <c r="B17" s="172"/>
      <c r="C17" s="121"/>
      <c r="D17" s="121"/>
      <c r="E17" s="121"/>
      <c r="F17" s="121"/>
      <c r="G17" s="121"/>
      <c r="H17" s="121"/>
      <c r="I17" s="121"/>
      <c r="J17" s="121"/>
      <c r="K17" s="173"/>
    </row>
    <row r="18" spans="2:11" s="22" customFormat="1">
      <c r="B18" s="172"/>
      <c r="C18" s="121"/>
      <c r="D18" s="121"/>
      <c r="E18" s="121"/>
      <c r="F18" s="121"/>
      <c r="G18" s="121"/>
      <c r="H18" s="121"/>
      <c r="I18" s="121"/>
      <c r="J18" s="121"/>
      <c r="K18" s="173"/>
    </row>
    <row r="19" spans="2:11" s="22" customFormat="1">
      <c r="B19" s="172"/>
      <c r="C19" s="11"/>
      <c r="D19" s="121"/>
      <c r="E19" s="121"/>
      <c r="F19" s="121"/>
      <c r="G19" s="121"/>
      <c r="H19" s="121"/>
      <c r="I19" s="121"/>
      <c r="J19" s="121"/>
      <c r="K19" s="173"/>
    </row>
    <row r="20" spans="2:11" s="22" customFormat="1">
      <c r="B20" s="172"/>
      <c r="C20" s="121"/>
      <c r="D20" s="121"/>
      <c r="E20" s="121"/>
      <c r="F20" s="121"/>
      <c r="G20" s="121"/>
      <c r="H20" s="121"/>
      <c r="I20" s="121"/>
      <c r="J20" s="121"/>
      <c r="K20" s="173"/>
    </row>
    <row r="21" spans="2:11" s="22" customFormat="1">
      <c r="B21" s="172"/>
      <c r="C21" s="121"/>
      <c r="D21" s="121"/>
      <c r="E21" s="121"/>
      <c r="F21" s="121"/>
      <c r="G21" s="121"/>
      <c r="H21" s="121"/>
      <c r="I21" s="121"/>
      <c r="J21" s="121"/>
      <c r="K21" s="173"/>
    </row>
    <row r="22" spans="2:11" s="22" customFormat="1">
      <c r="B22" s="172"/>
      <c r="C22" s="121"/>
      <c r="D22" s="121"/>
      <c r="E22" s="121"/>
      <c r="F22" s="121"/>
      <c r="G22" s="121"/>
      <c r="H22" s="121"/>
      <c r="I22" s="121"/>
      <c r="J22" s="121"/>
      <c r="K22" s="173"/>
    </row>
    <row r="23" spans="2:11" s="23" customFormat="1" ht="33.75">
      <c r="B23" s="305" t="s">
        <v>7</v>
      </c>
      <c r="C23" s="306"/>
      <c r="D23" s="306"/>
      <c r="E23" s="306"/>
      <c r="F23" s="306"/>
      <c r="G23" s="306"/>
      <c r="H23" s="306"/>
      <c r="I23" s="306"/>
      <c r="J23" s="306"/>
      <c r="K23" s="307"/>
    </row>
    <row r="24" spans="2:11" s="22" customFormat="1">
      <c r="B24" s="172"/>
      <c r="C24" s="308" t="s">
        <v>163</v>
      </c>
      <c r="D24" s="308"/>
      <c r="E24" s="308"/>
      <c r="F24" s="308"/>
      <c r="G24" s="308"/>
      <c r="H24" s="308"/>
      <c r="I24" s="308"/>
      <c r="J24" s="308"/>
      <c r="K24" s="173"/>
    </row>
    <row r="25" spans="2:11" s="22" customFormat="1">
      <c r="B25" s="172"/>
      <c r="C25" s="308" t="s">
        <v>73</v>
      </c>
      <c r="D25" s="308"/>
      <c r="E25" s="308"/>
      <c r="F25" s="308"/>
      <c r="G25" s="308"/>
      <c r="H25" s="308"/>
      <c r="I25" s="308"/>
      <c r="J25" s="308"/>
      <c r="K25" s="173"/>
    </row>
    <row r="26" spans="2:11" s="22" customFormat="1">
      <c r="B26" s="172"/>
      <c r="C26" s="121"/>
      <c r="D26" s="121"/>
      <c r="E26" s="121"/>
      <c r="F26" s="121"/>
      <c r="G26" s="121"/>
      <c r="H26" s="121"/>
      <c r="I26" s="121"/>
      <c r="J26" s="121"/>
      <c r="K26" s="173"/>
    </row>
    <row r="27" spans="2:11" s="22" customFormat="1">
      <c r="B27" s="172"/>
      <c r="C27" s="121"/>
      <c r="D27" s="121"/>
      <c r="E27" s="121"/>
      <c r="F27" s="121"/>
      <c r="G27" s="121"/>
      <c r="H27" s="121"/>
      <c r="I27" s="121"/>
      <c r="J27" s="121"/>
      <c r="K27" s="173"/>
    </row>
    <row r="28" spans="2:11" s="24" customFormat="1" ht="33">
      <c r="B28" s="172"/>
      <c r="C28" s="121"/>
      <c r="D28" s="121"/>
      <c r="E28" s="121"/>
      <c r="F28" s="174" t="s">
        <v>379</v>
      </c>
      <c r="G28" s="121"/>
      <c r="H28" s="121"/>
      <c r="I28" s="121"/>
      <c r="J28" s="121"/>
      <c r="K28" s="173"/>
    </row>
    <row r="29" spans="2:11" s="24" customFormat="1">
      <c r="B29" s="172"/>
      <c r="C29" s="121"/>
      <c r="D29" s="121"/>
      <c r="E29" s="121"/>
      <c r="F29" s="121"/>
      <c r="G29" s="121"/>
      <c r="H29" s="121"/>
      <c r="I29" s="121"/>
      <c r="J29" s="121"/>
      <c r="K29" s="173"/>
    </row>
    <row r="30" spans="2:11" s="24" customFormat="1">
      <c r="B30" s="172"/>
      <c r="C30" s="121"/>
      <c r="D30" s="121"/>
      <c r="E30" s="121"/>
      <c r="F30" s="121"/>
      <c r="G30" s="121"/>
      <c r="H30" s="121"/>
      <c r="I30" s="121"/>
      <c r="J30" s="121"/>
      <c r="K30" s="173"/>
    </row>
    <row r="31" spans="2:11" s="24" customFormat="1">
      <c r="B31" s="172"/>
      <c r="C31" s="121"/>
      <c r="D31" s="121"/>
      <c r="E31" s="121"/>
      <c r="F31" s="121"/>
      <c r="G31" s="121"/>
      <c r="H31" s="121"/>
      <c r="I31" s="121"/>
      <c r="J31" s="121"/>
      <c r="K31" s="173"/>
    </row>
    <row r="32" spans="2:11" s="24" customFormat="1">
      <c r="B32" s="172"/>
      <c r="C32" s="121"/>
      <c r="D32" s="121"/>
      <c r="E32" s="121"/>
      <c r="F32" s="121"/>
      <c r="G32" s="121"/>
      <c r="H32" s="121"/>
      <c r="I32" s="121"/>
      <c r="J32" s="121"/>
      <c r="K32" s="173"/>
    </row>
    <row r="33" spans="2:11" s="24" customFormat="1">
      <c r="B33" s="172"/>
      <c r="C33" s="121"/>
      <c r="D33" s="121"/>
      <c r="E33" s="121"/>
      <c r="F33" s="121"/>
      <c r="G33" s="121"/>
      <c r="H33" s="121"/>
      <c r="I33" s="121"/>
      <c r="J33" s="121"/>
      <c r="K33" s="173"/>
    </row>
    <row r="34" spans="2:11" s="24" customFormat="1">
      <c r="B34" s="172"/>
      <c r="C34" s="121"/>
      <c r="D34" s="121"/>
      <c r="E34" s="121"/>
      <c r="F34" s="121"/>
      <c r="G34" s="121"/>
      <c r="H34" s="121"/>
      <c r="I34" s="121"/>
      <c r="J34" s="121"/>
      <c r="K34" s="173"/>
    </row>
    <row r="35" spans="2:11" s="24" customFormat="1">
      <c r="B35" s="172"/>
      <c r="C35" s="121"/>
      <c r="D35" s="121"/>
      <c r="E35" s="121"/>
      <c r="F35" s="121"/>
      <c r="G35" s="121"/>
      <c r="H35" s="121"/>
      <c r="I35" s="121"/>
      <c r="J35" s="121"/>
      <c r="K35" s="173"/>
    </row>
    <row r="36" spans="2:11" s="24" customFormat="1">
      <c r="B36" s="172"/>
      <c r="C36" s="121"/>
      <c r="D36" s="121"/>
      <c r="E36" s="121"/>
      <c r="F36" s="121"/>
      <c r="G36" s="121"/>
      <c r="H36" s="121"/>
      <c r="I36" s="121"/>
      <c r="J36" s="121"/>
      <c r="K36" s="173"/>
    </row>
    <row r="37" spans="2:11" s="24" customFormat="1">
      <c r="B37" s="172"/>
      <c r="C37" s="121"/>
      <c r="D37" s="121"/>
      <c r="E37" s="121"/>
      <c r="F37" s="121"/>
      <c r="G37" s="121"/>
      <c r="H37" s="121"/>
      <c r="I37" s="121"/>
      <c r="J37" s="121"/>
      <c r="K37" s="173"/>
    </row>
    <row r="38" spans="2:11" s="24" customFormat="1">
      <c r="B38" s="172"/>
      <c r="C38" s="121"/>
      <c r="D38" s="121"/>
      <c r="E38" s="121"/>
      <c r="F38" s="121"/>
      <c r="G38" s="121"/>
      <c r="H38" s="121"/>
      <c r="I38" s="121"/>
      <c r="J38" s="121"/>
      <c r="K38" s="173"/>
    </row>
    <row r="39" spans="2:11" s="24" customFormat="1">
      <c r="B39" s="172"/>
      <c r="C39" s="121"/>
      <c r="D39" s="121"/>
      <c r="E39" s="121"/>
      <c r="F39" s="121"/>
      <c r="G39" s="121"/>
      <c r="H39" s="121"/>
      <c r="I39" s="121"/>
      <c r="J39" s="121"/>
      <c r="K39" s="173"/>
    </row>
    <row r="40" spans="2:11" s="24" customFormat="1">
      <c r="B40" s="172"/>
      <c r="C40" s="121"/>
      <c r="D40" s="121"/>
      <c r="E40" s="121"/>
      <c r="F40" s="121"/>
      <c r="G40" s="121"/>
      <c r="H40" s="121"/>
      <c r="I40" s="121"/>
      <c r="J40" s="121"/>
      <c r="K40" s="173"/>
    </row>
    <row r="41" spans="2:11" s="24" customFormat="1">
      <c r="B41" s="172"/>
      <c r="C41" s="121"/>
      <c r="D41" s="121"/>
      <c r="E41" s="121"/>
      <c r="F41" s="121"/>
      <c r="G41" s="121"/>
      <c r="H41" s="121"/>
      <c r="I41" s="121"/>
      <c r="J41" s="121"/>
      <c r="K41" s="173"/>
    </row>
    <row r="42" spans="2:11" s="24" customFormat="1">
      <c r="B42" s="172"/>
      <c r="C42" s="121"/>
      <c r="D42" s="121"/>
      <c r="E42" s="121"/>
      <c r="F42" s="121"/>
      <c r="G42" s="121"/>
      <c r="H42" s="121"/>
      <c r="I42" s="121"/>
      <c r="J42" s="121"/>
      <c r="K42" s="173"/>
    </row>
    <row r="43" spans="2:11" s="24" customFormat="1" ht="9" customHeight="1">
      <c r="B43" s="172"/>
      <c r="C43" s="121"/>
      <c r="D43" s="121"/>
      <c r="E43" s="121"/>
      <c r="F43" s="121"/>
      <c r="G43" s="121"/>
      <c r="H43" s="121"/>
      <c r="I43" s="121"/>
      <c r="J43" s="121"/>
      <c r="K43" s="173"/>
    </row>
    <row r="44" spans="2:11" s="24" customFormat="1">
      <c r="B44" s="172"/>
      <c r="C44" s="121"/>
      <c r="D44" s="121"/>
      <c r="E44" s="121"/>
      <c r="F44" s="121"/>
      <c r="G44" s="121"/>
      <c r="H44" s="121"/>
      <c r="I44" s="121"/>
      <c r="J44" s="121"/>
      <c r="K44" s="173"/>
    </row>
    <row r="45" spans="2:11" s="24" customFormat="1">
      <c r="B45" s="172"/>
      <c r="C45" s="121"/>
      <c r="D45" s="121"/>
      <c r="E45" s="121"/>
      <c r="F45" s="121"/>
      <c r="G45" s="121"/>
      <c r="H45" s="121"/>
      <c r="I45" s="121"/>
      <c r="J45" s="121"/>
      <c r="K45" s="173"/>
    </row>
    <row r="46" spans="2:11" s="19" customFormat="1" ht="12.95" customHeight="1">
      <c r="B46" s="15"/>
      <c r="C46" s="16" t="s">
        <v>94</v>
      </c>
      <c r="D46" s="16"/>
      <c r="E46" s="16"/>
      <c r="F46" s="16"/>
      <c r="G46" s="16"/>
      <c r="H46" s="309" t="s">
        <v>148</v>
      </c>
      <c r="I46" s="309"/>
      <c r="J46" s="16"/>
      <c r="K46" s="18"/>
    </row>
    <row r="47" spans="2:11" s="19" customFormat="1" ht="12.95" customHeight="1">
      <c r="B47" s="15"/>
      <c r="C47" s="16" t="s">
        <v>95</v>
      </c>
      <c r="D47" s="16"/>
      <c r="E47" s="16"/>
      <c r="F47" s="16"/>
      <c r="G47" s="16"/>
      <c r="H47" s="311" t="s">
        <v>149</v>
      </c>
      <c r="I47" s="311"/>
      <c r="J47" s="16"/>
      <c r="K47" s="18"/>
    </row>
    <row r="48" spans="2:11" s="19" customFormat="1" ht="12.95" customHeight="1">
      <c r="B48" s="15"/>
      <c r="C48" s="16" t="s">
        <v>89</v>
      </c>
      <c r="D48" s="16"/>
      <c r="E48" s="16"/>
      <c r="F48" s="16"/>
      <c r="G48" s="16"/>
      <c r="H48" s="311" t="s">
        <v>96</v>
      </c>
      <c r="I48" s="311"/>
      <c r="J48" s="16"/>
      <c r="K48" s="18"/>
    </row>
    <row r="49" spans="2:11" s="19" customFormat="1" ht="12.95" customHeight="1">
      <c r="B49" s="15"/>
      <c r="C49" s="16" t="s">
        <v>90</v>
      </c>
      <c r="D49" s="16"/>
      <c r="E49" s="16"/>
      <c r="F49" s="16"/>
      <c r="G49" s="16"/>
      <c r="H49" s="311" t="s">
        <v>196</v>
      </c>
      <c r="I49" s="311"/>
      <c r="J49" s="16"/>
      <c r="K49" s="18"/>
    </row>
    <row r="50" spans="2:11" s="22" customFormat="1">
      <c r="B50" s="172"/>
      <c r="C50" s="121"/>
      <c r="D50" s="121"/>
      <c r="E50" s="121"/>
      <c r="F50" s="121"/>
      <c r="G50" s="121"/>
      <c r="H50" s="121"/>
      <c r="I50" s="121"/>
      <c r="J50" s="121"/>
      <c r="K50" s="173"/>
    </row>
    <row r="51" spans="2:11" s="25" customFormat="1" ht="12.95" customHeight="1">
      <c r="B51" s="175"/>
      <c r="C51" s="16" t="s">
        <v>97</v>
      </c>
      <c r="D51" s="16"/>
      <c r="E51" s="16"/>
      <c r="F51" s="16"/>
      <c r="G51" s="127" t="s">
        <v>91</v>
      </c>
      <c r="H51" s="312" t="s">
        <v>386</v>
      </c>
      <c r="I51" s="312"/>
      <c r="J51" s="2"/>
      <c r="K51" s="176"/>
    </row>
    <row r="52" spans="2:11" s="25" customFormat="1" ht="12.95" customHeight="1">
      <c r="B52" s="175"/>
      <c r="C52" s="16"/>
      <c r="D52" s="16"/>
      <c r="E52" s="16"/>
      <c r="F52" s="16"/>
      <c r="G52" s="127" t="s">
        <v>92</v>
      </c>
      <c r="H52" s="310" t="s">
        <v>387</v>
      </c>
      <c r="I52" s="310"/>
      <c r="J52" s="2"/>
      <c r="K52" s="176"/>
    </row>
    <row r="53" spans="2:11" s="25" customFormat="1" ht="7.5" customHeight="1">
      <c r="B53" s="175"/>
      <c r="C53" s="16"/>
      <c r="D53" s="16"/>
      <c r="E53" s="16"/>
      <c r="F53" s="16"/>
      <c r="G53" s="127"/>
      <c r="H53" s="119"/>
      <c r="I53" s="119"/>
      <c r="J53" s="2"/>
      <c r="K53" s="176"/>
    </row>
    <row r="54" spans="2:11" s="25" customFormat="1" ht="12.95" customHeight="1">
      <c r="B54" s="175"/>
      <c r="C54" s="16" t="s">
        <v>93</v>
      </c>
      <c r="D54" s="16"/>
      <c r="E54" s="16"/>
      <c r="F54" s="127"/>
      <c r="G54" s="16"/>
      <c r="H54" s="120" t="s">
        <v>388</v>
      </c>
      <c r="I54" s="120"/>
      <c r="J54" s="2"/>
      <c r="K54" s="176"/>
    </row>
    <row r="55" spans="2:11" ht="22.5" customHeight="1">
      <c r="B55" s="177"/>
      <c r="C55" s="178"/>
      <c r="D55" s="178"/>
      <c r="E55" s="178"/>
      <c r="F55" s="178"/>
      <c r="G55" s="178"/>
      <c r="H55" s="178"/>
      <c r="I55" s="178"/>
      <c r="J55" s="178"/>
      <c r="K55" s="179"/>
    </row>
    <row r="56" spans="2:11" ht="6.75" customHeight="1"/>
  </sheetData>
  <mergeCells count="10">
    <mergeCell ref="H52:I52"/>
    <mergeCell ref="H47:I47"/>
    <mergeCell ref="H48:I48"/>
    <mergeCell ref="H49:I49"/>
    <mergeCell ref="H51:I51"/>
    <mergeCell ref="F4:I4"/>
    <mergeCell ref="B23:K23"/>
    <mergeCell ref="C24:J24"/>
    <mergeCell ref="C25:J25"/>
    <mergeCell ref="H46:I46"/>
  </mergeCells>
  <phoneticPr fontId="0" type="noConversion"/>
  <printOptions horizontalCentered="1" verticalCentered="1"/>
  <pageMargins left="0" right="0" top="0" bottom="0" header="0.31" footer="0.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4"/>
  <sheetViews>
    <sheetView topLeftCell="A18" workbookViewId="0">
      <selection activeCell="E34" sqref="E34"/>
    </sheetView>
  </sheetViews>
  <sheetFormatPr defaultRowHeight="12.75"/>
  <cols>
    <col min="1" max="3" width="3.7109375" customWidth="1"/>
    <col min="4" max="4" width="44.42578125" customWidth="1"/>
    <col min="5" max="6" width="15.42578125" customWidth="1"/>
    <col min="8" max="8" width="9.7109375" bestFit="1" customWidth="1"/>
  </cols>
  <sheetData>
    <row r="1" spans="1:7" ht="18">
      <c r="A1" s="150" t="s">
        <v>390</v>
      </c>
      <c r="B1" s="29"/>
      <c r="C1" s="29"/>
      <c r="D1" s="30"/>
      <c r="E1" s="51"/>
      <c r="F1" s="53" t="s">
        <v>150</v>
      </c>
    </row>
    <row r="2" spans="1:7" ht="15.75">
      <c r="A2" s="203" t="s">
        <v>391</v>
      </c>
      <c r="B2" s="151"/>
      <c r="C2" s="151"/>
      <c r="D2" s="151"/>
      <c r="E2" s="51"/>
      <c r="F2" s="53"/>
    </row>
    <row r="3" spans="1:7" ht="18">
      <c r="A3" s="297" t="s">
        <v>380</v>
      </c>
      <c r="B3" s="297"/>
      <c r="C3" s="297"/>
      <c r="D3" s="297"/>
      <c r="E3" s="297"/>
      <c r="F3" s="297"/>
    </row>
    <row r="4" spans="1:7">
      <c r="A4" s="27"/>
      <c r="B4" s="27"/>
      <c r="C4" s="27"/>
      <c r="D4" s="11"/>
      <c r="E4" s="28"/>
      <c r="F4" s="28"/>
    </row>
    <row r="5" spans="1:7" ht="15" customHeight="1">
      <c r="A5" s="289" t="s">
        <v>2</v>
      </c>
      <c r="B5" s="283" t="s">
        <v>187</v>
      </c>
      <c r="C5" s="284"/>
      <c r="D5" s="285"/>
      <c r="E5" s="54" t="s">
        <v>131</v>
      </c>
      <c r="F5" s="54" t="s">
        <v>131</v>
      </c>
    </row>
    <row r="6" spans="1:7" ht="15" customHeight="1">
      <c r="A6" s="290"/>
      <c r="B6" s="286"/>
      <c r="C6" s="287"/>
      <c r="D6" s="288"/>
      <c r="E6" s="55" t="s">
        <v>132</v>
      </c>
      <c r="F6" s="56" t="s">
        <v>133</v>
      </c>
    </row>
    <row r="7" spans="1:7" ht="24.95" customHeight="1">
      <c r="A7" s="57"/>
      <c r="B7" s="180" t="s">
        <v>193</v>
      </c>
      <c r="C7" s="181"/>
      <c r="D7" s="59"/>
      <c r="E7" s="182">
        <v>0</v>
      </c>
      <c r="F7" s="182">
        <v>0</v>
      </c>
    </row>
    <row r="8" spans="1:7" ht="24.95" customHeight="1">
      <c r="A8" s="57"/>
      <c r="B8" s="180"/>
      <c r="C8" s="59" t="s">
        <v>189</v>
      </c>
      <c r="D8" s="59"/>
      <c r="E8" s="207">
        <v>11851354</v>
      </c>
      <c r="F8" s="207">
        <v>19716058</v>
      </c>
    </row>
    <row r="9" spans="1:7" ht="24.95" customHeight="1">
      <c r="A9" s="57"/>
      <c r="B9" s="183"/>
      <c r="C9" s="60" t="s">
        <v>188</v>
      </c>
      <c r="D9" s="51"/>
      <c r="E9" s="207">
        <v>11334315</v>
      </c>
      <c r="F9" s="206">
        <v>19142308</v>
      </c>
      <c r="G9" s="208"/>
    </row>
    <row r="10" spans="1:7" ht="24.95" customHeight="1">
      <c r="A10" s="57"/>
      <c r="B10" s="180"/>
      <c r="C10" s="181"/>
      <c r="D10" s="61" t="s">
        <v>190</v>
      </c>
      <c r="E10" s="58">
        <v>0</v>
      </c>
      <c r="F10" s="58">
        <v>0</v>
      </c>
    </row>
    <row r="11" spans="1:7" ht="24.95" customHeight="1">
      <c r="A11" s="57"/>
      <c r="B11" s="180"/>
      <c r="C11" s="181"/>
      <c r="D11" s="61" t="s">
        <v>205</v>
      </c>
      <c r="E11" s="58">
        <v>75953</v>
      </c>
      <c r="F11" s="58">
        <v>0</v>
      </c>
    </row>
    <row r="12" spans="1:7" ht="24.95" customHeight="1">
      <c r="A12" s="57"/>
      <c r="B12" s="180"/>
      <c r="C12" s="181"/>
      <c r="D12" s="61" t="s">
        <v>191</v>
      </c>
      <c r="E12" s="58">
        <v>52563</v>
      </c>
      <c r="F12" s="58">
        <v>149983</v>
      </c>
    </row>
    <row r="13" spans="1:7" ht="24.95" customHeight="1">
      <c r="A13" s="57"/>
      <c r="B13" s="180"/>
      <c r="C13" s="181"/>
      <c r="D13" s="126" t="s">
        <v>192</v>
      </c>
      <c r="E13" s="58">
        <f>E9+E10+E11+E12</f>
        <v>11462831</v>
      </c>
      <c r="F13" s="58">
        <f>F9+F10+F11+F12</f>
        <v>19292291</v>
      </c>
    </row>
    <row r="14" spans="1:7" ht="24.95" customHeight="1">
      <c r="A14" s="57"/>
      <c r="B14" s="184" t="s">
        <v>74</v>
      </c>
      <c r="C14" s="181"/>
      <c r="D14" s="59"/>
      <c r="E14" s="58">
        <v>0</v>
      </c>
      <c r="F14" s="58">
        <v>0</v>
      </c>
    </row>
    <row r="15" spans="1:7" ht="24.95" customHeight="1">
      <c r="A15" s="57"/>
      <c r="B15" s="180"/>
      <c r="C15" s="59" t="s">
        <v>145</v>
      </c>
      <c r="D15" s="59"/>
      <c r="E15" s="58">
        <v>0</v>
      </c>
      <c r="F15" s="58">
        <v>0</v>
      </c>
    </row>
    <row r="16" spans="1:7" ht="24.95" customHeight="1">
      <c r="A16" s="57"/>
      <c r="B16" s="180"/>
      <c r="C16" s="59" t="s">
        <v>75</v>
      </c>
      <c r="D16" s="59"/>
      <c r="E16" s="58">
        <v>0</v>
      </c>
      <c r="F16" s="58">
        <v>0</v>
      </c>
    </row>
    <row r="17" spans="1:8" ht="24.95" customHeight="1">
      <c r="A17" s="57"/>
      <c r="B17" s="148"/>
      <c r="C17" s="59" t="s">
        <v>76</v>
      </c>
      <c r="D17" s="59"/>
      <c r="E17" s="58">
        <v>0</v>
      </c>
      <c r="F17" s="58">
        <v>0</v>
      </c>
    </row>
    <row r="18" spans="1:8" ht="24.95" customHeight="1">
      <c r="A18" s="57"/>
      <c r="B18" s="62"/>
      <c r="C18" s="59" t="s">
        <v>77</v>
      </c>
      <c r="D18" s="59"/>
      <c r="E18" s="58">
        <v>0</v>
      </c>
      <c r="F18" s="58">
        <v>0</v>
      </c>
    </row>
    <row r="19" spans="1:8" ht="24.95" customHeight="1">
      <c r="A19" s="57"/>
      <c r="B19" s="62"/>
      <c r="C19" s="59" t="s">
        <v>78</v>
      </c>
      <c r="D19" s="59"/>
      <c r="E19" s="58">
        <v>0</v>
      </c>
      <c r="F19" s="58">
        <v>0</v>
      </c>
      <c r="H19" s="113"/>
    </row>
    <row r="20" spans="1:8" ht="24.95" customHeight="1">
      <c r="A20" s="57"/>
      <c r="B20" s="62"/>
      <c r="C20" s="36" t="s">
        <v>79</v>
      </c>
      <c r="D20" s="59"/>
      <c r="E20" s="58">
        <v>0</v>
      </c>
      <c r="F20" s="58">
        <v>0</v>
      </c>
    </row>
    <row r="21" spans="1:8" ht="24.95" customHeight="1">
      <c r="A21" s="57"/>
      <c r="B21" s="180" t="s">
        <v>80</v>
      </c>
      <c r="C21" s="63"/>
      <c r="D21" s="59"/>
      <c r="E21" s="58">
        <v>0</v>
      </c>
      <c r="F21" s="58">
        <v>0</v>
      </c>
    </row>
    <row r="22" spans="1:8" ht="24.95" customHeight="1">
      <c r="A22" s="57"/>
      <c r="B22" s="62"/>
      <c r="C22" s="59" t="s">
        <v>87</v>
      </c>
      <c r="D22" s="59"/>
      <c r="E22" s="58">
        <v>0</v>
      </c>
      <c r="F22" s="58">
        <v>0</v>
      </c>
    </row>
    <row r="23" spans="1:8" ht="24.95" customHeight="1">
      <c r="A23" s="57"/>
      <c r="B23" s="62"/>
      <c r="C23" s="59" t="s">
        <v>81</v>
      </c>
      <c r="D23" s="59"/>
      <c r="E23" s="58">
        <v>0</v>
      </c>
      <c r="F23" s="58">
        <v>0</v>
      </c>
    </row>
    <row r="24" spans="1:8" ht="24.95" customHeight="1">
      <c r="A24" s="57"/>
      <c r="B24" s="62"/>
      <c r="C24" s="59" t="s">
        <v>82</v>
      </c>
      <c r="D24" s="59"/>
      <c r="E24" s="58">
        <v>0</v>
      </c>
      <c r="F24" s="58">
        <v>0</v>
      </c>
    </row>
    <row r="25" spans="1:8" ht="24.95" customHeight="1">
      <c r="A25" s="57"/>
      <c r="B25" s="62"/>
      <c r="C25" s="59" t="s">
        <v>83</v>
      </c>
      <c r="D25" s="59"/>
      <c r="E25" s="58">
        <v>0</v>
      </c>
      <c r="F25" s="58">
        <v>0</v>
      </c>
    </row>
    <row r="26" spans="1:8" ht="24.95" customHeight="1">
      <c r="A26" s="57"/>
      <c r="B26" s="62"/>
      <c r="C26" s="36" t="s">
        <v>146</v>
      </c>
      <c r="D26" s="59"/>
      <c r="E26" s="58">
        <v>0</v>
      </c>
      <c r="F26" s="58">
        <f>SUM(F23:F25)</f>
        <v>0</v>
      </c>
      <c r="H26" s="113"/>
    </row>
    <row r="27" spans="1:8" ht="24.95" customHeight="1">
      <c r="A27" s="64"/>
      <c r="B27" s="184" t="s">
        <v>84</v>
      </c>
      <c r="C27" s="64"/>
      <c r="D27" s="65"/>
      <c r="E27" s="58">
        <f>E8-E13</f>
        <v>388523</v>
      </c>
      <c r="F27" s="58">
        <f>F8-F13</f>
        <v>423767</v>
      </c>
    </row>
    <row r="28" spans="1:8" ht="24.95" customHeight="1">
      <c r="A28" s="64"/>
      <c r="B28" s="184" t="s">
        <v>85</v>
      </c>
      <c r="C28" s="64"/>
      <c r="D28" s="65"/>
      <c r="E28" s="58">
        <v>423767</v>
      </c>
      <c r="F28" s="58">
        <v>0</v>
      </c>
    </row>
    <row r="29" spans="1:8" ht="24.95" customHeight="1">
      <c r="A29" s="64"/>
      <c r="B29" s="184" t="s">
        <v>86</v>
      </c>
      <c r="C29" s="64"/>
      <c r="D29" s="65"/>
      <c r="E29" s="58">
        <f>E27+E28</f>
        <v>812290</v>
      </c>
      <c r="F29" s="58">
        <f>F27+F28</f>
        <v>423767</v>
      </c>
    </row>
    <row r="30" spans="1:8">
      <c r="A30" s="27"/>
      <c r="B30" s="27"/>
      <c r="C30" s="27"/>
      <c r="D30" s="11"/>
      <c r="E30" s="28"/>
      <c r="F30" s="28"/>
    </row>
    <row r="31" spans="1:8">
      <c r="A31" s="27"/>
      <c r="B31" s="27"/>
      <c r="C31" s="27"/>
      <c r="D31" s="11"/>
      <c r="E31" s="28"/>
      <c r="F31" s="67"/>
    </row>
    <row r="32" spans="1:8">
      <c r="A32" s="27"/>
      <c r="B32" s="27"/>
      <c r="C32" s="27"/>
      <c r="D32" s="11"/>
      <c r="E32" s="28"/>
      <c r="F32" s="28"/>
    </row>
    <row r="33" spans="1:6">
      <c r="A33" s="27"/>
      <c r="B33" s="27"/>
      <c r="C33" s="27"/>
      <c r="D33" s="11"/>
      <c r="E33" s="28"/>
      <c r="F33" s="28"/>
    </row>
    <row r="34" spans="1:6">
      <c r="A34" s="27"/>
      <c r="B34" s="27"/>
      <c r="C34" s="27"/>
      <c r="D34" s="11"/>
      <c r="E34" s="28"/>
      <c r="F34" s="28"/>
    </row>
  </sheetData>
  <mergeCells count="3">
    <mergeCell ref="A3:F3"/>
    <mergeCell ref="A5:A6"/>
    <mergeCell ref="B5:D6"/>
  </mergeCells>
  <phoneticPr fontId="5" type="noConversion"/>
  <pageMargins left="0.75" right="0.75" top="1" bottom="1" header="0.5" footer="0.5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M59"/>
  <sheetViews>
    <sheetView workbookViewId="0">
      <selection activeCell="P57" sqref="P57"/>
    </sheetView>
  </sheetViews>
  <sheetFormatPr defaultRowHeight="12.75"/>
  <cols>
    <col min="1" max="1" width="5.85546875" customWidth="1"/>
    <col min="2" max="2" width="7" customWidth="1"/>
    <col min="3" max="3" width="6.42578125" customWidth="1"/>
    <col min="4" max="4" width="8.7109375" customWidth="1"/>
    <col min="5" max="5" width="12" customWidth="1"/>
    <col min="6" max="6" width="25.42578125" hidden="1" customWidth="1"/>
    <col min="7" max="10" width="8.7109375" customWidth="1"/>
    <col min="11" max="11" width="20.85546875" customWidth="1"/>
    <col min="12" max="12" width="4.5703125" customWidth="1"/>
    <col min="13" max="13" width="2.140625" customWidth="1"/>
    <col min="14" max="14" width="9.42578125" customWidth="1"/>
  </cols>
  <sheetData>
    <row r="2" spans="2:13">
      <c r="C2" s="1"/>
      <c r="D2" s="1"/>
      <c r="E2" s="1"/>
      <c r="F2" s="1"/>
      <c r="G2" s="1"/>
      <c r="H2" s="1"/>
      <c r="I2" s="1"/>
      <c r="J2" s="1"/>
      <c r="K2" s="1"/>
      <c r="L2" s="1"/>
    </row>
    <row r="3" spans="2:13">
      <c r="B3" s="12"/>
      <c r="C3" s="13"/>
      <c r="D3" s="13"/>
      <c r="E3" s="13"/>
      <c r="F3" s="13"/>
      <c r="G3" s="13"/>
      <c r="H3" s="13"/>
      <c r="I3" s="13"/>
      <c r="J3" s="13"/>
      <c r="K3" s="14"/>
      <c r="L3" s="1"/>
    </row>
    <row r="4" spans="2:13" s="3" customFormat="1" ht="33" customHeight="1">
      <c r="B4" s="185"/>
      <c r="C4" s="313" t="s">
        <v>71</v>
      </c>
      <c r="D4" s="313"/>
      <c r="E4" s="313"/>
      <c r="F4" s="313"/>
      <c r="G4" s="313"/>
      <c r="H4" s="313"/>
      <c r="I4" s="313"/>
      <c r="J4" s="313"/>
      <c r="K4" s="314"/>
      <c r="L4" s="124"/>
      <c r="M4" s="122"/>
    </row>
    <row r="5" spans="2:13">
      <c r="B5" s="172"/>
      <c r="C5" s="121"/>
      <c r="D5" s="121"/>
      <c r="E5" s="121"/>
      <c r="F5" s="121"/>
      <c r="G5" s="121"/>
      <c r="H5" s="121"/>
      <c r="I5" s="121"/>
      <c r="J5" s="121"/>
      <c r="K5" s="173"/>
      <c r="L5" s="1"/>
      <c r="M5" s="1"/>
    </row>
    <row r="6" spans="2:13" ht="15">
      <c r="B6" s="172"/>
      <c r="C6" s="209" t="s">
        <v>394</v>
      </c>
      <c r="D6" s="123"/>
      <c r="E6" s="123"/>
      <c r="F6" s="121"/>
      <c r="G6" s="121"/>
      <c r="H6" s="121"/>
      <c r="I6" s="121"/>
      <c r="J6" s="121"/>
      <c r="K6" s="173"/>
      <c r="L6" s="1"/>
      <c r="M6" s="1"/>
    </row>
    <row r="7" spans="2:13">
      <c r="B7" s="172"/>
      <c r="C7" s="121"/>
      <c r="D7" s="121"/>
      <c r="E7" s="121"/>
      <c r="F7" s="121"/>
      <c r="G7" s="121"/>
      <c r="H7" s="121"/>
      <c r="I7" s="121"/>
      <c r="J7" s="121"/>
      <c r="K7" s="173"/>
      <c r="L7" s="1"/>
      <c r="M7" s="1"/>
    </row>
    <row r="8" spans="2:13" ht="15">
      <c r="B8" s="172"/>
      <c r="C8" s="2" t="s">
        <v>395</v>
      </c>
      <c r="D8" s="2"/>
      <c r="E8" s="2"/>
      <c r="F8" s="2"/>
      <c r="G8" s="2"/>
      <c r="H8" s="121"/>
      <c r="I8" s="121"/>
      <c r="J8" s="121"/>
      <c r="K8" s="173"/>
      <c r="L8" s="1"/>
      <c r="M8" s="1"/>
    </row>
    <row r="9" spans="2:13">
      <c r="B9" s="172"/>
      <c r="C9" s="121"/>
      <c r="D9" s="121"/>
      <c r="E9" s="121"/>
      <c r="F9" s="121"/>
      <c r="G9" s="121"/>
      <c r="H9" s="121"/>
      <c r="I9" s="121"/>
      <c r="J9" s="121"/>
      <c r="K9" s="173"/>
      <c r="L9" s="1"/>
      <c r="M9" s="1"/>
    </row>
    <row r="10" spans="2:13" ht="15">
      <c r="B10" s="172"/>
      <c r="C10" s="2" t="s">
        <v>396</v>
      </c>
      <c r="D10" s="2"/>
      <c r="E10" s="2"/>
      <c r="F10" s="2"/>
      <c r="G10" s="2"/>
      <c r="H10" s="2"/>
      <c r="I10" s="2"/>
      <c r="J10" s="2"/>
      <c r="K10" s="176"/>
      <c r="L10" s="1"/>
      <c r="M10" s="1"/>
    </row>
    <row r="11" spans="2:13" ht="15">
      <c r="B11" s="172"/>
      <c r="C11" s="2"/>
      <c r="D11" s="2"/>
      <c r="E11" s="2"/>
      <c r="F11" s="2"/>
      <c r="G11" s="2"/>
      <c r="H11" s="2"/>
      <c r="I11" s="2"/>
      <c r="J11" s="2"/>
      <c r="K11" s="176"/>
      <c r="L11" s="121"/>
      <c r="M11" s="1"/>
    </row>
    <row r="12" spans="2:13" ht="15">
      <c r="B12" s="172"/>
      <c r="C12" s="2" t="s">
        <v>397</v>
      </c>
      <c r="D12" s="2"/>
      <c r="E12" s="2"/>
      <c r="F12" s="2"/>
      <c r="G12" s="2"/>
      <c r="H12" s="2"/>
      <c r="I12" s="2"/>
      <c r="J12" s="2"/>
      <c r="K12" s="176"/>
      <c r="L12" s="121"/>
      <c r="M12" s="1"/>
    </row>
    <row r="13" spans="2:13" ht="15">
      <c r="B13" s="172"/>
      <c r="C13" s="2"/>
      <c r="D13" s="2"/>
      <c r="E13" s="2"/>
      <c r="F13" s="2"/>
      <c r="G13" s="2"/>
      <c r="H13" s="2"/>
      <c r="I13" s="2"/>
      <c r="J13" s="2"/>
      <c r="K13" s="176"/>
      <c r="L13" s="121"/>
      <c r="M13" s="1"/>
    </row>
    <row r="14" spans="2:13" ht="15">
      <c r="B14" s="172"/>
      <c r="C14" s="2" t="s">
        <v>398</v>
      </c>
      <c r="D14" s="2"/>
      <c r="E14" s="2"/>
      <c r="F14" s="2"/>
      <c r="G14" s="2"/>
      <c r="H14" s="2"/>
      <c r="I14" s="2"/>
      <c r="J14" s="2"/>
      <c r="K14" s="176"/>
      <c r="L14" s="121"/>
      <c r="M14" s="1"/>
    </row>
    <row r="15" spans="2:13" ht="15">
      <c r="B15" s="172"/>
      <c r="C15" s="2"/>
      <c r="D15" s="2"/>
      <c r="E15" s="2"/>
      <c r="F15" s="2"/>
      <c r="G15" s="2"/>
      <c r="H15" s="2"/>
      <c r="I15" s="2"/>
      <c r="J15" s="2"/>
      <c r="K15" s="176"/>
      <c r="L15" s="121"/>
      <c r="M15" s="1"/>
    </row>
    <row r="16" spans="2:13">
      <c r="B16" s="172"/>
      <c r="C16" s="130"/>
      <c r="D16" s="123"/>
      <c r="E16" s="123"/>
      <c r="F16" s="123"/>
      <c r="G16" s="123"/>
      <c r="H16" s="123"/>
      <c r="I16" s="123"/>
      <c r="J16" s="123"/>
      <c r="K16" s="125"/>
      <c r="L16" s="121"/>
      <c r="M16" s="1"/>
    </row>
    <row r="17" spans="2:13">
      <c r="B17" s="172"/>
      <c r="C17" s="130"/>
      <c r="D17" s="123"/>
      <c r="E17" s="123"/>
      <c r="F17" s="123"/>
      <c r="G17" s="123"/>
      <c r="H17" s="123"/>
      <c r="I17" s="123"/>
      <c r="J17" s="123"/>
      <c r="K17" s="125"/>
      <c r="L17" s="121"/>
      <c r="M17" s="1"/>
    </row>
    <row r="18" spans="2:13">
      <c r="B18" s="172"/>
      <c r="C18" s="130"/>
      <c r="D18" s="123"/>
      <c r="E18" s="123"/>
      <c r="F18" s="123"/>
      <c r="G18" s="123"/>
      <c r="H18" s="123"/>
      <c r="I18" s="123"/>
      <c r="J18" s="123"/>
      <c r="K18" s="125"/>
      <c r="L18" s="121"/>
      <c r="M18" s="1"/>
    </row>
    <row r="19" spans="2:13">
      <c r="B19" s="172"/>
      <c r="C19" s="130"/>
      <c r="D19" s="123"/>
      <c r="E19" s="123"/>
      <c r="F19" s="123"/>
      <c r="G19" s="123"/>
      <c r="H19" s="123"/>
      <c r="I19" s="123"/>
      <c r="J19" s="123"/>
      <c r="K19" s="125"/>
      <c r="L19" s="121"/>
      <c r="M19" s="1"/>
    </row>
    <row r="20" spans="2:13">
      <c r="B20" s="172"/>
      <c r="C20" s="130"/>
      <c r="D20" s="123"/>
      <c r="E20" s="123"/>
      <c r="F20" s="123"/>
      <c r="G20" s="123"/>
      <c r="H20" s="123"/>
      <c r="I20" s="123"/>
      <c r="J20" s="123"/>
      <c r="K20" s="125"/>
      <c r="L20" s="121"/>
      <c r="M20" s="1"/>
    </row>
    <row r="21" spans="2:13">
      <c r="B21" s="172"/>
      <c r="C21" s="130"/>
      <c r="D21" s="123"/>
      <c r="E21" s="123"/>
      <c r="F21" s="123"/>
      <c r="G21" s="123"/>
      <c r="H21" s="123"/>
      <c r="I21" s="123"/>
      <c r="J21" s="123"/>
      <c r="K21" s="125"/>
      <c r="L21" s="121"/>
      <c r="M21" s="1"/>
    </row>
    <row r="22" spans="2:13">
      <c r="B22" s="172"/>
      <c r="C22" s="130"/>
      <c r="D22" s="123"/>
      <c r="E22" s="123"/>
      <c r="F22" s="123"/>
      <c r="G22" s="123"/>
      <c r="H22" s="123"/>
      <c r="I22" s="123"/>
      <c r="J22" s="123"/>
      <c r="K22" s="125"/>
      <c r="L22" s="121"/>
      <c r="M22" s="1"/>
    </row>
    <row r="23" spans="2:13">
      <c r="B23" s="172"/>
      <c r="C23" s="130"/>
      <c r="D23" s="123"/>
      <c r="E23" s="123"/>
      <c r="F23" s="123"/>
      <c r="G23" s="123"/>
      <c r="H23" s="123"/>
      <c r="I23" s="123"/>
      <c r="J23" s="123"/>
      <c r="K23" s="125"/>
      <c r="L23" s="121"/>
      <c r="M23" s="1"/>
    </row>
    <row r="24" spans="2:13">
      <c r="B24" s="172"/>
      <c r="C24" s="123"/>
      <c r="D24" s="123"/>
      <c r="E24" s="123"/>
      <c r="F24" s="123"/>
      <c r="G24" s="123"/>
      <c r="H24" s="123"/>
      <c r="I24" s="123"/>
      <c r="J24" s="123"/>
      <c r="K24" s="125"/>
      <c r="L24" s="121"/>
      <c r="M24" s="1"/>
    </row>
    <row r="25" spans="2:13">
      <c r="B25" s="172"/>
      <c r="C25" s="130"/>
      <c r="D25" s="123"/>
      <c r="E25" s="123"/>
      <c r="F25" s="123"/>
      <c r="G25" s="123"/>
      <c r="H25" s="123"/>
      <c r="I25" s="123"/>
      <c r="J25" s="123"/>
      <c r="K25" s="125"/>
      <c r="L25" s="121"/>
      <c r="M25" s="1"/>
    </row>
    <row r="26" spans="2:13">
      <c r="B26" s="172"/>
      <c r="C26" s="130"/>
      <c r="D26" s="123"/>
      <c r="E26" s="123"/>
      <c r="F26" s="123"/>
      <c r="G26" s="123"/>
      <c r="H26" s="123"/>
      <c r="I26" s="123"/>
      <c r="J26" s="123"/>
      <c r="K26" s="125"/>
      <c r="L26" s="121"/>
      <c r="M26" s="1"/>
    </row>
    <row r="27" spans="2:13">
      <c r="B27" s="172"/>
      <c r="C27" s="123"/>
      <c r="D27" s="123"/>
      <c r="E27" s="123"/>
      <c r="F27" s="123"/>
      <c r="G27" s="123"/>
      <c r="H27" s="123"/>
      <c r="I27" s="123"/>
      <c r="J27" s="123"/>
      <c r="K27" s="125"/>
      <c r="L27" s="1"/>
      <c r="M27" s="1"/>
    </row>
    <row r="28" spans="2:13">
      <c r="B28" s="172"/>
      <c r="C28" s="121"/>
      <c r="D28" s="121"/>
      <c r="E28" s="121"/>
      <c r="F28" s="121"/>
      <c r="G28" s="121"/>
      <c r="H28" s="121"/>
      <c r="I28" s="121"/>
      <c r="J28" s="121"/>
      <c r="K28" s="173"/>
      <c r="L28" s="1"/>
      <c r="M28" s="1"/>
    </row>
    <row r="29" spans="2:13">
      <c r="B29" s="172"/>
      <c r="C29" s="121"/>
      <c r="D29" s="121"/>
      <c r="E29" s="121"/>
      <c r="F29" s="121"/>
      <c r="G29" s="121"/>
      <c r="H29" s="121"/>
      <c r="I29" s="121"/>
      <c r="J29" s="121"/>
      <c r="K29" s="173"/>
      <c r="L29" s="1"/>
      <c r="M29" s="1"/>
    </row>
    <row r="30" spans="2:13">
      <c r="B30" s="172"/>
      <c r="C30" s="121"/>
      <c r="D30" s="121"/>
      <c r="E30" s="121"/>
      <c r="F30" s="121"/>
      <c r="G30" s="121"/>
      <c r="H30" s="121"/>
      <c r="I30" s="121"/>
      <c r="J30" s="121"/>
      <c r="K30" s="173"/>
      <c r="L30" s="1"/>
      <c r="M30" s="1"/>
    </row>
    <row r="31" spans="2:13">
      <c r="B31" s="172"/>
      <c r="C31" s="121"/>
      <c r="D31" s="121"/>
      <c r="E31" s="121"/>
      <c r="F31" s="121"/>
      <c r="G31" s="121"/>
      <c r="H31" s="121"/>
      <c r="I31" s="121"/>
      <c r="J31" s="121"/>
      <c r="K31" s="173"/>
      <c r="L31" s="1"/>
      <c r="M31" s="1"/>
    </row>
    <row r="32" spans="2:13">
      <c r="B32" s="172"/>
      <c r="C32" s="121"/>
      <c r="D32" s="121"/>
      <c r="E32" s="121"/>
      <c r="F32" s="121"/>
      <c r="G32" s="121"/>
      <c r="H32" s="121"/>
      <c r="I32" s="121"/>
      <c r="J32" s="121"/>
      <c r="K32" s="173"/>
      <c r="L32" s="1"/>
      <c r="M32" s="1"/>
    </row>
    <row r="33" spans="2:13">
      <c r="B33" s="172"/>
      <c r="C33" s="121"/>
      <c r="D33" s="121"/>
      <c r="E33" s="121"/>
      <c r="F33" s="121"/>
      <c r="G33" s="121"/>
      <c r="H33" s="121"/>
      <c r="I33" s="121"/>
      <c r="J33" s="121"/>
      <c r="K33" s="173"/>
      <c r="L33" s="1"/>
      <c r="M33" s="1"/>
    </row>
    <row r="34" spans="2:13">
      <c r="B34" s="172"/>
      <c r="C34" s="121"/>
      <c r="D34" s="121"/>
      <c r="E34" s="121"/>
      <c r="F34" s="121"/>
      <c r="G34" s="121"/>
      <c r="H34" s="121"/>
      <c r="I34" s="121"/>
      <c r="J34" s="121"/>
      <c r="K34" s="173"/>
      <c r="L34" s="1"/>
      <c r="M34" s="1"/>
    </row>
    <row r="35" spans="2:13">
      <c r="B35" s="172"/>
      <c r="C35" s="121"/>
      <c r="D35" s="121"/>
      <c r="E35" s="121"/>
      <c r="F35" s="121"/>
      <c r="G35" s="121"/>
      <c r="H35" s="121"/>
      <c r="I35" s="121"/>
      <c r="J35" s="121"/>
      <c r="K35" s="173"/>
      <c r="L35" s="1"/>
      <c r="M35" s="1"/>
    </row>
    <row r="36" spans="2:13">
      <c r="B36" s="172"/>
      <c r="C36" s="121"/>
      <c r="D36" s="121"/>
      <c r="E36" s="121"/>
      <c r="F36" s="121"/>
      <c r="G36" s="121"/>
      <c r="H36" s="121"/>
      <c r="I36" s="121"/>
      <c r="J36" s="121"/>
      <c r="K36" s="173"/>
      <c r="L36" s="1"/>
      <c r="M36" s="1"/>
    </row>
    <row r="37" spans="2:13">
      <c r="B37" s="172"/>
      <c r="C37" s="121"/>
      <c r="D37" s="121"/>
      <c r="E37" s="121"/>
      <c r="F37" s="121"/>
      <c r="G37" s="121"/>
      <c r="H37" s="121"/>
      <c r="I37" s="121"/>
      <c r="J37" s="121"/>
      <c r="K37" s="173"/>
      <c r="L37" s="1"/>
      <c r="M37" s="1"/>
    </row>
    <row r="38" spans="2:13">
      <c r="B38" s="172"/>
      <c r="C38" s="121"/>
      <c r="D38" s="121"/>
      <c r="E38" s="121"/>
      <c r="F38" s="121"/>
      <c r="G38" s="121"/>
      <c r="H38" s="121"/>
      <c r="I38" s="121"/>
      <c r="J38" s="121"/>
      <c r="K38" s="173"/>
      <c r="L38" s="1"/>
      <c r="M38" s="1"/>
    </row>
    <row r="39" spans="2:13">
      <c r="B39" s="172"/>
      <c r="C39" s="121"/>
      <c r="D39" s="121"/>
      <c r="E39" s="121"/>
      <c r="F39" s="121"/>
      <c r="G39" s="121"/>
      <c r="H39" s="121"/>
      <c r="I39" s="121"/>
      <c r="J39" s="121"/>
      <c r="K39" s="173"/>
      <c r="L39" s="1"/>
      <c r="M39" s="1"/>
    </row>
    <row r="40" spans="2:13">
      <c r="B40" s="172"/>
      <c r="C40" s="121"/>
      <c r="D40" s="121"/>
      <c r="E40" s="121"/>
      <c r="F40" s="121"/>
      <c r="G40" s="121"/>
      <c r="H40" s="121"/>
      <c r="I40" s="121"/>
      <c r="J40" s="121"/>
      <c r="K40" s="173"/>
      <c r="L40" s="1"/>
      <c r="M40" s="1"/>
    </row>
    <row r="41" spans="2:13">
      <c r="B41" s="172"/>
      <c r="C41" s="121"/>
      <c r="D41" s="121"/>
      <c r="E41" s="121"/>
      <c r="F41" s="121"/>
      <c r="G41" s="121"/>
      <c r="H41" s="121"/>
      <c r="I41" s="121"/>
      <c r="J41" s="121"/>
      <c r="K41" s="173"/>
      <c r="L41" s="1"/>
      <c r="M41" s="1"/>
    </row>
    <row r="42" spans="2:13">
      <c r="B42" s="172"/>
      <c r="C42" s="121"/>
      <c r="D42" s="121"/>
      <c r="E42" s="121"/>
      <c r="F42" s="121"/>
      <c r="G42" s="121"/>
      <c r="H42" s="121"/>
      <c r="I42" s="121"/>
      <c r="J42" s="121"/>
      <c r="K42" s="173"/>
      <c r="L42" s="1"/>
      <c r="M42" s="1"/>
    </row>
    <row r="43" spans="2:13">
      <c r="B43" s="172"/>
      <c r="C43" s="121"/>
      <c r="D43" s="121"/>
      <c r="E43" s="121"/>
      <c r="F43" s="121"/>
      <c r="G43" s="121"/>
      <c r="H43" s="121"/>
      <c r="I43" s="121"/>
      <c r="J43" s="121"/>
      <c r="K43" s="173"/>
      <c r="L43" s="1"/>
      <c r="M43" s="1"/>
    </row>
    <row r="44" spans="2:13">
      <c r="B44" s="172"/>
      <c r="C44" s="121"/>
      <c r="D44" s="121"/>
      <c r="E44" s="121"/>
      <c r="F44" s="121"/>
      <c r="G44" s="121"/>
      <c r="H44" s="121"/>
      <c r="I44" s="121"/>
      <c r="J44" s="121"/>
      <c r="K44" s="173"/>
      <c r="L44" s="1"/>
      <c r="M44" s="1"/>
    </row>
    <row r="45" spans="2:13">
      <c r="B45" s="172"/>
      <c r="C45" s="121"/>
      <c r="D45" s="121"/>
      <c r="E45" s="121"/>
      <c r="F45" s="121"/>
      <c r="G45" s="121"/>
      <c r="H45" s="121"/>
      <c r="I45" s="121"/>
      <c r="J45" s="121"/>
      <c r="K45" s="173"/>
      <c r="L45" s="1"/>
      <c r="M45" s="1"/>
    </row>
    <row r="46" spans="2:13">
      <c r="B46" s="172"/>
      <c r="C46" s="121"/>
      <c r="D46" s="121"/>
      <c r="E46" s="121"/>
      <c r="F46" s="121"/>
      <c r="G46" s="121"/>
      <c r="H46" s="121"/>
      <c r="I46" s="121"/>
      <c r="J46" s="121"/>
      <c r="K46" s="173"/>
      <c r="L46" s="1"/>
      <c r="M46" s="1"/>
    </row>
    <row r="47" spans="2:13">
      <c r="B47" s="172"/>
      <c r="C47" s="121"/>
      <c r="D47" s="121"/>
      <c r="E47" s="121"/>
      <c r="F47" s="121"/>
      <c r="G47" s="121"/>
      <c r="H47" s="121"/>
      <c r="I47" s="121"/>
      <c r="J47" s="121"/>
      <c r="K47" s="173"/>
      <c r="L47" s="1"/>
      <c r="M47" s="1"/>
    </row>
    <row r="48" spans="2:13">
      <c r="B48" s="172"/>
      <c r="C48" s="121"/>
      <c r="D48" s="121"/>
      <c r="E48" s="121"/>
      <c r="F48" s="121"/>
      <c r="G48" s="121"/>
      <c r="H48" s="121"/>
      <c r="I48" s="121"/>
      <c r="J48" s="121"/>
      <c r="K48" s="173"/>
      <c r="L48" s="1"/>
      <c r="M48" s="1"/>
    </row>
    <row r="49" spans="2:13">
      <c r="B49" s="172"/>
      <c r="C49" s="121"/>
      <c r="D49" s="121"/>
      <c r="E49" s="121"/>
      <c r="F49" s="121"/>
      <c r="G49" s="121"/>
      <c r="H49" s="121"/>
      <c r="I49" s="121"/>
      <c r="J49" s="121"/>
      <c r="K49" s="173"/>
      <c r="L49" s="1"/>
      <c r="M49" s="1"/>
    </row>
    <row r="50" spans="2:13">
      <c r="B50" s="172"/>
      <c r="C50" s="121"/>
      <c r="D50" s="121"/>
      <c r="E50" s="121"/>
      <c r="F50" s="121"/>
      <c r="G50" s="121"/>
      <c r="H50" s="121"/>
      <c r="I50" s="121"/>
      <c r="J50" s="121"/>
      <c r="K50" s="173"/>
      <c r="L50" s="1"/>
      <c r="M50" s="1"/>
    </row>
    <row r="51" spans="2:13">
      <c r="B51" s="172"/>
      <c r="C51" s="121"/>
      <c r="D51" s="121"/>
      <c r="E51" s="121"/>
      <c r="F51" s="121"/>
      <c r="G51" s="121"/>
      <c r="H51" s="121"/>
      <c r="I51" s="121"/>
      <c r="J51" s="121"/>
      <c r="K51" s="173"/>
      <c r="L51" s="1"/>
      <c r="M51" s="1"/>
    </row>
    <row r="52" spans="2:13" s="10" customFormat="1" ht="15">
      <c r="B52" s="172"/>
      <c r="C52" s="121"/>
      <c r="D52" s="121"/>
      <c r="E52" s="8"/>
      <c r="F52" s="121"/>
      <c r="G52" s="121"/>
      <c r="H52" s="121"/>
      <c r="I52" s="121"/>
      <c r="J52" s="121"/>
      <c r="K52" s="173"/>
      <c r="L52" s="9"/>
      <c r="M52" s="9"/>
    </row>
    <row r="53" spans="2:13" s="10" customFormat="1" ht="15">
      <c r="B53" s="172"/>
      <c r="C53" s="121"/>
      <c r="D53" s="2"/>
      <c r="E53" s="121"/>
      <c r="F53" s="2"/>
      <c r="G53" s="2"/>
      <c r="H53" s="2"/>
      <c r="I53" s="2"/>
      <c r="J53" s="2"/>
      <c r="K53" s="173"/>
      <c r="L53" s="9"/>
      <c r="M53" s="9"/>
    </row>
    <row r="54" spans="2:13" s="10" customFormat="1" ht="15">
      <c r="B54" s="172"/>
      <c r="C54" s="121"/>
      <c r="D54" s="2" t="s">
        <v>373</v>
      </c>
      <c r="E54" s="2"/>
      <c r="F54" s="2"/>
      <c r="G54" s="2"/>
      <c r="H54" s="2"/>
      <c r="I54" s="2"/>
      <c r="J54" s="8" t="s">
        <v>72</v>
      </c>
      <c r="K54" s="173"/>
      <c r="L54" s="9"/>
      <c r="M54" s="9"/>
    </row>
    <row r="55" spans="2:13" s="10" customFormat="1" ht="15">
      <c r="B55" s="172"/>
      <c r="C55" s="121"/>
      <c r="D55" s="2" t="s">
        <v>374</v>
      </c>
      <c r="E55" s="2"/>
      <c r="F55" s="2"/>
      <c r="G55" s="2"/>
      <c r="H55" s="2"/>
      <c r="I55" s="2"/>
      <c r="J55" s="131"/>
      <c r="K55" s="173"/>
      <c r="L55" s="9"/>
      <c r="M55" s="9"/>
    </row>
    <row r="56" spans="2:13" ht="15">
      <c r="B56" s="172"/>
      <c r="C56" s="121"/>
      <c r="D56" s="2"/>
      <c r="E56" s="2"/>
      <c r="F56" s="2"/>
      <c r="G56" s="2"/>
      <c r="H56" s="2"/>
      <c r="I56" s="2"/>
      <c r="J56" s="2"/>
      <c r="K56" s="173"/>
      <c r="L56" s="1"/>
      <c r="M56" s="1"/>
    </row>
    <row r="57" spans="2:13">
      <c r="B57" s="177"/>
      <c r="C57" s="178"/>
      <c r="D57" s="178"/>
      <c r="E57" s="178"/>
      <c r="F57" s="178"/>
      <c r="G57" s="178"/>
      <c r="H57" s="178"/>
      <c r="I57" s="178"/>
      <c r="J57" s="178"/>
      <c r="K57" s="179"/>
      <c r="L57" s="1"/>
      <c r="M57" s="1"/>
    </row>
    <row r="58" spans="2:1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</sheetData>
  <mergeCells count="1">
    <mergeCell ref="C4:K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2:F43"/>
  <sheetViews>
    <sheetView topLeftCell="A12" workbookViewId="0">
      <selection activeCell="L22" sqref="L22"/>
    </sheetView>
  </sheetViews>
  <sheetFormatPr defaultRowHeight="12.75"/>
  <cols>
    <col min="1" max="1" width="11.28515625" bestFit="1" customWidth="1"/>
    <col min="2" max="2" width="29" customWidth="1"/>
    <col min="3" max="3" width="11.28515625" bestFit="1" customWidth="1"/>
    <col min="4" max="4" width="8.42578125" customWidth="1"/>
    <col min="5" max="5" width="8.85546875" customWidth="1"/>
    <col min="6" max="6" width="13.28515625" customWidth="1"/>
  </cols>
  <sheetData>
    <row r="2" spans="1:6" ht="18">
      <c r="A2" s="11"/>
      <c r="B2" s="315" t="s">
        <v>400</v>
      </c>
      <c r="C2" s="315"/>
      <c r="D2" s="315"/>
      <c r="E2" s="315"/>
      <c r="F2" s="315"/>
    </row>
    <row r="3" spans="1:6" ht="18">
      <c r="A3" s="11"/>
      <c r="B3" s="11"/>
      <c r="C3" s="210"/>
      <c r="D3" s="11"/>
      <c r="E3" s="11"/>
      <c r="F3" s="11"/>
    </row>
    <row r="4" spans="1:6" ht="14.25">
      <c r="A4" s="11"/>
      <c r="B4" s="11"/>
      <c r="C4" s="211" t="s">
        <v>381</v>
      </c>
      <c r="D4" s="11"/>
      <c r="E4" s="11"/>
      <c r="F4" s="11"/>
    </row>
    <row r="5" spans="1:6">
      <c r="A5" s="11"/>
      <c r="B5" s="11"/>
      <c r="C5" s="11"/>
      <c r="D5" s="11"/>
      <c r="E5" s="11"/>
      <c r="F5" s="11"/>
    </row>
    <row r="6" spans="1:6" ht="18">
      <c r="A6" s="212"/>
      <c r="B6" s="213" t="s">
        <v>401</v>
      </c>
      <c r="C6" s="11"/>
      <c r="D6" s="214"/>
      <c r="E6" s="11"/>
      <c r="F6" s="11"/>
    </row>
    <row r="7" spans="1:6">
      <c r="A7" s="212"/>
      <c r="B7" s="186" t="s">
        <v>402</v>
      </c>
      <c r="C7" s="11"/>
      <c r="D7" s="11"/>
      <c r="E7" s="11"/>
      <c r="F7" s="11"/>
    </row>
    <row r="8" spans="1:6">
      <c r="A8" s="212"/>
      <c r="B8" s="186" t="s">
        <v>403</v>
      </c>
      <c r="C8" s="11"/>
      <c r="D8" s="11"/>
      <c r="E8" s="11"/>
      <c r="F8" s="11"/>
    </row>
    <row r="9" spans="1:6" ht="14.25">
      <c r="A9" s="212"/>
      <c r="B9" s="215"/>
      <c r="C9" s="11"/>
      <c r="D9" s="11"/>
      <c r="E9" s="11"/>
      <c r="F9" s="11"/>
    </row>
    <row r="10" spans="1:6" ht="15">
      <c r="A10" s="202" t="s">
        <v>208</v>
      </c>
      <c r="B10" s="202" t="s">
        <v>209</v>
      </c>
      <c r="C10" s="202" t="s">
        <v>210</v>
      </c>
      <c r="D10" s="202" t="s">
        <v>211</v>
      </c>
      <c r="E10" s="202" t="s">
        <v>212</v>
      </c>
      <c r="F10" s="202" t="s">
        <v>213</v>
      </c>
    </row>
    <row r="11" spans="1:6">
      <c r="A11" s="64">
        <v>1</v>
      </c>
      <c r="B11" s="182" t="s">
        <v>404</v>
      </c>
      <c r="C11" s="64" t="s">
        <v>405</v>
      </c>
      <c r="D11" s="216">
        <v>5500</v>
      </c>
      <c r="E11" s="217">
        <v>65</v>
      </c>
      <c r="F11" s="216">
        <f>E11*D11</f>
        <v>357500</v>
      </c>
    </row>
    <row r="12" spans="1:6">
      <c r="A12" s="64">
        <v>2</v>
      </c>
      <c r="B12" s="182" t="s">
        <v>406</v>
      </c>
      <c r="C12" s="64" t="s">
        <v>405</v>
      </c>
      <c r="D12" s="216">
        <v>5200</v>
      </c>
      <c r="E12" s="217">
        <v>66</v>
      </c>
      <c r="F12" s="216">
        <f t="shared" ref="F12:F13" si="0">E12*D12</f>
        <v>343200</v>
      </c>
    </row>
    <row r="13" spans="1:6">
      <c r="A13" s="64">
        <v>3</v>
      </c>
      <c r="B13" s="182" t="s">
        <v>407</v>
      </c>
      <c r="C13" s="64" t="s">
        <v>405</v>
      </c>
      <c r="D13" s="216">
        <v>8500</v>
      </c>
      <c r="E13" s="217">
        <v>14</v>
      </c>
      <c r="F13" s="216">
        <f t="shared" si="0"/>
        <v>119000</v>
      </c>
    </row>
    <row r="14" spans="1:6">
      <c r="A14" s="64">
        <v>4</v>
      </c>
      <c r="B14" s="182" t="s">
        <v>408</v>
      </c>
      <c r="C14" s="64" t="s">
        <v>409</v>
      </c>
      <c r="D14" s="216"/>
      <c r="E14" s="217"/>
      <c r="F14" s="216">
        <v>413661</v>
      </c>
    </row>
    <row r="15" spans="1:6">
      <c r="A15" s="64">
        <v>5</v>
      </c>
      <c r="B15" s="182"/>
      <c r="C15" s="64"/>
      <c r="D15" s="216"/>
      <c r="E15" s="217"/>
      <c r="F15" s="216"/>
    </row>
    <row r="16" spans="1:6">
      <c r="A16" s="64">
        <v>6</v>
      </c>
      <c r="B16" s="182"/>
      <c r="C16" s="64"/>
      <c r="D16" s="216"/>
      <c r="E16" s="217"/>
      <c r="F16" s="216"/>
    </row>
    <row r="17" spans="1:6">
      <c r="A17" s="64">
        <v>7</v>
      </c>
      <c r="B17" s="182"/>
      <c r="C17" s="64"/>
      <c r="D17" s="182"/>
      <c r="E17" s="205"/>
      <c r="F17" s="216"/>
    </row>
    <row r="18" spans="1:6">
      <c r="A18" s="64">
        <v>8</v>
      </c>
      <c r="B18" s="182"/>
      <c r="C18" s="64"/>
      <c r="D18" s="182"/>
      <c r="E18" s="205"/>
      <c r="F18" s="216"/>
    </row>
    <row r="19" spans="1:6">
      <c r="A19" s="64">
        <v>9</v>
      </c>
      <c r="B19" s="182"/>
      <c r="C19" s="64"/>
      <c r="D19" s="182"/>
      <c r="E19" s="205"/>
      <c r="F19" s="216"/>
    </row>
    <row r="20" spans="1:6">
      <c r="A20" s="64">
        <v>10</v>
      </c>
      <c r="B20" s="182"/>
      <c r="C20" s="64"/>
      <c r="D20" s="182"/>
      <c r="E20" s="205"/>
      <c r="F20" s="216"/>
    </row>
    <row r="21" spans="1:6">
      <c r="A21" s="64">
        <v>11</v>
      </c>
      <c r="B21" s="182"/>
      <c r="C21" s="64"/>
      <c r="D21" s="182"/>
      <c r="E21" s="205"/>
      <c r="F21" s="216"/>
    </row>
    <row r="22" spans="1:6">
      <c r="A22" s="64">
        <v>12</v>
      </c>
      <c r="B22" s="182"/>
      <c r="C22" s="64"/>
      <c r="D22" s="182"/>
      <c r="E22" s="205"/>
      <c r="F22" s="216"/>
    </row>
    <row r="23" spans="1:6">
      <c r="A23" s="64">
        <v>13</v>
      </c>
      <c r="B23" s="182"/>
      <c r="C23" s="64"/>
      <c r="D23" s="182"/>
      <c r="E23" s="205"/>
      <c r="F23" s="218"/>
    </row>
    <row r="24" spans="1:6">
      <c r="A24" s="64">
        <v>14</v>
      </c>
      <c r="B24" s="182"/>
      <c r="C24" s="64"/>
      <c r="D24" s="182"/>
      <c r="E24" s="205"/>
      <c r="F24" s="218"/>
    </row>
    <row r="25" spans="1:6">
      <c r="A25" s="64">
        <v>15</v>
      </c>
      <c r="B25" s="182"/>
      <c r="C25" s="64"/>
      <c r="D25" s="182"/>
      <c r="E25" s="205"/>
      <c r="F25" s="218"/>
    </row>
    <row r="26" spans="1:6">
      <c r="A26" s="64">
        <v>16</v>
      </c>
      <c r="B26" s="182"/>
      <c r="C26" s="64"/>
      <c r="D26" s="182"/>
      <c r="E26" s="205"/>
      <c r="F26" s="218"/>
    </row>
    <row r="27" spans="1:6">
      <c r="A27" s="64">
        <v>17</v>
      </c>
      <c r="B27" s="182"/>
      <c r="C27" s="64"/>
      <c r="D27" s="182"/>
      <c r="E27" s="205"/>
      <c r="F27" s="218"/>
    </row>
    <row r="28" spans="1:6">
      <c r="A28" s="64">
        <v>18</v>
      </c>
      <c r="B28" s="182"/>
      <c r="C28" s="64"/>
      <c r="D28" s="182"/>
      <c r="E28" s="205"/>
      <c r="F28" s="218"/>
    </row>
    <row r="29" spans="1:6">
      <c r="A29" s="64">
        <v>19</v>
      </c>
      <c r="B29" s="182"/>
      <c r="C29" s="64"/>
      <c r="D29" s="182"/>
      <c r="E29" s="205"/>
      <c r="F29" s="218"/>
    </row>
    <row r="30" spans="1:6">
      <c r="A30" s="64">
        <v>20</v>
      </c>
      <c r="B30" s="182"/>
      <c r="C30" s="182"/>
      <c r="D30" s="182"/>
      <c r="E30" s="205"/>
      <c r="F30" s="218"/>
    </row>
    <row r="31" spans="1:6">
      <c r="A31" s="182"/>
      <c r="B31" s="64" t="s">
        <v>214</v>
      </c>
      <c r="C31" s="182"/>
      <c r="D31" s="182"/>
      <c r="E31" s="182"/>
      <c r="F31" s="216">
        <f>SUM(F11:F30)</f>
        <v>1233361</v>
      </c>
    </row>
    <row r="32" spans="1:6">
      <c r="A32" s="11"/>
      <c r="B32" s="11"/>
      <c r="C32" s="11"/>
      <c r="D32" s="11"/>
      <c r="E32" s="11"/>
      <c r="F32" s="11"/>
    </row>
    <row r="33" spans="1:6">
      <c r="A33" s="11"/>
      <c r="B33" s="11"/>
      <c r="C33" s="11"/>
      <c r="D33" s="11"/>
      <c r="E33" s="11"/>
      <c r="F33" s="11"/>
    </row>
    <row r="34" spans="1:6">
      <c r="A34" s="11"/>
      <c r="B34" s="11"/>
      <c r="C34" s="11"/>
      <c r="D34" s="11"/>
      <c r="E34" s="11"/>
      <c r="F34" s="11"/>
    </row>
    <row r="35" spans="1:6">
      <c r="A35" s="11"/>
      <c r="B35" s="11" t="s">
        <v>215</v>
      </c>
      <c r="C35" s="11"/>
      <c r="D35" s="11"/>
      <c r="E35" s="11"/>
      <c r="F35" s="11"/>
    </row>
    <row r="36" spans="1:6">
      <c r="A36" s="11"/>
      <c r="B36" s="11"/>
      <c r="C36" s="11" t="s">
        <v>399</v>
      </c>
      <c r="D36" s="11"/>
      <c r="E36" s="11"/>
      <c r="F36" s="11"/>
    </row>
    <row r="42" spans="1:6">
      <c r="B42" s="10"/>
    </row>
    <row r="43" spans="1:6">
      <c r="B43" s="316"/>
      <c r="C43" s="316"/>
      <c r="D43" s="316"/>
      <c r="E43" s="316"/>
      <c r="F43" s="316"/>
    </row>
  </sheetData>
  <mergeCells count="2">
    <mergeCell ref="B2:F2"/>
    <mergeCell ref="B43:F4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4"/>
  <sheetViews>
    <sheetView tabSelected="1" topLeftCell="A27" workbookViewId="0">
      <selection activeCell="L45" sqref="L45"/>
    </sheetView>
  </sheetViews>
  <sheetFormatPr defaultRowHeight="12.75"/>
  <cols>
    <col min="2" max="2" width="15.85546875" customWidth="1"/>
    <col min="4" max="4" width="10.28515625" customWidth="1"/>
    <col min="7" max="7" width="13" customWidth="1"/>
  </cols>
  <sheetData>
    <row r="1" spans="1:8" ht="15">
      <c r="A1" s="11"/>
      <c r="B1" s="150" t="s">
        <v>390</v>
      </c>
      <c r="C1" s="29"/>
      <c r="D1" s="11"/>
      <c r="E1" s="11"/>
      <c r="F1" s="11"/>
      <c r="G1" s="11"/>
      <c r="H1" s="11"/>
    </row>
    <row r="2" spans="1:8" ht="15.75">
      <c r="A2" s="11"/>
      <c r="B2" s="203" t="s">
        <v>391</v>
      </c>
      <c r="C2" s="151"/>
      <c r="D2" s="11"/>
      <c r="E2" s="11"/>
      <c r="F2" s="11"/>
      <c r="G2" s="11"/>
      <c r="H2" s="11"/>
    </row>
    <row r="3" spans="1:8">
      <c r="A3" s="11"/>
      <c r="B3" s="186"/>
      <c r="C3" s="11"/>
      <c r="D3" s="11"/>
      <c r="E3" s="11"/>
      <c r="F3" s="11"/>
      <c r="G3" s="11"/>
      <c r="H3" s="11"/>
    </row>
    <row r="4" spans="1:8" ht="15">
      <c r="A4" s="11"/>
      <c r="B4" s="302" t="s">
        <v>384</v>
      </c>
      <c r="C4" s="302"/>
      <c r="D4" s="302"/>
      <c r="E4" s="302"/>
      <c r="F4" s="302"/>
      <c r="G4" s="302"/>
      <c r="H4" s="11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289" t="s">
        <v>2</v>
      </c>
      <c r="B6" s="317" t="s">
        <v>216</v>
      </c>
      <c r="C6" s="289" t="s">
        <v>211</v>
      </c>
      <c r="D6" s="187" t="s">
        <v>217</v>
      </c>
      <c r="E6" s="289" t="s">
        <v>218</v>
      </c>
      <c r="F6" s="289" t="s">
        <v>219</v>
      </c>
      <c r="G6" s="187" t="s">
        <v>217</v>
      </c>
      <c r="H6" s="11"/>
    </row>
    <row r="7" spans="1:8">
      <c r="A7" s="290"/>
      <c r="B7" s="318"/>
      <c r="C7" s="290"/>
      <c r="D7" s="188">
        <v>40544</v>
      </c>
      <c r="E7" s="290"/>
      <c r="F7" s="290"/>
      <c r="G7" s="188">
        <v>40908</v>
      </c>
      <c r="H7" s="121"/>
    </row>
    <row r="8" spans="1:8">
      <c r="A8" s="64">
        <v>1</v>
      </c>
      <c r="B8" s="189" t="s">
        <v>23</v>
      </c>
      <c r="C8" s="64"/>
      <c r="D8" s="114"/>
      <c r="E8" s="114"/>
      <c r="F8" s="114"/>
      <c r="G8" s="114">
        <f t="shared" ref="G8:G16" si="0">D8+E8-F8</f>
        <v>0</v>
      </c>
      <c r="H8" s="121"/>
    </row>
    <row r="9" spans="1:8">
      <c r="A9" s="64">
        <v>2</v>
      </c>
      <c r="B9" s="189" t="s">
        <v>220</v>
      </c>
      <c r="C9" s="64"/>
      <c r="D9" s="114">
        <v>6000000</v>
      </c>
      <c r="E9" s="114"/>
      <c r="F9" s="114"/>
      <c r="G9" s="114">
        <f t="shared" si="0"/>
        <v>6000000</v>
      </c>
      <c r="H9" s="190"/>
    </row>
    <row r="10" spans="1:8">
      <c r="A10" s="64">
        <v>3</v>
      </c>
      <c r="B10" s="189" t="s">
        <v>221</v>
      </c>
      <c r="C10" s="64"/>
      <c r="D10" s="114"/>
      <c r="E10" s="114"/>
      <c r="F10" s="114"/>
      <c r="G10" s="114">
        <f t="shared" si="0"/>
        <v>0</v>
      </c>
      <c r="H10" s="190"/>
    </row>
    <row r="11" spans="1:8">
      <c r="A11" s="64">
        <v>4</v>
      </c>
      <c r="B11" s="189" t="s">
        <v>222</v>
      </c>
      <c r="C11" s="64"/>
      <c r="D11" s="114"/>
      <c r="E11" s="114"/>
      <c r="F11" s="114"/>
      <c r="G11" s="114">
        <f t="shared" si="0"/>
        <v>0</v>
      </c>
      <c r="H11" s="190"/>
    </row>
    <row r="12" spans="1:8">
      <c r="A12" s="64">
        <v>5</v>
      </c>
      <c r="B12" s="189" t="s">
        <v>223</v>
      </c>
      <c r="C12" s="64"/>
      <c r="D12" s="114"/>
      <c r="E12" s="182"/>
      <c r="F12" s="114"/>
      <c r="G12" s="114">
        <f t="shared" si="0"/>
        <v>0</v>
      </c>
      <c r="H12" s="190"/>
    </row>
    <row r="13" spans="1:8">
      <c r="A13" s="64">
        <v>1</v>
      </c>
      <c r="B13" s="189" t="s">
        <v>224</v>
      </c>
      <c r="C13" s="64"/>
      <c r="D13" s="114"/>
      <c r="E13" s="114"/>
      <c r="F13" s="114"/>
      <c r="G13" s="114">
        <f t="shared" si="0"/>
        <v>0</v>
      </c>
      <c r="H13" s="190"/>
    </row>
    <row r="14" spans="1:8">
      <c r="A14" s="64">
        <v>2</v>
      </c>
      <c r="B14" s="182"/>
      <c r="C14" s="64"/>
      <c r="D14" s="114"/>
      <c r="E14" s="114"/>
      <c r="F14" s="114"/>
      <c r="G14" s="114">
        <f t="shared" si="0"/>
        <v>0</v>
      </c>
      <c r="H14" s="121"/>
    </row>
    <row r="15" spans="1:8">
      <c r="A15" s="64">
        <v>3</v>
      </c>
      <c r="B15" s="182"/>
      <c r="C15" s="64"/>
      <c r="D15" s="114"/>
      <c r="E15" s="114"/>
      <c r="F15" s="114"/>
      <c r="G15" s="114">
        <f t="shared" si="0"/>
        <v>0</v>
      </c>
      <c r="H15" s="121"/>
    </row>
    <row r="16" spans="1:8" ht="13.5" thickBot="1">
      <c r="A16" s="187">
        <v>4</v>
      </c>
      <c r="B16" s="191"/>
      <c r="C16" s="187"/>
      <c r="D16" s="115"/>
      <c r="E16" s="115"/>
      <c r="F16" s="115"/>
      <c r="G16" s="115">
        <f t="shared" si="0"/>
        <v>0</v>
      </c>
      <c r="H16" s="121"/>
    </row>
    <row r="17" spans="1:8" ht="13.5" thickBot="1">
      <c r="A17" s="192"/>
      <c r="B17" s="193" t="s">
        <v>225</v>
      </c>
      <c r="C17" s="194"/>
      <c r="D17" s="195">
        <f>SUM(D8:D16)</f>
        <v>6000000</v>
      </c>
      <c r="E17" s="195">
        <f>SUM(E8:E16)</f>
        <v>0</v>
      </c>
      <c r="F17" s="195">
        <f>SUM(F8:F16)</f>
        <v>0</v>
      </c>
      <c r="G17" s="196">
        <f>SUM(G8:G16)</f>
        <v>6000000</v>
      </c>
      <c r="H17" s="11"/>
    </row>
    <row r="18" spans="1:8">
      <c r="A18" s="11"/>
      <c r="B18" s="11"/>
      <c r="C18" s="11"/>
      <c r="D18" s="11"/>
      <c r="E18" s="11"/>
      <c r="F18" s="11"/>
      <c r="G18" s="11"/>
      <c r="H18" s="11"/>
    </row>
    <row r="19" spans="1:8">
      <c r="A19" s="11"/>
      <c r="B19" s="11"/>
      <c r="C19" s="11"/>
      <c r="D19" s="11"/>
      <c r="E19" s="11"/>
      <c r="F19" s="11"/>
      <c r="G19" s="11"/>
      <c r="H19" s="11"/>
    </row>
    <row r="20" spans="1:8" ht="15">
      <c r="A20" s="11"/>
      <c r="B20" s="302" t="s">
        <v>385</v>
      </c>
      <c r="C20" s="302"/>
      <c r="D20" s="302"/>
      <c r="E20" s="302"/>
      <c r="F20" s="302"/>
      <c r="G20" s="302"/>
      <c r="H20" s="11"/>
    </row>
    <row r="21" spans="1:8">
      <c r="A21" s="11"/>
      <c r="B21" s="11"/>
      <c r="C21" s="11"/>
      <c r="D21" s="11"/>
      <c r="E21" s="11"/>
      <c r="F21" s="11"/>
      <c r="G21" s="11"/>
      <c r="H21" s="11"/>
    </row>
    <row r="22" spans="1:8">
      <c r="A22" s="289" t="s">
        <v>2</v>
      </c>
      <c r="B22" s="317" t="s">
        <v>216</v>
      </c>
      <c r="C22" s="289" t="s">
        <v>211</v>
      </c>
      <c r="D22" s="187" t="s">
        <v>217</v>
      </c>
      <c r="E22" s="289" t="s">
        <v>218</v>
      </c>
      <c r="F22" s="289" t="s">
        <v>219</v>
      </c>
      <c r="G22" s="187" t="s">
        <v>217</v>
      </c>
      <c r="H22" s="11"/>
    </row>
    <row r="23" spans="1:8">
      <c r="A23" s="290"/>
      <c r="B23" s="318"/>
      <c r="C23" s="290"/>
      <c r="D23" s="188">
        <v>40544</v>
      </c>
      <c r="E23" s="290"/>
      <c r="F23" s="290"/>
      <c r="G23" s="188">
        <v>40908</v>
      </c>
      <c r="H23" s="11"/>
    </row>
    <row r="24" spans="1:8">
      <c r="A24" s="64">
        <v>1</v>
      </c>
      <c r="B24" s="189" t="s">
        <v>23</v>
      </c>
      <c r="C24" s="64"/>
      <c r="D24" s="114">
        <v>0</v>
      </c>
      <c r="E24" s="114">
        <v>0</v>
      </c>
      <c r="F24" s="114"/>
      <c r="G24" s="114">
        <f>D24+E24</f>
        <v>0</v>
      </c>
      <c r="H24" s="11"/>
    </row>
    <row r="25" spans="1:8">
      <c r="A25" s="64">
        <v>2</v>
      </c>
      <c r="B25" s="189" t="s">
        <v>220</v>
      </c>
      <c r="C25" s="64"/>
      <c r="D25" s="114">
        <v>300000</v>
      </c>
      <c r="E25" s="114">
        <v>150000</v>
      </c>
      <c r="F25" s="114">
        <v>0</v>
      </c>
      <c r="G25" s="114">
        <f>F25+E25+D25</f>
        <v>450000</v>
      </c>
      <c r="H25" s="11"/>
    </row>
    <row r="26" spans="1:8">
      <c r="A26" s="64">
        <v>3</v>
      </c>
      <c r="B26" s="189" t="s">
        <v>226</v>
      </c>
      <c r="C26" s="64"/>
      <c r="D26" s="114"/>
      <c r="E26" s="197"/>
      <c r="F26" s="114"/>
      <c r="G26" s="114">
        <f>D26+E26</f>
        <v>0</v>
      </c>
      <c r="H26" s="11"/>
    </row>
    <row r="27" spans="1:8">
      <c r="A27" s="64">
        <v>4</v>
      </c>
      <c r="B27" s="189" t="s">
        <v>222</v>
      </c>
      <c r="C27" s="64"/>
      <c r="D27" s="114"/>
      <c r="E27" s="114"/>
      <c r="F27" s="114"/>
      <c r="G27" s="114">
        <f>D27+E27</f>
        <v>0</v>
      </c>
      <c r="H27" s="11"/>
    </row>
    <row r="28" spans="1:8">
      <c r="A28" s="64">
        <v>5</v>
      </c>
      <c r="B28" s="189" t="s">
        <v>223</v>
      </c>
      <c r="C28" s="64"/>
      <c r="D28" s="114"/>
      <c r="E28" s="197"/>
      <c r="F28" s="114"/>
      <c r="G28" s="114">
        <f>D28+E28</f>
        <v>0</v>
      </c>
      <c r="H28" s="11"/>
    </row>
    <row r="29" spans="1:8">
      <c r="A29" s="64">
        <v>1</v>
      </c>
      <c r="B29" s="189" t="s">
        <v>224</v>
      </c>
      <c r="C29" s="64"/>
      <c r="D29" s="114"/>
      <c r="E29" s="114"/>
      <c r="F29" s="114"/>
      <c r="G29" s="114"/>
      <c r="H29" s="11"/>
    </row>
    <row r="30" spans="1:8">
      <c r="A30" s="64">
        <v>2</v>
      </c>
      <c r="B30" s="182"/>
      <c r="C30" s="64"/>
      <c r="D30" s="114"/>
      <c r="E30" s="114"/>
      <c r="F30" s="114"/>
      <c r="G30" s="114">
        <f>D30+E30-F30</f>
        <v>0</v>
      </c>
      <c r="H30" s="11"/>
    </row>
    <row r="31" spans="1:8">
      <c r="A31" s="64">
        <v>3</v>
      </c>
      <c r="B31" s="182"/>
      <c r="C31" s="64"/>
      <c r="D31" s="114"/>
      <c r="E31" s="114"/>
      <c r="F31" s="114"/>
      <c r="G31" s="114">
        <f>D31+E31-F31</f>
        <v>0</v>
      </c>
      <c r="H31" s="11"/>
    </row>
    <row r="32" spans="1:8" ht="13.5" thickBot="1">
      <c r="A32" s="187">
        <v>4</v>
      </c>
      <c r="B32" s="191"/>
      <c r="C32" s="187"/>
      <c r="D32" s="115"/>
      <c r="E32" s="115"/>
      <c r="F32" s="115"/>
      <c r="G32" s="115">
        <f>D32+E32-F32</f>
        <v>0</v>
      </c>
      <c r="H32" s="11"/>
    </row>
    <row r="33" spans="1:8" ht="13.5" thickBot="1">
      <c r="A33" s="192"/>
      <c r="B33" s="193" t="s">
        <v>225</v>
      </c>
      <c r="C33" s="194"/>
      <c r="D33" s="195">
        <f>SUM(D24:D32)</f>
        <v>300000</v>
      </c>
      <c r="E33" s="195">
        <f>SUM(E24:E32)</f>
        <v>150000</v>
      </c>
      <c r="F33" s="195">
        <f>SUM(F24:F32)</f>
        <v>0</v>
      </c>
      <c r="G33" s="196">
        <f>SUM(G24:G32)</f>
        <v>450000</v>
      </c>
      <c r="H33" s="198"/>
    </row>
    <row r="34" spans="1:8">
      <c r="A34" s="11"/>
      <c r="B34" s="11"/>
      <c r="C34" s="11"/>
      <c r="D34" s="11"/>
      <c r="E34" s="11"/>
      <c r="F34" s="11"/>
      <c r="G34" s="198"/>
      <c r="H34" s="11"/>
    </row>
    <row r="35" spans="1:8">
      <c r="A35" s="11"/>
      <c r="B35" s="11"/>
      <c r="C35" s="11"/>
      <c r="D35" s="11"/>
      <c r="E35" s="11"/>
      <c r="F35" s="11"/>
      <c r="G35" s="11"/>
      <c r="H35" s="11"/>
    </row>
    <row r="36" spans="1:8" ht="15">
      <c r="A36" s="11"/>
      <c r="B36" s="302" t="s">
        <v>382</v>
      </c>
      <c r="C36" s="302"/>
      <c r="D36" s="302"/>
      <c r="E36" s="302"/>
      <c r="F36" s="302"/>
      <c r="G36" s="302"/>
      <c r="H36" s="11"/>
    </row>
    <row r="37" spans="1:8">
      <c r="A37" s="11"/>
      <c r="B37" s="11"/>
      <c r="C37" s="11"/>
      <c r="D37" s="11"/>
      <c r="E37" s="11"/>
      <c r="F37" s="11"/>
      <c r="G37" s="11"/>
      <c r="H37" s="11"/>
    </row>
    <row r="38" spans="1:8">
      <c r="A38" s="289" t="s">
        <v>2</v>
      </c>
      <c r="B38" s="317" t="s">
        <v>216</v>
      </c>
      <c r="C38" s="289" t="s">
        <v>211</v>
      </c>
      <c r="D38" s="187" t="s">
        <v>217</v>
      </c>
      <c r="E38" s="289" t="s">
        <v>218</v>
      </c>
      <c r="F38" s="289" t="s">
        <v>219</v>
      </c>
      <c r="G38" s="187" t="s">
        <v>217</v>
      </c>
      <c r="H38" s="11"/>
    </row>
    <row r="39" spans="1:8">
      <c r="A39" s="290"/>
      <c r="B39" s="318"/>
      <c r="C39" s="290"/>
      <c r="D39" s="199">
        <v>40544</v>
      </c>
      <c r="E39" s="290"/>
      <c r="F39" s="290"/>
      <c r="G39" s="199">
        <v>40908</v>
      </c>
      <c r="H39" s="11"/>
    </row>
    <row r="40" spans="1:8">
      <c r="A40" s="64">
        <v>1</v>
      </c>
      <c r="B40" s="200" t="s">
        <v>23</v>
      </c>
      <c r="C40" s="64"/>
      <c r="D40" s="114">
        <v>0</v>
      </c>
      <c r="E40" s="114"/>
      <c r="F40" s="114">
        <v>0</v>
      </c>
      <c r="G40" s="114">
        <f t="shared" ref="G40:G48" si="1">D40+E40-F40</f>
        <v>0</v>
      </c>
      <c r="H40" s="11"/>
    </row>
    <row r="41" spans="1:8">
      <c r="A41" s="64">
        <v>2</v>
      </c>
      <c r="B41" s="189" t="s">
        <v>220</v>
      </c>
      <c r="C41" s="64"/>
      <c r="D41" s="114">
        <v>5700000</v>
      </c>
      <c r="E41" s="114">
        <v>0</v>
      </c>
      <c r="F41" s="114">
        <v>150000</v>
      </c>
      <c r="G41" s="114">
        <f>D41-F41</f>
        <v>5550000</v>
      </c>
      <c r="H41" s="11"/>
    </row>
    <row r="42" spans="1:8">
      <c r="A42" s="64">
        <v>3</v>
      </c>
      <c r="B42" s="189" t="s">
        <v>226</v>
      </c>
      <c r="C42" s="64"/>
      <c r="D42" s="114"/>
      <c r="E42" s="198"/>
      <c r="F42" s="114"/>
      <c r="G42" s="114">
        <f t="shared" si="1"/>
        <v>0</v>
      </c>
      <c r="H42" s="11"/>
    </row>
    <row r="43" spans="1:8">
      <c r="A43" s="64">
        <v>4</v>
      </c>
      <c r="B43" s="189" t="s">
        <v>222</v>
      </c>
      <c r="C43" s="64"/>
      <c r="D43" s="114"/>
      <c r="E43" s="114"/>
      <c r="F43" s="114"/>
      <c r="G43" s="114">
        <f t="shared" si="1"/>
        <v>0</v>
      </c>
      <c r="H43" s="11"/>
    </row>
    <row r="44" spans="1:8">
      <c r="A44" s="64">
        <v>5</v>
      </c>
      <c r="B44" s="189" t="s">
        <v>223</v>
      </c>
      <c r="C44" s="64"/>
      <c r="D44" s="114"/>
      <c r="E44" s="114"/>
      <c r="F44" s="114"/>
      <c r="G44" s="114">
        <f t="shared" si="1"/>
        <v>0</v>
      </c>
      <c r="H44" s="11"/>
    </row>
    <row r="45" spans="1:8">
      <c r="A45" s="64">
        <v>1</v>
      </c>
      <c r="B45" s="189" t="s">
        <v>224</v>
      </c>
      <c r="C45" s="64"/>
      <c r="D45" s="114"/>
      <c r="E45" s="114"/>
      <c r="F45" s="114"/>
      <c r="G45" s="114">
        <f t="shared" si="1"/>
        <v>0</v>
      </c>
      <c r="H45" s="11"/>
    </row>
    <row r="46" spans="1:8">
      <c r="A46" s="64">
        <v>2</v>
      </c>
      <c r="B46" s="189"/>
      <c r="C46" s="64"/>
      <c r="D46" s="114"/>
      <c r="E46" s="114"/>
      <c r="F46" s="114"/>
      <c r="G46" s="114">
        <f t="shared" si="1"/>
        <v>0</v>
      </c>
      <c r="H46" s="11"/>
    </row>
    <row r="47" spans="1:8">
      <c r="A47" s="64">
        <v>3</v>
      </c>
      <c r="B47" s="182"/>
      <c r="C47" s="64"/>
      <c r="D47" s="114"/>
      <c r="E47" s="114"/>
      <c r="F47" s="114"/>
      <c r="G47" s="114">
        <f t="shared" si="1"/>
        <v>0</v>
      </c>
      <c r="H47" s="11"/>
    </row>
    <row r="48" spans="1:8" ht="13.5" thickBot="1">
      <c r="A48" s="187">
        <v>4</v>
      </c>
      <c r="B48" s="191"/>
      <c r="C48" s="187"/>
      <c r="D48" s="115"/>
      <c r="E48" s="115"/>
      <c r="F48" s="115"/>
      <c r="G48" s="115">
        <f t="shared" si="1"/>
        <v>0</v>
      </c>
      <c r="H48" s="11"/>
    </row>
    <row r="49" spans="1:8" ht="13.5" thickBot="1">
      <c r="A49" s="192"/>
      <c r="B49" s="193" t="s">
        <v>225</v>
      </c>
      <c r="C49" s="194"/>
      <c r="D49" s="195">
        <f>SUM(D40:D48)</f>
        <v>5700000</v>
      </c>
      <c r="E49" s="195">
        <f>SUM(E40:E48)</f>
        <v>0</v>
      </c>
      <c r="F49" s="195">
        <f>SUM(F40:F48)</f>
        <v>150000</v>
      </c>
      <c r="G49" s="196">
        <f>SUM(G40:G48)</f>
        <v>5550000</v>
      </c>
      <c r="H49" s="11"/>
    </row>
    <row r="50" spans="1:8">
      <c r="A50" s="121"/>
      <c r="B50" s="121"/>
      <c r="C50" s="121"/>
      <c r="D50" s="121"/>
      <c r="E50" s="121"/>
      <c r="F50" s="201"/>
      <c r="G50" s="116"/>
      <c r="H50" s="121"/>
    </row>
    <row r="51" spans="1:8">
      <c r="A51" s="11"/>
      <c r="B51" s="11"/>
      <c r="C51" s="11"/>
      <c r="D51" s="28"/>
      <c r="E51" s="11"/>
      <c r="F51" s="11"/>
      <c r="G51" s="28"/>
      <c r="H51" s="11"/>
    </row>
    <row r="52" spans="1:8">
      <c r="A52" s="11"/>
      <c r="B52" s="11"/>
      <c r="C52" s="11"/>
      <c r="D52" s="28"/>
      <c r="E52" s="11"/>
      <c r="F52" s="11"/>
      <c r="G52" s="28"/>
      <c r="H52" s="11"/>
    </row>
    <row r="53" spans="1:8" ht="15">
      <c r="A53" s="11"/>
      <c r="B53" s="11"/>
      <c r="C53" s="11"/>
      <c r="D53" s="11"/>
      <c r="E53" s="319" t="s">
        <v>227</v>
      </c>
      <c r="F53" s="319"/>
      <c r="G53" s="319"/>
      <c r="H53" s="11"/>
    </row>
    <row r="54" spans="1:8">
      <c r="A54" s="11"/>
      <c r="B54" s="11"/>
      <c r="C54" s="11"/>
      <c r="D54" s="11"/>
      <c r="E54" s="345"/>
      <c r="F54" s="345" t="s">
        <v>399</v>
      </c>
      <c r="G54" s="345"/>
      <c r="H54" s="11"/>
    </row>
  </sheetData>
  <mergeCells count="19">
    <mergeCell ref="E53:G53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Aktivet</vt:lpstr>
      <vt:lpstr>Pasivet</vt:lpstr>
      <vt:lpstr>Rezultati</vt:lpstr>
      <vt:lpstr>Kapitali</vt:lpstr>
      <vt:lpstr>Kopertina</vt:lpstr>
      <vt:lpstr> FLUKSI M D</vt:lpstr>
      <vt:lpstr>Shenimet</vt:lpstr>
      <vt:lpstr>Inventari</vt:lpstr>
      <vt:lpstr>Aktivet  Afatgjate</vt:lpstr>
      <vt:lpstr>Pasqyra_ 1_ dhe  _2_</vt:lpstr>
      <vt:lpstr>Pasqyra------3-</vt:lpstr>
      <vt:lpstr>Sheet1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CT-COMPUTERS</cp:lastModifiedBy>
  <cp:lastPrinted>2012-03-20T18:38:10Z</cp:lastPrinted>
  <dcterms:created xsi:type="dcterms:W3CDTF">2002-02-16T18:16:52Z</dcterms:created>
  <dcterms:modified xsi:type="dcterms:W3CDTF">2012-03-20T18:38:35Z</dcterms:modified>
</cp:coreProperties>
</file>