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20 Deklarim\Koromani Shpk\"/>
    </mc:Choice>
  </mc:AlternateContent>
  <xr:revisionPtr revIDLastSave="0" documentId="8_{2C9A4727-27FC-41C9-BF15-BDFC1717EBA3}" xr6:coauthVersionLast="45" xr6:coauthVersionMax="45" xr10:uidLastSave="{00000000-0000-0000-0000-000000000000}"/>
  <bookViews>
    <workbookView xWindow="-120" yWindow="-120" windowWidth="29040" windowHeight="17790" xr2:uid="{773941EA-C109-4D0A-B96B-344343DD2126}"/>
  </bookViews>
  <sheets>
    <sheet name="2.1-Pasqyra e Perform. (nat 2)" sheetId="1" r:id="rId1"/>
  </sheets>
  <externalReferences>
    <externalReference r:id="rId2"/>
    <externalReference r:id="rId3"/>
  </externalReferences>
  <definedNames>
    <definedName name="MagQ" localSheetId="0">[2]MagQ!$B$7:$V$922</definedName>
    <definedName name="MagQ">[1]MagQ!$B$7:$V$390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1" l="1"/>
  <c r="B53" i="1"/>
  <c r="D52" i="1"/>
  <c r="B52" i="1"/>
  <c r="D51" i="1"/>
  <c r="B51" i="1"/>
  <c r="D50" i="1"/>
  <c r="D55" i="1" s="1"/>
  <c r="B50" i="1"/>
  <c r="B55" i="1" s="1"/>
  <c r="D46" i="1"/>
  <c r="B46" i="1"/>
  <c r="D45" i="1"/>
  <c r="B45" i="1"/>
  <c r="D44" i="1"/>
  <c r="B44" i="1"/>
  <c r="D41" i="1"/>
  <c r="B41" i="1"/>
  <c r="D39" i="1"/>
  <c r="B39" i="1"/>
  <c r="D37" i="1"/>
  <c r="B37" i="1"/>
  <c r="D35" i="1"/>
  <c r="B35" i="1"/>
  <c r="D34" i="1"/>
  <c r="B34" i="1"/>
  <c r="D32" i="1"/>
  <c r="B32" i="1"/>
  <c r="D30" i="1"/>
  <c r="B30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B10" i="1"/>
  <c r="B42" i="1" s="1"/>
  <c r="B47" i="1" s="1"/>
  <c r="B57" i="1" s="1"/>
  <c r="D57" i="1" l="1"/>
</calcChain>
</file>

<file path=xl/sharedStrings.xml><?xml version="1.0" encoding="utf-8"?>
<sst xmlns="http://schemas.openxmlformats.org/spreadsheetml/2006/main" count="66" uniqueCount="62">
  <si>
    <t>Pasqyrat financiare te vitit 2020</t>
  </si>
  <si>
    <t xml:space="preserve">Koromani Shpk </t>
  </si>
  <si>
    <t>NIPT K38708460S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</si>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</sst>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E978F3FD-A14E-417E-B06D-9AEA0120EE1D}"/>
    <cellStyle name="Normal" xfId="0" builtinId="0"/>
    <cellStyle name="Normal 21 2" xfId="3" xr:uid="{C43317C9-9C3B-48A3-B719-4A52EC428362}"/>
    <cellStyle name="Normal 3 2" xfId="6" xr:uid="{D48B99DD-55BB-4BC4-A2C3-14FB80DF4CE0}"/>
    <cellStyle name="Normal 7" xfId="1" xr:uid="{D0D5F827-7B12-46D6-AAC7-06811D099051}"/>
    <cellStyle name="Normal_Albania_-__Income_Statement_September_2009" xfId="4" xr:uid="{7E6003A4-36B5-4A2B-826F-FC0C60D5E372}"/>
    <cellStyle name="Normal_SHEET" xfId="5" xr:uid="{91C7638C-D88B-49EC-A48A-8BAEB06FF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20/Bilanci%202020%20Koromani%20Shpk%20Mbyllu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c/Documents/Bilance%20viti%202014-2018/Bilance%20viti%202018/Alit%20Likollari/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rakordim Tvsh "/>
      <sheetName val="TVSH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Vaj</v>
          </cell>
          <cell r="D8" t="str">
            <v>Liter</v>
          </cell>
          <cell r="E8">
            <v>205</v>
          </cell>
          <cell r="F8">
            <v>380.6584444444444</v>
          </cell>
          <cell r="G8">
            <v>78034.981111111105</v>
          </cell>
          <cell r="H8">
            <v>200</v>
          </cell>
          <cell r="I8">
            <v>395.83335</v>
          </cell>
          <cell r="J8">
            <v>79166.67</v>
          </cell>
          <cell r="K8">
            <v>405</v>
          </cell>
          <cell r="L8">
            <v>388.15222496570641</v>
          </cell>
          <cell r="M8">
            <v>157201.6511111111</v>
          </cell>
          <cell r="N8">
            <v>185</v>
          </cell>
          <cell r="O8">
            <v>388.15222496570641</v>
          </cell>
          <cell r="P8">
            <v>71808.161618655693</v>
          </cell>
          <cell r="Q8">
            <v>220</v>
          </cell>
          <cell r="R8">
            <v>388.15222496570641</v>
          </cell>
          <cell r="S8">
            <v>85393.48949245541</v>
          </cell>
        </row>
        <row r="9">
          <cell r="B9">
            <v>311002</v>
          </cell>
          <cell r="C9" t="str">
            <v>Diesel</v>
          </cell>
          <cell r="D9" t="str">
            <v>Litra</v>
          </cell>
          <cell r="E9">
            <v>296.54000000000002</v>
          </cell>
          <cell r="F9">
            <v>172.00040466716123</v>
          </cell>
          <cell r="G9">
            <v>51005</v>
          </cell>
          <cell r="H9">
            <v>0</v>
          </cell>
          <cell r="I9">
            <v>0</v>
          </cell>
          <cell r="J9">
            <v>0</v>
          </cell>
          <cell r="K9">
            <v>296.54000000000002</v>
          </cell>
          <cell r="L9">
            <v>172.00040466716123</v>
          </cell>
          <cell r="M9">
            <v>51005</v>
          </cell>
          <cell r="N9">
            <v>296.54000000000002</v>
          </cell>
          <cell r="O9">
            <v>172.00040466716123</v>
          </cell>
          <cell r="P9">
            <v>51004.999999999993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Goma</v>
          </cell>
          <cell r="D10" t="str">
            <v>cop</v>
          </cell>
          <cell r="H10">
            <v>2</v>
          </cell>
          <cell r="I10">
            <v>23000</v>
          </cell>
          <cell r="J10">
            <v>46000</v>
          </cell>
          <cell r="K10">
            <v>2</v>
          </cell>
          <cell r="L10">
            <v>23000</v>
          </cell>
          <cell r="M10">
            <v>46000</v>
          </cell>
          <cell r="N10">
            <v>0</v>
          </cell>
          <cell r="O10">
            <v>23000</v>
          </cell>
          <cell r="P10">
            <v>0</v>
          </cell>
          <cell r="Q10">
            <v>2</v>
          </cell>
          <cell r="R10">
            <v>23000</v>
          </cell>
          <cell r="S10">
            <v>46000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129039.9811111111</v>
          </cell>
          <cell r="J21">
            <v>125166.67</v>
          </cell>
          <cell r="M21">
            <v>254206.6511111111</v>
          </cell>
          <cell r="P21">
            <v>122813.16161865569</v>
          </cell>
          <cell r="S21">
            <v>131393.48949245541</v>
          </cell>
          <cell r="V21">
            <v>0</v>
          </cell>
        </row>
        <row r="22">
          <cell r="B22">
            <v>342001</v>
          </cell>
          <cell r="C22" t="str">
            <v>Dru Zjarri</v>
          </cell>
          <cell r="D22" t="str">
            <v>m3</v>
          </cell>
          <cell r="H22">
            <v>20</v>
          </cell>
          <cell r="I22">
            <v>2000</v>
          </cell>
          <cell r="J22">
            <v>40000</v>
          </cell>
          <cell r="K22">
            <v>20</v>
          </cell>
          <cell r="L22">
            <v>2000</v>
          </cell>
          <cell r="M22">
            <v>40000</v>
          </cell>
          <cell r="N22">
            <v>20</v>
          </cell>
          <cell r="O22">
            <v>2000</v>
          </cell>
          <cell r="P22">
            <v>40000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342002</v>
          </cell>
          <cell r="C23" t="str">
            <v>Dru Zjarri</v>
          </cell>
          <cell r="D23" t="str">
            <v>mst</v>
          </cell>
          <cell r="E23">
            <v>80</v>
          </cell>
          <cell r="F23">
            <v>2000</v>
          </cell>
          <cell r="G23">
            <v>160000</v>
          </cell>
          <cell r="H23">
            <v>1470</v>
          </cell>
          <cell r="I23">
            <v>850</v>
          </cell>
          <cell r="J23">
            <v>1249500</v>
          </cell>
          <cell r="K23">
            <v>1550</v>
          </cell>
          <cell r="L23">
            <v>909.35483870967744</v>
          </cell>
          <cell r="M23">
            <v>1409500</v>
          </cell>
          <cell r="N23">
            <v>1444</v>
          </cell>
          <cell r="O23">
            <v>909.35483870967744</v>
          </cell>
          <cell r="P23">
            <v>1313108.3870967743</v>
          </cell>
          <cell r="Q23">
            <v>106</v>
          </cell>
          <cell r="R23">
            <v>909.35483870967641</v>
          </cell>
          <cell r="S23">
            <v>96391.612903225701</v>
          </cell>
        </row>
        <row r="24">
          <cell r="B24">
            <v>342003</v>
          </cell>
          <cell r="C24" t="str">
            <v>Dru Zjari me kubik</v>
          </cell>
          <cell r="D24" t="str">
            <v>Kubik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342004</v>
          </cell>
          <cell r="C25" t="str">
            <v>Dru Zjarri</v>
          </cell>
          <cell r="D25" t="str">
            <v>Lata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342005</v>
          </cell>
          <cell r="C26" t="str">
            <v>Fidan Pishe</v>
          </cell>
          <cell r="D26" t="str">
            <v>cope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160000</v>
          </cell>
          <cell r="J37">
            <v>1289500</v>
          </cell>
          <cell r="M37">
            <v>1449500</v>
          </cell>
          <cell r="P37">
            <v>1353108.3870967743</v>
          </cell>
          <cell r="S37">
            <v>96391.612903225701</v>
          </cell>
          <cell r="V37">
            <v>0</v>
          </cell>
        </row>
        <row r="38">
          <cell r="B38">
            <v>351000</v>
          </cell>
          <cell r="C38">
            <v>0</v>
          </cell>
          <cell r="D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-63608.387096774299</v>
          </cell>
        </row>
        <row r="39">
          <cell r="B39">
            <v>0</v>
          </cell>
          <cell r="C39">
            <v>0</v>
          </cell>
          <cell r="D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82">
          <cell r="E182">
            <v>1686047.3299999996</v>
          </cell>
          <cell r="F182">
            <v>2130292.6799999997</v>
          </cell>
        </row>
        <row r="183">
          <cell r="E183">
            <v>-63608.387096774299</v>
          </cell>
          <cell r="F183">
            <v>39250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-1034005.3316186558</v>
          </cell>
          <cell r="F188">
            <v>-1265266.6888888888</v>
          </cell>
        </row>
        <row r="189">
          <cell r="E189">
            <v>0</v>
          </cell>
          <cell r="F189">
            <v>0</v>
          </cell>
        </row>
        <row r="192">
          <cell r="E192">
            <v>0</v>
          </cell>
          <cell r="F192">
            <v>-415585</v>
          </cell>
        </row>
        <row r="194">
          <cell r="E194">
            <v>-198353</v>
          </cell>
          <cell r="F194">
            <v>-170149</v>
          </cell>
        </row>
        <row r="196">
          <cell r="E196">
            <v>0</v>
          </cell>
          <cell r="F196">
            <v>0</v>
          </cell>
        </row>
        <row r="197">
          <cell r="E197">
            <v>-32353.206047390002</v>
          </cell>
          <cell r="F197">
            <v>-40573.371361000005</v>
          </cell>
        </row>
        <row r="198">
          <cell r="E198">
            <v>-126379</v>
          </cell>
          <cell r="F198">
            <v>-128333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15.780000000000001</v>
          </cell>
          <cell r="F206">
            <v>3.3501538920518108</v>
          </cell>
        </row>
        <row r="209">
          <cell r="E209">
            <v>0</v>
          </cell>
          <cell r="F209">
            <v>0</v>
          </cell>
        </row>
        <row r="213">
          <cell r="E213">
            <v>-28407.64</v>
          </cell>
          <cell r="F213">
            <v>-24556.43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20295.654523717938</v>
          </cell>
          <cell r="F221">
            <v>2.3283064365386963E-10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4C25-F8F4-492B-B905-CDAB4BC18DDF}">
  <sheetPr codeName="Sheet26"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f>ROUND([1]Bilanci!E182,0)</f>
        <v>1686047</v>
      </c>
      <c r="C10" s="11"/>
      <c r="D10" s="14">
        <f>+ROUND([1]Bilanci!F182,0)</f>
        <v>2130293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>
        <f>+ROUND([1]Bilanci!E183,0)</f>
        <v>-63608</v>
      </c>
      <c r="C15" s="11"/>
      <c r="D15" s="14">
        <f>+ROUND([1]Bilanci!F183,0)</f>
        <v>39250</v>
      </c>
      <c r="E15" s="10"/>
      <c r="F15" s="3"/>
    </row>
    <row r="16" spans="1:6" x14ac:dyDescent="0.25">
      <c r="A16" s="9" t="s">
        <v>19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20</v>
      </c>
      <c r="B17" s="14">
        <f>+ROUND([1]Bilanci!E185,0)</f>
        <v>0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f>+ROUND([1]Bilanci!E188,0)</f>
        <v>-1034005</v>
      </c>
      <c r="C19" s="11"/>
      <c r="D19" s="14">
        <f>+ROUND([1]Bilanci!F188,0)</f>
        <v>-1265267</v>
      </c>
      <c r="E19" s="10"/>
      <c r="F19" s="3"/>
    </row>
    <row r="20" spans="1:6" x14ac:dyDescent="0.25">
      <c r="A20" s="13" t="s">
        <v>22</v>
      </c>
      <c r="B20" s="14">
        <f>+ROUND([1]Bilanci!E189,0)</f>
        <v>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f>+ROUND([1]Bilanci!E192,0)</f>
        <v>0</v>
      </c>
      <c r="C22" s="11"/>
      <c r="D22" s="14">
        <f>+ROUND([1]Bilanci!F192,0)</f>
        <v>-415585</v>
      </c>
      <c r="E22" s="10"/>
      <c r="F22" s="3"/>
    </row>
    <row r="23" spans="1:6" x14ac:dyDescent="0.25">
      <c r="A23" s="13" t="s">
        <v>25</v>
      </c>
      <c r="B23" s="14">
        <f>+ROUND([1]Bilanci!E194,0)</f>
        <v>-198353</v>
      </c>
      <c r="C23" s="11"/>
      <c r="D23" s="14">
        <f>+ROUND([1]Bilanci!F194,0)</f>
        <v>-170149</v>
      </c>
      <c r="E23" s="10"/>
      <c r="F23" s="3"/>
    </row>
    <row r="24" spans="1:6" x14ac:dyDescent="0.25">
      <c r="A24" s="13" t="s">
        <v>26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27</v>
      </c>
      <c r="B25" s="14">
        <f>+ROUND([1]Bilanci!E196,0)</f>
        <v>0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28</v>
      </c>
      <c r="B26" s="14">
        <f>+ROUND([1]Bilanci!E197,0)</f>
        <v>-32353</v>
      </c>
      <c r="C26" s="11"/>
      <c r="D26" s="14">
        <f>+ROUND([1]Bilanci!F197,0)</f>
        <v>-40573</v>
      </c>
      <c r="E26" s="10"/>
      <c r="F26" s="3"/>
    </row>
    <row r="27" spans="1:6" x14ac:dyDescent="0.25">
      <c r="A27" s="9" t="s">
        <v>29</v>
      </c>
      <c r="B27" s="14">
        <f>+ROUND([1]Bilanci!E198,0)</f>
        <v>-126379</v>
      </c>
      <c r="C27" s="11"/>
      <c r="D27" s="14">
        <f>+ROUND([1]Bilanci!F198,0)</f>
        <v>-128333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32</v>
      </c>
      <c r="B30" s="14">
        <f>ROUND([1]Bilanci!E202,0)</f>
        <v>0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33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34</v>
      </c>
      <c r="B32" s="14">
        <f>ROUND([1]Bilanci!E204,0)</f>
        <v>0</v>
      </c>
      <c r="C32" s="11"/>
      <c r="D32" s="14">
        <f>+ROUND([1]Bilanci!F204,0)</f>
        <v>0</v>
      </c>
      <c r="E32" s="10"/>
      <c r="F32" s="3"/>
    </row>
    <row r="33" spans="1:6" ht="15" customHeight="1" x14ac:dyDescent="0.25">
      <c r="A33" s="13" t="s">
        <v>35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36</v>
      </c>
      <c r="B34" s="14">
        <f>+ROUND([1]Bilanci!E206,0)</f>
        <v>16</v>
      </c>
      <c r="C34" s="11"/>
      <c r="D34" s="14">
        <f>+ROUND([1]Bilanci!F206,0)</f>
        <v>3</v>
      </c>
      <c r="E34" s="10"/>
      <c r="F34" s="3"/>
    </row>
    <row r="35" spans="1:6" x14ac:dyDescent="0.25">
      <c r="A35" s="9" t="s">
        <v>37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f>+ROUND([1]Bilanci!E213,0)</f>
        <v>-28408</v>
      </c>
      <c r="C37" s="11"/>
      <c r="D37" s="14">
        <f>+ROUND([1]Bilanci!F213,0)</f>
        <v>-24556</v>
      </c>
      <c r="E37" s="10"/>
      <c r="F37" s="3"/>
    </row>
    <row r="38" spans="1:6" x14ac:dyDescent="0.25">
      <c r="A38" s="13" t="s">
        <v>40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41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44</v>
      </c>
      <c r="B42" s="17">
        <f>SUM(B9:B41)</f>
        <v>202957</v>
      </c>
      <c r="C42" s="18"/>
      <c r="D42" s="17">
        <f>SUM(D9:D41)</f>
        <v>125083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f>ROUND(-[1]Bilanci!E221,0)</f>
        <v>-20296</v>
      </c>
      <c r="C44" s="11"/>
      <c r="D44" s="14">
        <f>+ROUND(-[1]Bilanci!F221,0)</f>
        <v>0</v>
      </c>
      <c r="E44" s="10"/>
      <c r="F44" s="3"/>
    </row>
    <row r="45" spans="1:6" x14ac:dyDescent="0.25">
      <c r="A45" s="13" t="s">
        <v>47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48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49</v>
      </c>
      <c r="B47" s="17">
        <f>SUM(B42:B46)</f>
        <v>182661</v>
      </c>
      <c r="C47" s="18"/>
      <c r="D47" s="17">
        <f>SUM(D42:D46)</f>
        <v>125083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>
        <f>+ROUND([1]Bilanci!E241,0)</f>
        <v>0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52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53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54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55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182661</v>
      </c>
      <c r="C57" s="32"/>
      <c r="D57" s="31">
        <f>D47+D55</f>
        <v>125083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2021-07-22T11:23:10Z</dcterms:created>
  <dcterms:modified xsi:type="dcterms:W3CDTF">2021-07-22T11:23:40Z</dcterms:modified>
</cp:coreProperties>
</file>