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60" windowWidth="11355" windowHeight="8475" tabRatio="923" firstSheet="4" activeTab="13"/>
  </bookViews>
  <sheets>
    <sheet name="F.par" sheetId="11" r:id="rId1"/>
    <sheet name="AKTIV" sheetId="1" r:id="rId2"/>
    <sheet name="PASI" sheetId="35" r:id="rId3"/>
    <sheet name="sh.nat" sheetId="3" r:id="rId4"/>
    <sheet name="fung." sheetId="5" r:id="rId5"/>
    <sheet name="FUG." sheetId="6" r:id="rId6"/>
    <sheet name=".KAP 1" sheetId="7" r:id="rId7"/>
    <sheet name=".KAPIT.2" sheetId="8" r:id="rId8"/>
    <sheet name="Sh. 1" sheetId="12" r:id="rId9"/>
    <sheet name=".sh. 2" sheetId="9" r:id="rId10"/>
    <sheet name="Pasq.3" sheetId="33" r:id="rId11"/>
    <sheet name="Ak.aqftgjat" sheetId="32" r:id="rId12"/>
    <sheet name="Inv.Autom." sheetId="31" r:id="rId13"/>
    <sheet name="Dekl." sheetId="30" r:id="rId14"/>
    <sheet name="an.stat 1,2" sheetId="34" r:id="rId15"/>
    <sheet name="kontrata " sheetId="24" r:id="rId16"/>
    <sheet name="Liste  shpenz." sheetId="16" r:id="rId17"/>
    <sheet name="Sheet1" sheetId="36" r:id="rId18"/>
  </sheets>
  <externalReferences>
    <externalReference r:id="rId19"/>
    <externalReference r:id="rId20"/>
  </externalReferences>
  <definedNames>
    <definedName name="_xlnm.Print_Area" localSheetId="1">AKTIV!$A$1:$F$72</definedName>
    <definedName name="_xlnm.Print_Area" localSheetId="13">Dekl.!$A$1:$A$32</definedName>
    <definedName name="_xlnm.Print_Area" localSheetId="0">F.par!#REF!</definedName>
    <definedName name="_xlnm.Print_Area" localSheetId="4">fung.!$A$1:$N$33</definedName>
  </definedNames>
  <calcPr calcId="144525"/>
</workbook>
</file>

<file path=xl/calcChain.xml><?xml version="1.0" encoding="utf-8"?>
<calcChain xmlns="http://schemas.openxmlformats.org/spreadsheetml/2006/main">
  <c r="C19" i="16" l="1"/>
  <c r="F33" i="32"/>
  <c r="G33" i="32"/>
  <c r="E33" i="32"/>
  <c r="I25" i="9"/>
  <c r="I20" i="9"/>
  <c r="I19" i="9"/>
  <c r="I18" i="9"/>
  <c r="I17" i="9"/>
  <c r="I15" i="9"/>
  <c r="I11" i="9"/>
  <c r="H20" i="12"/>
  <c r="H19" i="12"/>
  <c r="H18" i="12"/>
  <c r="H21" i="12" s="1"/>
  <c r="G29" i="12"/>
  <c r="G28" i="12"/>
  <c r="G27" i="12"/>
  <c r="D43" i="35"/>
  <c r="C23" i="6"/>
  <c r="D41" i="35"/>
  <c r="E41" i="35" s="1"/>
  <c r="D39" i="35"/>
  <c r="E39" i="35" s="1"/>
  <c r="E37" i="35" s="1"/>
  <c r="D50" i="35"/>
  <c r="D14" i="35"/>
  <c r="D25" i="35"/>
  <c r="E42" i="32"/>
  <c r="E49" i="32" s="1"/>
  <c r="E17" i="32"/>
  <c r="F17" i="32"/>
  <c r="F42" i="32"/>
  <c r="I12" i="9"/>
  <c r="H45" i="12"/>
  <c r="H12" i="12"/>
  <c r="H11" i="12"/>
  <c r="H13" i="12" s="1"/>
  <c r="G32" i="8"/>
  <c r="F32" i="8"/>
  <c r="E32" i="8"/>
  <c r="C32" i="8"/>
  <c r="J31" i="8"/>
  <c r="J30" i="8"/>
  <c r="J29" i="8"/>
  <c r="J28" i="8"/>
  <c r="J27" i="8"/>
  <c r="J26" i="8"/>
  <c r="J25" i="8"/>
  <c r="J24" i="8"/>
  <c r="J23" i="8"/>
  <c r="J22" i="8"/>
  <c r="I32" i="8"/>
  <c r="H21" i="8"/>
  <c r="H32" i="8" s="1"/>
  <c r="J20" i="8"/>
  <c r="J19" i="8"/>
  <c r="J8" i="8"/>
  <c r="C29" i="5"/>
  <c r="C28" i="5" s="1"/>
  <c r="D14" i="5"/>
  <c r="C14" i="5"/>
  <c r="D7" i="5"/>
  <c r="C7" i="5"/>
  <c r="E43" i="35"/>
  <c r="E29" i="35"/>
  <c r="D29" i="35"/>
  <c r="E25" i="35"/>
  <c r="E14" i="35"/>
  <c r="E9" i="35"/>
  <c r="E23" i="3"/>
  <c r="E29" i="3" s="1"/>
  <c r="E20" i="3"/>
  <c r="E46" i="1"/>
  <c r="D46" i="1"/>
  <c r="E39" i="1"/>
  <c r="E32" i="1" s="1"/>
  <c r="E20" i="1"/>
  <c r="D20" i="1"/>
  <c r="E14" i="1"/>
  <c r="D14" i="1"/>
  <c r="E10" i="1"/>
  <c r="D10" i="1"/>
  <c r="E7" i="1"/>
  <c r="D7" i="1"/>
  <c r="D6" i="1" s="1"/>
  <c r="H43" i="32"/>
  <c r="F89" i="34"/>
  <c r="E89" i="34"/>
  <c r="F73" i="34"/>
  <c r="E73" i="34"/>
  <c r="F69" i="34"/>
  <c r="E69" i="34"/>
  <c r="F63" i="34"/>
  <c r="E63" i="34"/>
  <c r="E17" i="34"/>
  <c r="F13" i="34"/>
  <c r="F29" i="34" s="1"/>
  <c r="E13" i="34"/>
  <c r="H48" i="32"/>
  <c r="H47" i="32"/>
  <c r="H46" i="32"/>
  <c r="H45" i="32"/>
  <c r="H44" i="32"/>
  <c r="H40" i="32"/>
  <c r="H32" i="32"/>
  <c r="H31" i="32"/>
  <c r="H30" i="32"/>
  <c r="H29" i="32"/>
  <c r="H28" i="32"/>
  <c r="H27" i="32"/>
  <c r="H26" i="32"/>
  <c r="G49" i="32" s="1"/>
  <c r="H25" i="32"/>
  <c r="H24" i="32"/>
  <c r="G17" i="32"/>
  <c r="H16" i="32"/>
  <c r="H15" i="32"/>
  <c r="H14" i="32"/>
  <c r="H13" i="32"/>
  <c r="H12" i="32"/>
  <c r="H11" i="32"/>
  <c r="H10" i="32"/>
  <c r="H9" i="32"/>
  <c r="H8" i="32"/>
  <c r="D54" i="33"/>
  <c r="D43" i="33"/>
  <c r="D31" i="33"/>
  <c r="D26" i="33"/>
  <c r="D17" i="33"/>
  <c r="C28" i="7"/>
  <c r="I21" i="7"/>
  <c r="I14" i="7"/>
  <c r="I18" i="7"/>
  <c r="I28" i="7"/>
  <c r="E6" i="1" l="1"/>
  <c r="E29" i="34"/>
  <c r="H33" i="32"/>
  <c r="G30" i="12"/>
  <c r="H30" i="12" s="1"/>
  <c r="E30" i="3"/>
  <c r="E35" i="35"/>
  <c r="D23" i="3"/>
  <c r="D29" i="3" s="1"/>
  <c r="H42" i="32"/>
  <c r="H17" i="32"/>
  <c r="H50" i="32" s="1"/>
  <c r="E21" i="35"/>
  <c r="E34" i="35" s="1"/>
  <c r="D37" i="35"/>
  <c r="D35" i="35" s="1"/>
  <c r="D21" i="35"/>
  <c r="D8" i="35" s="1"/>
  <c r="D34" i="35" s="1"/>
  <c r="D51" i="35" s="1"/>
  <c r="D39" i="1"/>
  <c r="D32" i="1" s="1"/>
  <c r="D56" i="1" s="1"/>
  <c r="D19" i="3"/>
  <c r="D20" i="3" s="1"/>
  <c r="D28" i="5"/>
  <c r="H48" i="12"/>
  <c r="H49" i="12" s="1"/>
  <c r="F94" i="34"/>
  <c r="H32" i="12"/>
  <c r="D13" i="33"/>
  <c r="D44" i="33" s="1"/>
  <c r="F41" i="32"/>
  <c r="E56" i="1"/>
  <c r="I22" i="9"/>
  <c r="J32" i="8"/>
  <c r="J21" i="8"/>
  <c r="E94" i="34"/>
  <c r="E51" i="35" l="1"/>
  <c r="E8" i="35"/>
  <c r="D31" i="3"/>
  <c r="D32" i="3" s="1"/>
  <c r="E31" i="3"/>
  <c r="F49" i="32"/>
  <c r="H49" i="32" s="1"/>
  <c r="H51" i="32" s="1"/>
  <c r="H41" i="32"/>
  <c r="E32" i="3" l="1"/>
</calcChain>
</file>

<file path=xl/sharedStrings.xml><?xml version="1.0" encoding="utf-8"?>
<sst xmlns="http://schemas.openxmlformats.org/spreadsheetml/2006/main" count="848" uniqueCount="635">
  <si>
    <t xml:space="preserve">Emertim  kapitali </t>
  </si>
  <si>
    <t xml:space="preserve"> Diferenca  nga rivlersimi </t>
  </si>
  <si>
    <t>Pozicioni me 31 dhjetor  2006</t>
  </si>
  <si>
    <t>Pozicioni  me 31 dhjetor  2007</t>
  </si>
  <si>
    <t>Pozicioni  me 31 dhjetor  2008</t>
  </si>
  <si>
    <t xml:space="preserve">                    Kapitali  Aksionar  qe  I perket  shoqerise   </t>
  </si>
  <si>
    <t xml:space="preserve">Prime te </t>
  </si>
  <si>
    <t xml:space="preserve">kapitalit </t>
  </si>
  <si>
    <t>Diferenca</t>
  </si>
  <si>
    <t>rivlersimi</t>
  </si>
  <si>
    <t xml:space="preserve">Rezarvat </t>
  </si>
  <si>
    <t xml:space="preserve">Fitimi </t>
  </si>
  <si>
    <t xml:space="preserve">Akumuluar </t>
  </si>
  <si>
    <t>Pasqyrat    financiare jane  individuale                              ___________PO_____________</t>
  </si>
  <si>
    <t xml:space="preserve">    &gt; Shpenzimet  e  zhvillimit  (nisje e zgjerimit)</t>
  </si>
  <si>
    <t xml:space="preserve">                                 </t>
  </si>
  <si>
    <t xml:space="preserve">               jo </t>
  </si>
  <si>
    <t>Llog. 5121</t>
  </si>
  <si>
    <t>Shenimi    1</t>
  </si>
  <si>
    <t>Llog. 5311</t>
  </si>
  <si>
    <t xml:space="preserve">Arka   ne   leke </t>
  </si>
  <si>
    <t xml:space="preserve">Banka    ne   leke </t>
  </si>
  <si>
    <t xml:space="preserve">Totali </t>
  </si>
  <si>
    <t>shenimi   4</t>
  </si>
  <si>
    <t xml:space="preserve">1)  Huat   e parapagimet   </t>
  </si>
  <si>
    <t>posti    3</t>
  </si>
  <si>
    <t xml:space="preserve">  </t>
  </si>
  <si>
    <t xml:space="preserve">DEKLERATE E  LLOGARIVE BANKARE QE OPERAN  SUBJEKTI </t>
  </si>
  <si>
    <t xml:space="preserve">ADMINISTARTORI  </t>
  </si>
  <si>
    <t xml:space="preserve">Bashkangjitur   pasqyrat  perkatese   </t>
  </si>
  <si>
    <t xml:space="preserve">shenimi 3 </t>
  </si>
  <si>
    <t>post  2</t>
  </si>
  <si>
    <t>DEPOZITUAR   ME DATE ___________________</t>
  </si>
  <si>
    <t xml:space="preserve"> Detyrime  ndaj tatimeve (Tatim  page) </t>
  </si>
  <si>
    <t xml:space="preserve"> Detyrime  ndaj  Tatimeve  (kontribute)</t>
  </si>
  <si>
    <t>AKT.R</t>
  </si>
  <si>
    <t xml:space="preserve">Shpjegime  per pasqyrat e shpenzimeve  te blerjeve,shitjeve </t>
  </si>
  <si>
    <t xml:space="preserve">Shpjegime  per pasqyrat e shpenzimeve  te pagave e kontrib, tpa </t>
  </si>
  <si>
    <t xml:space="preserve">Shpenzime </t>
  </si>
  <si>
    <t>■</t>
  </si>
  <si>
    <t xml:space="preserve">Te  ardhurat  </t>
  </si>
  <si>
    <t xml:space="preserve">2) Humarrjet   afatshkurtera  </t>
  </si>
  <si>
    <t>NR _______Prot</t>
  </si>
  <si>
    <t>Kapitali</t>
  </si>
  <si>
    <t xml:space="preserve">Primi   </t>
  </si>
  <si>
    <t xml:space="preserve">Aksione  </t>
  </si>
  <si>
    <t xml:space="preserve">Rez.Stat </t>
  </si>
  <si>
    <t xml:space="preserve">Rez.konver </t>
  </si>
  <si>
    <t xml:space="preserve">Fitim I </t>
  </si>
  <si>
    <t>Rezerva te</t>
  </si>
  <si>
    <t xml:space="preserve"> aksionar </t>
  </si>
  <si>
    <t>aksionar</t>
  </si>
  <si>
    <t>Thesari</t>
  </si>
  <si>
    <t>.Ligjore</t>
  </si>
  <si>
    <t>mon.te huaj</t>
  </si>
  <si>
    <t>pashpernd</t>
  </si>
  <si>
    <t xml:space="preserve">te tjera </t>
  </si>
  <si>
    <t xml:space="preserve"> Transfert ne rez,e detyrushme  ligjore</t>
  </si>
  <si>
    <t>Transferim ne detyrime (shpenzime)</t>
  </si>
  <si>
    <t xml:space="preserve">                              PASQYRAT       FINANCIARE       </t>
  </si>
  <si>
    <t>Pasqyrat    financiare jane  e konsoloduara                         ___________JO_____________</t>
  </si>
  <si>
    <t>Pasqyrat    financiare jane te shprehura  ne                          __________ne leke _________</t>
  </si>
  <si>
    <t>Pasqyrat    financiare jane te rrumbullakosura   ne                _______ne 1  leke __________</t>
  </si>
  <si>
    <t xml:space="preserve">                                             Elementeve </t>
  </si>
  <si>
    <t xml:space="preserve">   Puna  e kryer  nga njesit eko. Raportuese per qellimet   e </t>
  </si>
  <si>
    <t xml:space="preserve">  Te ardhura  dhe shpenzimet financjare    </t>
  </si>
  <si>
    <t xml:space="preserve">  122    Të ardhurat dhe shpenzimet nga interesat   </t>
  </si>
  <si>
    <t xml:space="preserve">  123    Fitimet (Humbjet) nga kursi  i  kembimit </t>
  </si>
  <si>
    <t xml:space="preserve">Pershkrimi   i </t>
  </si>
  <si>
    <r>
      <t xml:space="preserve">   </t>
    </r>
    <r>
      <rPr>
        <sz val="14"/>
        <rFont val="Calisto MT"/>
        <family val="1"/>
      </rPr>
      <t>Pasqyra e  e Fluksit  Monetar  -  Metoda  Direkte     20____</t>
    </r>
  </si>
  <si>
    <t xml:space="preserve"> </t>
  </si>
  <si>
    <t>III</t>
  </si>
  <si>
    <t>I</t>
  </si>
  <si>
    <t>II</t>
  </si>
  <si>
    <t xml:space="preserve">(Ne  zbatim te Standartit  Kombetar te Kontabilitetit  nr. 2 </t>
  </si>
  <si>
    <t>dhe Ligjit   Nr. 9228, Date 29.04.2004 "Per Kontabilitetin dhe Pasqyrat  Financiare")</t>
  </si>
  <si>
    <t xml:space="preserve">AKTIVET </t>
  </si>
  <si>
    <t xml:space="preserve">Para  ardhese </t>
  </si>
  <si>
    <t xml:space="preserve">Periudha </t>
  </si>
  <si>
    <t xml:space="preserve">Periudha  </t>
  </si>
  <si>
    <t xml:space="preserve">Raportuese </t>
  </si>
  <si>
    <t>Nr</t>
  </si>
  <si>
    <t xml:space="preserve">           &gt; Arka  </t>
  </si>
  <si>
    <t xml:space="preserve">    1.  Investime financiare  afatgjata  </t>
  </si>
  <si>
    <t xml:space="preserve">    2.  Aktive  afatgjata  monetare  </t>
  </si>
  <si>
    <t xml:space="preserve">     T O T A L I   I  A K T I V E V E    (I+II)</t>
  </si>
  <si>
    <r>
      <t xml:space="preserve">               A K T I V E T    A F A T G J A T A </t>
    </r>
    <r>
      <rPr>
        <u/>
        <sz val="12"/>
        <rFont val="Century Gothic"/>
        <family val="2"/>
      </rPr>
      <t/>
    </r>
  </si>
  <si>
    <t xml:space="preserve">  Shitjet   neto </t>
  </si>
  <si>
    <t xml:space="preserve">  Te ardhura te tjera na veprimtaria e shfrytezimit </t>
  </si>
  <si>
    <t xml:space="preserve">  Ndrysh, ne invent, perd, gateshme e prodhimit ne proces </t>
  </si>
  <si>
    <t xml:space="preserve">  Amortizime dhe zhvlersime </t>
  </si>
  <si>
    <t xml:space="preserve">  Fitimi  (humbja) nga veprimtaria kryesore (1+2+/-3-8)</t>
  </si>
  <si>
    <t xml:space="preserve">  Te ardhura  dhe shpenzimet financjare nga pjesëmarresit   </t>
  </si>
  <si>
    <t xml:space="preserve">  124    Të ardhurat dhe shpenzimet te tjera financiare   </t>
  </si>
  <si>
    <t xml:space="preserve">  Totali I të Ardhurave dhe Shpenzimeve  Financiare </t>
  </si>
  <si>
    <t xml:space="preserve">  Fitimi  (humbja)  para  tatimit  (9+/-13)</t>
  </si>
  <si>
    <t xml:space="preserve">Shpenzimet  e  tatimit mbi fitimin </t>
  </si>
  <si>
    <t xml:space="preserve">  Fitimi  (humbja)  e  vitit  financiar  (14-15)</t>
  </si>
  <si>
    <t xml:space="preserve">  Elementet  e  pasqyrave  te  konsoliduara </t>
  </si>
  <si>
    <t xml:space="preserve"> Pasqyra e  e Fluksit  Monetar  -  Metoda  Direkte</t>
  </si>
  <si>
    <t xml:space="preserve">  Flussi   Monetar  nga  veprimtarit  e  shfrytezimit </t>
  </si>
  <si>
    <t xml:space="preserve">          Mjete monetare(MM) te arketuara nga klientet </t>
  </si>
  <si>
    <t xml:space="preserve">          MM te paguara  ndaj  furnitorve dhe punonjësve </t>
  </si>
  <si>
    <t xml:space="preserve">          MM te ardhura  nga veprimtaritë</t>
  </si>
  <si>
    <t xml:space="preserve">          Interesi  i  paguar </t>
  </si>
  <si>
    <t xml:space="preserve">          Tatim mbi  fitimin  i  paguar  </t>
  </si>
  <si>
    <t xml:space="preserve">          MM  neto  nga veprimtaritë  e shfrytezimit </t>
  </si>
  <si>
    <t xml:space="preserve">  Flussi   Monetar  nga  veprimtarit  investuese </t>
  </si>
  <si>
    <t xml:space="preserve">          Blerja  e njesise  kontrolluar X minus parat e arketuara  </t>
  </si>
  <si>
    <t xml:space="preserve">          Blerja  e aktiveve afatgjata  materiale </t>
  </si>
  <si>
    <t xml:space="preserve">          Te ardhura  nga  shitja  e  paisjeve </t>
  </si>
  <si>
    <t xml:space="preserve">          Interesi  i  arkëtuar  </t>
  </si>
  <si>
    <t xml:space="preserve">          Devidentët     arketuar </t>
  </si>
  <si>
    <t xml:space="preserve">          MM  neto  te perdorura  ne  veprimtaritë  investuese  </t>
  </si>
  <si>
    <t xml:space="preserve">  Flussi   Monetar  nga  aktivitetet  financiare </t>
  </si>
  <si>
    <t xml:space="preserve">          Te ardhura  nga  emertimi i kapitalit aksioner </t>
  </si>
  <si>
    <t xml:space="preserve">          Te ardhura  nga  huamarrje  afatgjata  </t>
  </si>
  <si>
    <t xml:space="preserve">          Pagesa  te detyrimeve të qerasë  financiare   </t>
  </si>
  <si>
    <t xml:space="preserve">          MM  neto  te perdorura  ne  veprimtaritë  Financiare   </t>
  </si>
  <si>
    <t xml:space="preserve">Amortizime </t>
  </si>
  <si>
    <t xml:space="preserve">  Rritja/Rënja  neto  e mjeteve  monetare </t>
  </si>
  <si>
    <t xml:space="preserve">  Mjete   monetare  ne fillim te periudhes  kontabel  </t>
  </si>
  <si>
    <t xml:space="preserve">  Mjete   monetare  ne fund  te periudhes  kontabel   </t>
  </si>
  <si>
    <t xml:space="preserve">                                                      </t>
  </si>
  <si>
    <t xml:space="preserve">          Fitimi   para  tatimit  </t>
  </si>
  <si>
    <t xml:space="preserve">          Rregullime   per:  </t>
  </si>
  <si>
    <t xml:space="preserve">          nga aktiviteti si dhe kerkesave te arketueshme te tjera   </t>
  </si>
  <si>
    <t xml:space="preserve">          Dividentë   te   paguar </t>
  </si>
  <si>
    <t xml:space="preserve"> Pasqyra e  e Fluksit  Monetar  -  Metoda  Indirekte</t>
  </si>
  <si>
    <t xml:space="preserve">Kapitali </t>
  </si>
  <si>
    <t xml:space="preserve">Aksionet </t>
  </si>
  <si>
    <t>e</t>
  </si>
  <si>
    <t xml:space="preserve">Thesarit </t>
  </si>
  <si>
    <t>A</t>
  </si>
  <si>
    <t>Efekti ndtyshimeve ne politikat kontabel</t>
  </si>
  <si>
    <t>B</t>
  </si>
  <si>
    <t xml:space="preserve">Pozicioni  I  rregulluar </t>
  </si>
  <si>
    <t xml:space="preserve">Dividentet e paguar </t>
  </si>
  <si>
    <t xml:space="preserve"> Aksione te thesarit te riblera </t>
  </si>
  <si>
    <t xml:space="preserve">Ne  pasqyre  e konsoliduar </t>
  </si>
  <si>
    <t xml:space="preserve">Fitimi neto per periudhen  kontabel </t>
  </si>
  <si>
    <t xml:space="preserve">4)Paraqitja e gjendjes inventarit </t>
  </si>
  <si>
    <t xml:space="preserve">3)Paraqitja  e kerkesave debitore </t>
  </si>
  <si>
    <t>II -Analiza e shpenzimeve llog.60,61,62,63,64,65</t>
  </si>
  <si>
    <t xml:space="preserve">EMERTIMI               </t>
  </si>
  <si>
    <t xml:space="preserve">TOTALI </t>
  </si>
  <si>
    <t>TOTALI</t>
  </si>
  <si>
    <t xml:space="preserve"> Rritja e  Rezerves  Kapitale </t>
  </si>
  <si>
    <t xml:space="preserve"> Epertimi  I  kapitalit  Aksioner </t>
  </si>
  <si>
    <t xml:space="preserve">                 S H E N I M E T          S H P J E G U E S E </t>
  </si>
  <si>
    <t>FAQE   NR  2</t>
  </si>
  <si>
    <t xml:space="preserve">Per  Drejtimin e Njesise Ekonomike </t>
  </si>
  <si>
    <t xml:space="preserve">    4.  Inventari  </t>
  </si>
  <si>
    <t xml:space="preserve">    5.  Aktive  biologjike  afatshkurtra   </t>
  </si>
  <si>
    <t xml:space="preserve">    6.  Aktive  afatshkurtra te mbajtura per shitje    </t>
  </si>
  <si>
    <t xml:space="preserve">    7.  Parapagime dhe shopenzime te shtyra    </t>
  </si>
  <si>
    <t xml:space="preserve">Fitimi   para  tatimit </t>
  </si>
  <si>
    <t xml:space="preserve">Amortizimi </t>
  </si>
  <si>
    <t xml:space="preserve">Humbje nga konvertimi </t>
  </si>
  <si>
    <t xml:space="preserve">Shpenzime  per interesa e komosjone </t>
  </si>
  <si>
    <t>Diferenca e rritjes apo zbritjes debitorve 2007-2008</t>
  </si>
  <si>
    <t xml:space="preserve">Totali I te ardhurave </t>
  </si>
  <si>
    <t xml:space="preserve">Tatim fitim I paguar </t>
  </si>
  <si>
    <t xml:space="preserve">Fitimi   neto </t>
  </si>
  <si>
    <t>Pasqyra  e  nryshimeve  ne kapital      20______</t>
  </si>
  <si>
    <t xml:space="preserve"> A K T I V E T   A F A T S H K U R T R A </t>
  </si>
  <si>
    <t xml:space="preserve">           &gt; Banka   </t>
  </si>
  <si>
    <t>TOTALI    3</t>
  </si>
  <si>
    <t>TOTALI    4</t>
  </si>
  <si>
    <t xml:space="preserve">TOTALI    </t>
  </si>
  <si>
    <t xml:space="preserve"> A K T I V E T  TOTALE   A F A T S H K U R T R A </t>
  </si>
  <si>
    <t>TOTALI    1</t>
  </si>
  <si>
    <t>TOTALI    1-2</t>
  </si>
  <si>
    <t>TOTALI   2</t>
  </si>
  <si>
    <t xml:space="preserve">    3.  Aktive  biologjike   afatgjata    </t>
  </si>
  <si>
    <t xml:space="preserve">    4.  Aktive afatgjata   jo materiale  </t>
  </si>
  <si>
    <t xml:space="preserve">    &gt; Emri  I  mire  </t>
  </si>
  <si>
    <t xml:space="preserve">    &gt; Aktive  te tjera  afatgjata jo materiale </t>
  </si>
  <si>
    <t>TOTALI   4</t>
  </si>
  <si>
    <t xml:space="preserve">    5.  Kapitali  Aksionar  I  papaguar     </t>
  </si>
  <si>
    <t xml:space="preserve">   6.  Aktive  te  tjera  afatgjata    </t>
  </si>
  <si>
    <t xml:space="preserve">    veta dhe  e kapitalizuar.   </t>
  </si>
  <si>
    <t xml:space="preserve">  Shpenzime te tjera nga veprimtarit e shfrytezimit </t>
  </si>
  <si>
    <t xml:space="preserve">      (Bazuar ne klasifikimin e Shpenzimeve sipaqs  Natyres)</t>
  </si>
  <si>
    <t xml:space="preserve"> Materiale  lendet te para  e  sherbimet</t>
  </si>
  <si>
    <t xml:space="preserve">  Kostua   e   punes  (  Shpenzime  personeli)</t>
  </si>
  <si>
    <t xml:space="preserve">  7-1    Pagat  e  personelit </t>
  </si>
  <si>
    <t>Totali I shpenzimeve (shumat   (5 - 8)</t>
  </si>
  <si>
    <t xml:space="preserve">          MM  nga  Rimbursimet </t>
  </si>
  <si>
    <t>C</t>
  </si>
  <si>
    <t xml:space="preserve"> Transfert ne rez,e detyrushme statutore</t>
  </si>
  <si>
    <t xml:space="preserve"> Transfert ne rezervat  e  e tjera</t>
  </si>
  <si>
    <t xml:space="preserve"> Rezerva  rivlersimi  AAGJ </t>
  </si>
  <si>
    <t xml:space="preserve"> Blerje  aksionesh </t>
  </si>
  <si>
    <t xml:space="preserve"> Terheqje kapitali per zvoglim </t>
  </si>
  <si>
    <t xml:space="preserve"> Transferime n detyrime </t>
  </si>
  <si>
    <t>1)  Paraqitja  e gjendjes  monetere</t>
  </si>
  <si>
    <t>Fitimi neto I vitit  Financiar (raportuar)</t>
  </si>
  <si>
    <t xml:space="preserve">Rezerva  ligjore &amp; te tjera   </t>
  </si>
  <si>
    <t xml:space="preserve">                 S H E N I M E T      S H P J E G U E S E </t>
  </si>
  <si>
    <t xml:space="preserve">    Faq  Nr. 1</t>
  </si>
  <si>
    <t xml:space="preserve">Blerje  mallrash e materiale per shitje </t>
  </si>
  <si>
    <t>Ndryshimi  I gjendjeve  +/-</t>
  </si>
  <si>
    <t>Llog.64</t>
  </si>
  <si>
    <t>Paga punonjesish minus  11.2%, TAP</t>
  </si>
  <si>
    <t>Kont.  sigurimeve shoq. Minus 11.2%</t>
  </si>
  <si>
    <t xml:space="preserve">Shp. per ineresa   bankare  </t>
  </si>
  <si>
    <t xml:space="preserve">                                                                         </t>
  </si>
  <si>
    <t>Pozicioni me 31 dhjetor  2010</t>
  </si>
  <si>
    <t>Pasqyra nr. 3</t>
  </si>
  <si>
    <t>Aktiviteti</t>
  </si>
  <si>
    <t xml:space="preserve">Te ardh.nga  aktiviteti </t>
  </si>
  <si>
    <t xml:space="preserve">Tregti </t>
  </si>
  <si>
    <t xml:space="preserve">Tregti   karburanti </t>
  </si>
  <si>
    <t>Tregti   ushqime, pije</t>
  </si>
  <si>
    <t xml:space="preserve">Tregti  materiale  ndertimi </t>
  </si>
  <si>
    <t xml:space="preserve">Tregti  cigaresh </t>
  </si>
  <si>
    <t xml:space="preserve">Tregti  artikuj  industrial </t>
  </si>
  <si>
    <t xml:space="preserve">Farmaci </t>
  </si>
  <si>
    <t xml:space="preserve">Eksport  mallrash </t>
  </si>
  <si>
    <t xml:space="preserve">Tregti  te tjera </t>
  </si>
  <si>
    <t xml:space="preserve">Tatali  I te ardhurave  nga tregtia </t>
  </si>
  <si>
    <t xml:space="preserve">Ndertim </t>
  </si>
  <si>
    <t>Ndertim  banesash</t>
  </si>
  <si>
    <t xml:space="preserve">Ndertim  pune  publike </t>
  </si>
  <si>
    <t xml:space="preserve">Ndertime te tjera </t>
  </si>
  <si>
    <t xml:space="preserve">Tatali  I te ardhurave  nga ndertimi  </t>
  </si>
  <si>
    <t xml:space="preserve">Prodhim </t>
  </si>
  <si>
    <t xml:space="preserve">Eksport,prodhime te ndryshme </t>
  </si>
  <si>
    <t>Fason te cdo lloji.</t>
  </si>
  <si>
    <t>Prodhim Materiale  ndertimi</t>
  </si>
  <si>
    <t xml:space="preserve">Prodhim  ushqimore </t>
  </si>
  <si>
    <t>Prodhim  pije alkolike, etj.</t>
  </si>
  <si>
    <t>Prodhim   energji</t>
  </si>
  <si>
    <t>Prodhim hidrokarbure</t>
  </si>
  <si>
    <t xml:space="preserve">Prodhime te tjera </t>
  </si>
  <si>
    <t xml:space="preserve">Tatali  I te ardhurave  nga  prodhimi </t>
  </si>
  <si>
    <t xml:space="preserve">Transport </t>
  </si>
  <si>
    <t>Transport  mallrash</t>
  </si>
  <si>
    <t>Transport  malli  nderkombetare</t>
  </si>
  <si>
    <t xml:space="preserve">Transport  udhetaresh </t>
  </si>
  <si>
    <t>Transport  udhetaresh nderkombetare.</t>
  </si>
  <si>
    <t xml:space="preserve">Tatali  I te ardhurave  nga transporti </t>
  </si>
  <si>
    <t xml:space="preserve">Sherbimi </t>
  </si>
  <si>
    <t>Sherbime   financiare</t>
  </si>
  <si>
    <t xml:space="preserve">Siguracione </t>
  </si>
  <si>
    <t>Sherbime mjeksore</t>
  </si>
  <si>
    <t>Bar  restorante</t>
  </si>
  <si>
    <t xml:space="preserve">Hoteleri </t>
  </si>
  <si>
    <t xml:space="preserve">Lojra  fati </t>
  </si>
  <si>
    <t xml:space="preserve">Veprimtari  televizive </t>
  </si>
  <si>
    <t xml:space="preserve">Telekomunikacion </t>
  </si>
  <si>
    <t xml:space="preserve">Eksport  sherbiomesh te  ndryshme </t>
  </si>
  <si>
    <t xml:space="preserve">Profesione te lira </t>
  </si>
  <si>
    <t xml:space="preserve">Sherbime te tjera </t>
  </si>
  <si>
    <t xml:space="preserve">Totali I te ardhurave  nga sherbimi </t>
  </si>
  <si>
    <t>TOTALI (I+II=III+IV+V)</t>
  </si>
  <si>
    <t xml:space="preserve">Nr. I te punsuarve </t>
  </si>
  <si>
    <t>Me page nga 30,001 deri ne 66.500</t>
  </si>
  <si>
    <t>Me page nga 66.501  deri ne 84.100</t>
  </si>
  <si>
    <t>Me page me te  larte se 84.100</t>
  </si>
  <si>
    <t xml:space="preserve">Administratori </t>
  </si>
  <si>
    <t xml:space="preserve">Emertimi </t>
  </si>
  <si>
    <t xml:space="preserve">sasia </t>
  </si>
  <si>
    <t xml:space="preserve">Gjendje </t>
  </si>
  <si>
    <t xml:space="preserve">Shtesa </t>
  </si>
  <si>
    <t xml:space="preserve">Paksime </t>
  </si>
  <si>
    <t xml:space="preserve">Toka </t>
  </si>
  <si>
    <t>Ndertime</t>
  </si>
  <si>
    <t xml:space="preserve">Makineri,paisje </t>
  </si>
  <si>
    <t xml:space="preserve">Mjete  transporti </t>
  </si>
  <si>
    <t xml:space="preserve">Kompjuterike </t>
  </si>
  <si>
    <t xml:space="preserve">Zyre </t>
  </si>
  <si>
    <t>Lloji  I mjetit.</t>
  </si>
  <si>
    <t xml:space="preserve">Kapaciteti </t>
  </si>
  <si>
    <t xml:space="preserve">Targa </t>
  </si>
  <si>
    <t xml:space="preserve">Vlera </t>
  </si>
  <si>
    <t>DEKLARATE</t>
  </si>
  <si>
    <t>2.      Shoqeria--------------- me NIPT------------------- perqindja e pjesemarrjes_------------_%...</t>
  </si>
  <si>
    <t>Hartuesi i pasqyrave financiare eshte:</t>
  </si>
  <si>
    <r>
      <t>Z/Zj.---------------------------</t>
    </r>
    <r>
      <rPr>
        <b/>
        <sz val="12"/>
        <rFont val="Times New Roman"/>
        <family val="1"/>
      </rPr>
      <t xml:space="preserve"> (kontabël i miratuar )</t>
    </r>
    <r>
      <rPr>
        <sz val="12"/>
        <rFont val="Times New Roman"/>
        <family val="1"/>
      </rPr>
      <t xml:space="preserve">  me NIPT----------------------------/</t>
    </r>
  </si>
  <si>
    <r>
      <t>Shoqeria_--------------------------------</t>
    </r>
    <r>
      <rPr>
        <b/>
        <sz val="12"/>
        <rFont val="Times New Roman"/>
        <family val="1"/>
      </rPr>
      <t xml:space="preserve">(studio kontabiliteti) </t>
    </r>
    <r>
      <rPr>
        <sz val="12"/>
        <rFont val="Times New Roman"/>
        <family val="1"/>
      </rPr>
      <t>me NIPT --------------------------.</t>
    </r>
  </si>
  <si>
    <t xml:space="preserve">                                                                 Administratori i Shoqërisë</t>
  </si>
  <si>
    <t>Pasqyre    nr.1</t>
  </si>
  <si>
    <t xml:space="preserve">Ne   000/leke </t>
  </si>
  <si>
    <t xml:space="preserve">                                                                             Aneks    statikor </t>
  </si>
  <si>
    <t>Numeri i</t>
  </si>
  <si>
    <t xml:space="preserve">Kodi </t>
  </si>
  <si>
    <t xml:space="preserve">TE  ARDHURAT </t>
  </si>
  <si>
    <t xml:space="preserve">llogarise </t>
  </si>
  <si>
    <t>statikor</t>
  </si>
  <si>
    <t>Shitje  gjithesejt (a+b+c)</t>
  </si>
  <si>
    <t>a)</t>
  </si>
  <si>
    <t xml:space="preserve">Te ardhura nga shitja e produktit  vete </t>
  </si>
  <si>
    <t>701,702,703,</t>
  </si>
  <si>
    <t>b)</t>
  </si>
  <si>
    <t xml:space="preserve">Te ardhura nga shitja e sherbimeve  </t>
  </si>
  <si>
    <t>c)</t>
  </si>
  <si>
    <t xml:space="preserve">Te ardhura nga shitja  e mallrave </t>
  </si>
  <si>
    <t>Te ardhura nga shitje te tjera (a+b+c)</t>
  </si>
  <si>
    <t>Qeraja</t>
  </si>
  <si>
    <t>Komisjone</t>
  </si>
  <si>
    <t xml:space="preserve">Transport per te tretet </t>
  </si>
  <si>
    <t xml:space="preserve">Ndryshime ne inventarin e produkteve te gat,e prodh, ne proces </t>
  </si>
  <si>
    <t>shtesat (+)</t>
  </si>
  <si>
    <t>paksimet(-)</t>
  </si>
  <si>
    <t>Prodhime per qellimet e vete ndermar.dhe per kapital</t>
  </si>
  <si>
    <t xml:space="preserve">    nga  I cili: Prodhimi I aktiveve afatgjata </t>
  </si>
  <si>
    <t>Te  ardhura nga  grantet (Suvencione)</t>
  </si>
  <si>
    <t>Tet tjera te ardhura nga (Kursi  kembimit valutor)</t>
  </si>
  <si>
    <t xml:space="preserve">Te ardhura nga shitja e aktiveve afatgjata </t>
  </si>
  <si>
    <t>I)</t>
  </si>
  <si>
    <t>Totali I te ardhurave  I=(1+2+/-3+4+5+6+7)</t>
  </si>
  <si>
    <t xml:space="preserve">ADMINISTRATORI </t>
  </si>
  <si>
    <t>Pasqyre    nr. 2</t>
  </si>
  <si>
    <t xml:space="preserve">SHPENZIMET </t>
  </si>
  <si>
    <t>Blerje, shpenzime  (a+/-b+c+/-d+e)</t>
  </si>
  <si>
    <t xml:space="preserve">Blerje/shpenzime materiale dhe materiale te tjera </t>
  </si>
  <si>
    <t>601+602</t>
  </si>
  <si>
    <t>Ndryshimi I gjendjes se materialeve (+/-)</t>
  </si>
  <si>
    <t xml:space="preserve">Mallra te blera </t>
  </si>
  <si>
    <t>605/1</t>
  </si>
  <si>
    <t>d)</t>
  </si>
  <si>
    <t>Ndryshimi I gjendjes se mallrave (+/-)</t>
  </si>
  <si>
    <t>e)</t>
  </si>
  <si>
    <t xml:space="preserve">Shpenzime   per  sherbime </t>
  </si>
  <si>
    <t>606/2</t>
  </si>
  <si>
    <t>Shpenzime per personelin (a+b)</t>
  </si>
  <si>
    <t xml:space="preserve">Paga  personeli </t>
  </si>
  <si>
    <t xml:space="preserve">Shpenzime per sig.shoqerore  e shendetesore </t>
  </si>
  <si>
    <t>Sherbime nga te tretet (a+b+c+d+e+f+g+h+i+j+k+l+m)</t>
  </si>
  <si>
    <t xml:space="preserve">Sherbime nga nenkontraktoret </t>
  </si>
  <si>
    <t xml:space="preserve">Trajtime te perrgjitheshme </t>
  </si>
  <si>
    <t xml:space="preserve">Qera </t>
  </si>
  <si>
    <t xml:space="preserve">Mirmbajtje  dhe  riparime </t>
  </si>
  <si>
    <t>f)</t>
  </si>
  <si>
    <t xml:space="preserve">Kerkim studime </t>
  </si>
  <si>
    <t>g)</t>
  </si>
  <si>
    <t>h)</t>
  </si>
  <si>
    <t xml:space="preserve">Shpenzime per koncesione,patenta dhe licenca </t>
  </si>
  <si>
    <t>i)</t>
  </si>
  <si>
    <t xml:space="preserve">Shpenzime per publicitet dhe reklama </t>
  </si>
  <si>
    <t>j)</t>
  </si>
  <si>
    <t xml:space="preserve">Transferime , udhtime e djeta </t>
  </si>
  <si>
    <t>k)</t>
  </si>
  <si>
    <t>l)</t>
  </si>
  <si>
    <t xml:space="preserve">Shpenzime transporti  </t>
  </si>
  <si>
    <t xml:space="preserve">per   blerje </t>
  </si>
  <si>
    <t xml:space="preserve">per   shitje </t>
  </si>
  <si>
    <t>m)</t>
  </si>
  <si>
    <t xml:space="preserve">Shpenzime per sherbime  bankare </t>
  </si>
  <si>
    <t>Tatime dhe taksa(a+b+c+d)</t>
  </si>
  <si>
    <t xml:space="preserve">Taksa dhe tarifa doganore </t>
  </si>
  <si>
    <t xml:space="preserve">Akcize </t>
  </si>
  <si>
    <t xml:space="preserve">Taksa dhe tarifa  Vendore </t>
  </si>
  <si>
    <t xml:space="preserve">Taksa regjistrimit dhe tatime tjera </t>
  </si>
  <si>
    <t>635+638</t>
  </si>
  <si>
    <t>II)</t>
  </si>
  <si>
    <t>Totali I shpenzimeve  II= (1+2+3+4+5)</t>
  </si>
  <si>
    <t>Informate:</t>
  </si>
  <si>
    <t xml:space="preserve">Numeri mesatar I te punsuarve </t>
  </si>
  <si>
    <t>Investime</t>
  </si>
  <si>
    <t xml:space="preserve">shtimi  I aseteve  fikse </t>
  </si>
  <si>
    <t xml:space="preserve">     Nga te cilat asete te reja </t>
  </si>
  <si>
    <t xml:space="preserve">Paksimi   I aseteve  fikse </t>
  </si>
  <si>
    <t xml:space="preserve">     Nga te cilat shitja e aseteve ekzistuese </t>
  </si>
  <si>
    <t>viti 2011</t>
  </si>
  <si>
    <t xml:space="preserve">Shpenzime per siguracione </t>
  </si>
  <si>
    <t xml:space="preserve">VEPRIMTARIA   KRYESORE   TREGTI ME PAKICE   KARBURANTE, LUBRIFRIK, </t>
  </si>
  <si>
    <t xml:space="preserve">"SYLA "   SHPK </t>
  </si>
  <si>
    <r>
      <t xml:space="preserve">                              </t>
    </r>
    <r>
      <rPr>
        <b/>
        <sz val="11"/>
        <rFont val="Bodoni MT"/>
        <family val="1"/>
      </rPr>
      <t xml:space="preserve">BILANCI    KONTABEL  </t>
    </r>
  </si>
  <si>
    <t>Periudhe    01 Janar  2011 - 31 dhjetor 2011</t>
  </si>
  <si>
    <t xml:space="preserve">SHENIME </t>
  </si>
  <si>
    <t xml:space="preserve">1.  Aktive      monetare </t>
  </si>
  <si>
    <t xml:space="preserve"> 2. Derivative dhe aktive te mbajtura per tregtim </t>
  </si>
  <si>
    <t xml:space="preserve">(i)  &gt; Derivativer   </t>
  </si>
  <si>
    <t xml:space="preserve">(ii)&gt; Aktive  afatshkurtra te mbajtura per tregtim </t>
  </si>
  <si>
    <t xml:space="preserve">3.  Aktive te tjera  afatshurtra   financiare   </t>
  </si>
  <si>
    <t>(i)  &gt; Llogari  kerkesa  te  arketueshme  (TVSH)</t>
  </si>
  <si>
    <t xml:space="preserve">(ii) &gt; Llogari  kerkesa  te tjera te arketueshme   </t>
  </si>
  <si>
    <t xml:space="preserve">(iv) &gt; Instrumente te tjera  financiare  </t>
  </si>
  <si>
    <t xml:space="preserve">(i)      &gt; Lendet e para </t>
  </si>
  <si>
    <t xml:space="preserve">(ii)     &gt; Inventari imet  </t>
  </si>
  <si>
    <t xml:space="preserve">(iii)   &gt; Prodhim ne proces   </t>
  </si>
  <si>
    <t xml:space="preserve">(iv)   &gt; Mallra per shitje    </t>
  </si>
  <si>
    <t xml:space="preserve">(v)     &gt; Parapagesa per furnizime     </t>
  </si>
  <si>
    <t xml:space="preserve">(i)   Pjesmarrje te tjera ne njesi te kontrplluara </t>
  </si>
  <si>
    <t xml:space="preserve">(ii)  Aksione dhe investime te tjera ne pjesmarrje  </t>
  </si>
  <si>
    <t xml:space="preserve">(iii) Aksione dhe letra te tjera me vlere   </t>
  </si>
  <si>
    <t xml:space="preserve">(iv) Llogari / Kerkesa te arketueshme  afatgjata  </t>
  </si>
  <si>
    <t xml:space="preserve">(i)  &gt; Toka  </t>
  </si>
  <si>
    <t xml:space="preserve">(ii) &gt; Ndertesa </t>
  </si>
  <si>
    <t xml:space="preserve">(iii)&gt; Makineri  dhe  paisje  </t>
  </si>
  <si>
    <t xml:space="preserve">(iv)&gt; Aktive  te tjera  afatgjata matateri. (me  vl.kontab) </t>
  </si>
  <si>
    <t xml:space="preserve">   T O T A L I   A K T I V E V E     A F A T G J A T A  (II)</t>
  </si>
  <si>
    <t xml:space="preserve">DETYRIMET  DHE  KAPITALET </t>
  </si>
  <si>
    <t xml:space="preserve"> 1.   Derivatet </t>
  </si>
  <si>
    <t xml:space="preserve"> 2.    Huamarrjet </t>
  </si>
  <si>
    <t>(ii)   Kthimet/ripagesat e huave  afatgjata</t>
  </si>
  <si>
    <t xml:space="preserve">(iii)  Bono te konvertuara </t>
  </si>
  <si>
    <t>TOTALI    2</t>
  </si>
  <si>
    <t xml:space="preserve">3.  Huate dhe parapagimet    </t>
  </si>
  <si>
    <t xml:space="preserve">(i)  &gt; Te pagueshme  ndaj furnitorve </t>
  </si>
  <si>
    <t xml:space="preserve">(v)  &gt; Parapagimet  e arketuara   </t>
  </si>
  <si>
    <t xml:space="preserve">    4.  Grantet dhe te ardhurat e shtyra   </t>
  </si>
  <si>
    <t xml:space="preserve">    5.  Provizionet afatshkurtera  </t>
  </si>
  <si>
    <t xml:space="preserve">        Totali  i  detyrimeve  afatshkurta  (I)</t>
  </si>
  <si>
    <r>
      <t xml:space="preserve">            DETYRIMET   A F A T G J A T A </t>
    </r>
    <r>
      <rPr>
        <u/>
        <sz val="12"/>
        <rFont val="Century Gothic"/>
        <family val="2"/>
      </rPr>
      <t/>
    </r>
  </si>
  <si>
    <t xml:space="preserve">    1.  Huate   afatgjata  </t>
  </si>
  <si>
    <t xml:space="preserve">(i)   Hua,bono,dhe detyrime  nga qeraja  financiare </t>
  </si>
  <si>
    <t xml:space="preserve">(ii)  Bonot e konvertuara  </t>
  </si>
  <si>
    <t>TOTALI    I</t>
  </si>
  <si>
    <t xml:space="preserve">    2.  Aktive  Huamarrjet e tjera afatgjata </t>
  </si>
  <si>
    <t xml:space="preserve">    3.  Provizjonet  afatgjata </t>
  </si>
  <si>
    <t xml:space="preserve">     4.   Grantet dhe te ardhurat e shtyra   </t>
  </si>
  <si>
    <t>TOTALI    (II)</t>
  </si>
  <si>
    <t xml:space="preserve"> TOTALI   (I+II)</t>
  </si>
  <si>
    <t xml:space="preserve">         KAPITALI </t>
  </si>
  <si>
    <t xml:space="preserve">    1.  Aksionet e  pakices     </t>
  </si>
  <si>
    <t xml:space="preserve">     (Perdoret vetem ne pasqyrat financiare t konsolidetura)</t>
  </si>
  <si>
    <t xml:space="preserve">    2.  Kapitali qe u u perket aksionerve te shoq,meme     </t>
  </si>
  <si>
    <t xml:space="preserve">   3.  Kapitali  aksionar </t>
  </si>
  <si>
    <t xml:space="preserve">   4.  Primi  I aksionit </t>
  </si>
  <si>
    <t xml:space="preserve">   5.  Njesite  ose aksionet e thesarit (negative)</t>
  </si>
  <si>
    <t xml:space="preserve">         Rezervat </t>
  </si>
  <si>
    <t xml:space="preserve">   6.  Rezerva  statutore </t>
  </si>
  <si>
    <t xml:space="preserve">   7.  Rezerva  ligjore </t>
  </si>
  <si>
    <t xml:space="preserve">   8.  Rezerva te tjera </t>
  </si>
  <si>
    <t xml:space="preserve">   9.  Fitime te pashperndara </t>
  </si>
  <si>
    <t xml:space="preserve">  10. Fitime/ humbja  e vitit  financiar  </t>
  </si>
  <si>
    <t xml:space="preserve">TOTALI   III </t>
  </si>
  <si>
    <t>Refer.</t>
  </si>
  <si>
    <t>Nr.Llog.</t>
  </si>
  <si>
    <t>701-705</t>
  </si>
  <si>
    <t>702-708x</t>
  </si>
  <si>
    <t>721-721</t>
  </si>
  <si>
    <t>601-608x</t>
  </si>
  <si>
    <t>601-648</t>
  </si>
  <si>
    <r>
      <t xml:space="preserve">  7-2   </t>
    </r>
    <r>
      <rPr>
        <i/>
        <sz val="11"/>
        <rFont val="Bodoni MT"/>
        <family val="1"/>
      </rPr>
      <t xml:space="preserve">Shpenzime per sigurime shoqerore e shendetesore </t>
    </r>
  </si>
  <si>
    <r>
      <t xml:space="preserve">  7-3   </t>
    </r>
    <r>
      <rPr>
        <i/>
        <sz val="11"/>
        <rFont val="Bodoni MT"/>
        <family val="1"/>
      </rPr>
      <t xml:space="preserve">Shpenzime per pensione  </t>
    </r>
  </si>
  <si>
    <t>68x</t>
  </si>
  <si>
    <t xml:space="preserve">  Te ardhura  /shpenz. financjare nga njesit e kontrolluara  </t>
  </si>
  <si>
    <t>761-661</t>
  </si>
  <si>
    <t>762-662</t>
  </si>
  <si>
    <t xml:space="preserve"> 121.0 Të ardh, e shpen.finan,nga inves,te tjera fina.,afatgjata  </t>
  </si>
  <si>
    <t>763-765</t>
  </si>
  <si>
    <t>Pozicioni me 31 dhjetor  2011</t>
  </si>
  <si>
    <t xml:space="preserve">Emri  dhe  forma  ligjore            "Q&amp;NJ "   SHPK </t>
  </si>
  <si>
    <t>NIPT-I       L02108023E</t>
  </si>
  <si>
    <t xml:space="preserve">Adresa    e Selise     RUGA  DEMOKRACIA  BATHORE (AFER REP.9600) </t>
  </si>
  <si>
    <t xml:space="preserve">Data   e krijimit      15  TETOR 2010                                 </t>
  </si>
  <si>
    <t xml:space="preserve">Nr. i Regjistrit  tregtare               </t>
  </si>
  <si>
    <t>BAR-KAFE PER.</t>
  </si>
  <si>
    <t xml:space="preserve"> PUNONJESIT</t>
  </si>
  <si>
    <t xml:space="preserve">"Q&amp;NJ"   SHPK </t>
  </si>
  <si>
    <t xml:space="preserve">(iii) &gt; Instrumente te tjera  borxhi  </t>
  </si>
  <si>
    <r>
      <t xml:space="preserve">                              </t>
    </r>
    <r>
      <rPr>
        <b/>
        <sz val="12"/>
        <rFont val="Bodoni MT"/>
        <family val="1"/>
      </rPr>
      <t xml:space="preserve">BILANCI    KONTABEL  </t>
    </r>
  </si>
  <si>
    <t xml:space="preserve">(ii) &gt; Te pagueshme  ndaj  punonjseve    </t>
  </si>
  <si>
    <t xml:space="preserve">(iii) &gt; Detyrime  Tatimore ,t.fitim,tvsh,sig,tap </t>
  </si>
  <si>
    <t xml:space="preserve">(iv) &gt; Hua te  tjera  </t>
  </si>
  <si>
    <t>TATALI I DETYRIMEVE DHE KAPITALIT (I,I,III)</t>
  </si>
  <si>
    <t xml:space="preserve"> Pasqyra e  e Fluksit  Monetar - Metoda  Indirekte    </t>
  </si>
  <si>
    <t xml:space="preserve">    Flussi   parave   nga  veprimtarit  e  shfrytezimit </t>
  </si>
  <si>
    <t xml:space="preserve">          -  Amortizimin </t>
  </si>
  <si>
    <t xml:space="preserve">          -  Humbje /fitime  nga kembimi  valutor </t>
  </si>
  <si>
    <t xml:space="preserve">          - Te ardhura  nga  investimet </t>
  </si>
  <si>
    <t xml:space="preserve">          - Shpenzime  per  interesa </t>
  </si>
  <si>
    <r>
      <t xml:space="preserve">          (</t>
    </r>
    <r>
      <rPr>
        <b/>
        <sz val="11"/>
        <rFont val="Bodoni MT"/>
        <family val="1"/>
      </rPr>
      <t>Rritja)</t>
    </r>
    <r>
      <rPr>
        <sz val="11"/>
        <rFont val="Bodoni MT"/>
        <family val="1"/>
      </rPr>
      <t xml:space="preserve">/renja ne teprices  e kerkesave te arketueshme  </t>
    </r>
  </si>
  <si>
    <r>
      <t xml:space="preserve">        </t>
    </r>
    <r>
      <rPr>
        <b/>
        <sz val="11"/>
        <rFont val="Bodoni MT"/>
        <family val="1"/>
      </rPr>
      <t xml:space="preserve">  (Rritja)</t>
    </r>
    <r>
      <rPr>
        <sz val="11"/>
        <rFont val="Bodoni MT"/>
        <family val="1"/>
      </rPr>
      <t xml:space="preserve">/renja ne teprices  e inventarit  </t>
    </r>
  </si>
  <si>
    <r>
      <t xml:space="preserve">          Rritja/(</t>
    </r>
    <r>
      <rPr>
        <b/>
        <sz val="11"/>
        <rFont val="Bodoni MT"/>
        <family val="1"/>
      </rPr>
      <t>renja)</t>
    </r>
    <r>
      <rPr>
        <sz val="11"/>
        <rFont val="Bodoni MT"/>
        <family val="1"/>
      </rPr>
      <t xml:space="preserve"> ne teprices  e detyrimeve, per tu paguar  </t>
    </r>
  </si>
  <si>
    <r>
      <t xml:space="preserve">          </t>
    </r>
    <r>
      <rPr>
        <sz val="11"/>
        <rFont val="Bodoni MT"/>
        <family val="1"/>
      </rPr>
      <t>nga aktiviteti.</t>
    </r>
    <r>
      <rPr>
        <sz val="10"/>
        <rFont val="Bodoni MT"/>
        <family val="1"/>
      </rPr>
      <t xml:space="preserve">   </t>
    </r>
  </si>
  <si>
    <t xml:space="preserve">          Rritja/renja ne shpenzimet e shtyra </t>
  </si>
  <si>
    <t xml:space="preserve">          Mjete te llogarive te tjera aktive. </t>
  </si>
  <si>
    <r>
      <t xml:space="preserve">          </t>
    </r>
    <r>
      <rPr>
        <b/>
        <i/>
        <sz val="12"/>
        <rFont val="Bodoni MT"/>
        <family val="1"/>
      </rPr>
      <t xml:space="preserve">MM </t>
    </r>
    <r>
      <rPr>
        <b/>
        <i/>
        <sz val="11"/>
        <rFont val="Bodoni MT"/>
        <family val="1"/>
      </rPr>
      <t xml:space="preserve"> neto  nga  aktivitetet  e shfrytezimit (1+ deri 8)</t>
    </r>
  </si>
  <si>
    <t xml:space="preserve">    Flussi   Monetar  nga  veprimtarit  investuese </t>
  </si>
  <si>
    <t xml:space="preserve">          Te ardhura /(vlera neto kontab) nga  shitja  e  paisjeve </t>
  </si>
  <si>
    <r>
      <t xml:space="preserve">          </t>
    </r>
    <r>
      <rPr>
        <b/>
        <sz val="12"/>
        <rFont val="Bodoni MT"/>
        <family val="1"/>
      </rPr>
      <t xml:space="preserve">MM  </t>
    </r>
    <r>
      <rPr>
        <b/>
        <sz val="11"/>
        <rFont val="Bodoni MT"/>
        <family val="1"/>
      </rPr>
      <t xml:space="preserve">neto  te perdorura  ne  veprimtaritë  investuese (9-13) </t>
    </r>
  </si>
  <si>
    <t xml:space="preserve">    Flussi   Monetar  nga  aktivitetet  financiare </t>
  </si>
  <si>
    <t>IV</t>
  </si>
  <si>
    <t xml:space="preserve">    Rritja/Rënja  neto  e mjeteve  monetare   (I+II+II) </t>
  </si>
  <si>
    <t>V</t>
  </si>
  <si>
    <t xml:space="preserve">    Mjete   monetare  ne fillim te periudhes  kontabel  </t>
  </si>
  <si>
    <t>VI</t>
  </si>
  <si>
    <t xml:space="preserve">    Mjete   monetare  ne fund  te periudhes  kontabel  (IV-V)   </t>
  </si>
  <si>
    <t xml:space="preserve">  Dega  e Tatimeve   Tvsh, kreditore </t>
  </si>
  <si>
    <t>)</t>
  </si>
  <si>
    <t xml:space="preserve">Totali     mallra per shitje </t>
  </si>
  <si>
    <t xml:space="preserve">Materiale   konsumi  pllaka shtrimi karburanit </t>
  </si>
  <si>
    <t>Klas</t>
  </si>
  <si>
    <t>5,6,7</t>
  </si>
  <si>
    <t>Shp. Per kualidime, taksa e tarifa vendore</t>
  </si>
  <si>
    <t>Shpenzime tarifa, per ndertimin e objektit</t>
  </si>
  <si>
    <t xml:space="preserve"> Amortizimi    vitit</t>
  </si>
  <si>
    <t xml:space="preserve"> Shpenzime  energj  elekt </t>
  </si>
  <si>
    <t xml:space="preserve">NJAZI </t>
  </si>
  <si>
    <t>KASTRATI</t>
  </si>
  <si>
    <t xml:space="preserve"> Kastrati    sha    Durres  (Ndertesa Karbur.+ Barkafe)</t>
  </si>
  <si>
    <t xml:space="preserve"> Detyrime  ndaj   punonjseve  paga pa likujduar </t>
  </si>
  <si>
    <t xml:space="preserve"> Detyrime   tatimore ( tatim  fitim)</t>
  </si>
  <si>
    <t>tvsh</t>
  </si>
  <si>
    <t>Kontrib</t>
  </si>
  <si>
    <t xml:space="preserve">BANKA  CREDINS    "Q&amp;NJ"  SHPK    2011    LOOG. 17-024579-00-01  IBAN    </t>
  </si>
  <si>
    <t>NIPTI :   L02108023E</t>
  </si>
  <si>
    <t xml:space="preserve">              NJAZI      KASTRATI </t>
  </si>
  <si>
    <t xml:space="preserve">NJAZI  </t>
  </si>
  <si>
    <t xml:space="preserve">KASTRATI </t>
  </si>
  <si>
    <t xml:space="preserve">               Administratori </t>
  </si>
  <si>
    <r>
      <t xml:space="preserve">Deklaroj se </t>
    </r>
    <r>
      <rPr>
        <b/>
        <sz val="12"/>
        <rFont val="Times New Roman"/>
        <family val="1"/>
      </rPr>
      <t>Shoqëria "Q&amp;NJ" shpk</t>
    </r>
    <r>
      <rPr>
        <sz val="12"/>
        <rFont val="Times New Roman"/>
        <family val="1"/>
      </rPr>
      <t xml:space="preserve"> me </t>
    </r>
    <r>
      <rPr>
        <b/>
        <sz val="12"/>
        <rFont val="Times New Roman"/>
        <family val="1"/>
      </rPr>
      <t>NIPT-L02108023</t>
    </r>
    <r>
      <rPr>
        <sz val="12"/>
        <rFont val="Times New Roman"/>
        <family val="1"/>
      </rPr>
      <t xml:space="preserve">E  me administrator Z. NJAZI   KASTRATI  dhe </t>
    </r>
    <r>
      <rPr>
        <b/>
        <sz val="12"/>
        <rFont val="Times New Roman"/>
        <family val="1"/>
      </rPr>
      <t>aksionere</t>
    </r>
    <r>
      <rPr>
        <sz val="12"/>
        <rFont val="Times New Roman"/>
        <family val="1"/>
      </rPr>
      <t>:</t>
    </r>
  </si>
  <si>
    <t xml:space="preserve">1.     NJAZI    KASTRATI       perqindja e pjesemarrjes  100_% </t>
  </si>
  <si>
    <t xml:space="preserve">                                                                       NJAZI     KASTRATI  </t>
  </si>
  <si>
    <t xml:space="preserve">Z/. MUSTAF  SOKOLI      EKONOMIST, me kohe te pjeseshme (kontrata date 20.12.2011)  </t>
  </si>
  <si>
    <t>Republika  e Shqiperise</t>
  </si>
  <si>
    <t>KONTRATE  PUNE  INDIVIDUALE</t>
  </si>
  <si>
    <t>PARIME  TE  PERGJITHESHME</t>
  </si>
  <si>
    <t>Kontrata  individuale  e punes bazohet ne Kodin e Punes se Republikes se  Shqiperise, Ligji nr.  9125 date 29.07.2003.</t>
  </si>
  <si>
    <r>
      <t>Kontrata individuale e punes eshte nje marveshje mes punedhenesit e punmarresit qe rregullon mardhenjet e punes dhe permban te drejtet dhe detyrimet e paleve</t>
    </r>
    <r>
      <rPr>
        <sz val="13"/>
        <rFont val="Lucida Calligraphy"/>
        <family val="4"/>
      </rPr>
      <t>.</t>
    </r>
  </si>
  <si>
    <t>NENI  1</t>
  </si>
  <si>
    <t>PERSHKRIMI I PUNES</t>
  </si>
  <si>
    <t>NENI  2</t>
  </si>
  <si>
    <t>KOHEZGJATJA  E  KONTRATES</t>
  </si>
  <si>
    <t>Qe nga periudha qe kjo kontrate  hyne ne fuqi, cdo marveshje tjeter e mepareshme anullohet.</t>
  </si>
  <si>
    <t>Bisedimet ndermjet palve qe do te lidhen me kontraten e punes individuale dhet te fillojne dy muaji para perfundimit te kontrates (nese ka nje te tille).</t>
  </si>
  <si>
    <t>Ne rastet kur palet bien dakort te ripertrine kontraten e punes, ne rastet kur gjate zbatimit te kontrates ekzistuese  kan ndryshuar  kushtet e punes, me kerkesen me shkrim te pales se interesuar, palet me marveshje kane te drejte te bisedojne per rishikimin e saje.</t>
  </si>
  <si>
    <t>NENI  3</t>
  </si>
  <si>
    <t xml:space="preserve">PRANIMI NE  PUNE </t>
  </si>
  <si>
    <t>Punmarresi  qe do te merret ne pune, eshte i detyruar te paraqese dokumentet e poshteshenuara.</t>
  </si>
  <si>
    <t>1.Dokumentin e indentitetit.</t>
  </si>
  <si>
    <t>2.Dokument qe verteton punen e kryer me pare (librezen pune, vertetim nga pundhenesi).</t>
  </si>
  <si>
    <t>3.Libresen e sigurimeve shoqerore dhe shendetesore (nese ka).</t>
  </si>
  <si>
    <t>4. Deftese ose Diplome per  shkallen arsimore e profesionale, te noterizuara.</t>
  </si>
  <si>
    <t>5.Raport mjeksore per aftesine ne pune.</t>
  </si>
  <si>
    <t>6.A dresen e vendbanimit.</t>
  </si>
  <si>
    <t>Z.Mustaf  Sokoli  momentalisht eshte pensionist me nje experience pune ne finance rreth 38 vjite  dhe asnje nga kontributet e derdhura nuk mund ta perdor, si papunsi, paaftesi,  vjetersi per efekt pensioni etj…….</t>
  </si>
  <si>
    <t>NENI  4</t>
  </si>
  <si>
    <t>KOHA  E  PROVES</t>
  </si>
  <si>
    <t>Punmarresi do te merret ne pune  pas nnje kohe prove  prej 5 ditesh  po jo me shume se tre  muaji. Kjo kohe I njihet si vjetersi ne pune  dhe si e tille paguhet sipas nje marveshje.</t>
  </si>
  <si>
    <t>Nese punonjesi vlersohet per tu marre ne pune, njoftohet jo me pake se 5 dite  para perfundimit te proves.</t>
  </si>
  <si>
    <t>NENI  5</t>
  </si>
  <si>
    <t xml:space="preserve">KOHA  NORMALE  E  PUNES </t>
  </si>
  <si>
    <t>Koha  e punes eshte 7 dite pune ne muaji, pra me kohe te pjeseshme vetem per perpunimin e dokumentave te vitit 2011, deri dhe hartimin e llogarise  vjetor, kjo mbeshtetur  ne VKM ne  1114  date 30.07.2008  i ndryshuar. », Kreu  I-re  germa « g » dhe Kreu  III-te pika « 4 ».</t>
  </si>
  <si>
    <t>NENI  6</t>
  </si>
  <si>
    <t xml:space="preserve">DITET  E  PUNES DHE TE FESTAVE </t>
  </si>
  <si>
    <t xml:space="preserve">Punonjesi ka te drejten -------diteve  pushimi ne jave  dhe te pushimeve ne ditet e festave zyrtare.  </t>
  </si>
  <si>
    <t xml:space="preserve">Nese punonjesi punon gjate diteve te pushimit javore dhe te festive zyrtare, ai gezon te drejten  e pageses te   nje shtese prej ----% mbi pagen baze (por jo me pak se 25%) ose nje pushim te barabarte me kohen e punes. </t>
  </si>
  <si>
    <t>NENI  7</t>
  </si>
  <si>
    <t xml:space="preserve">PUSHIMET  VJETORE </t>
  </si>
  <si>
    <t>Punonjesi ka te drejten e pushimeve vjetore te cilat jane ----jave (por jo me pak se 4 jave)  gjate vitit te punes.</t>
  </si>
  <si>
    <t>Pushimet vjetore jepen gjate vitit te punes ose gjate tremujorit te pare te vitit pasardhes, me marveshje me te punsuarin por jo me pak se nje jave kalendarike.</t>
  </si>
  <si>
    <t>Data e pushimeve vjetore i njoftohet pumarresit te pakten 30 dite para fillimit te tyre.</t>
  </si>
  <si>
    <t>Ne rastet kur mardhanjet e punes perfundojne dhe i punsuari nuk i ka marre pushimet vjetore, atehete ai ka te drejten e nje shperblimi e nje shperblimi te barabarte me pagen e ketyre pushimeve .Paga e pushimeve vjetore i jepet te punsuarit ne momentin e marrjes se tyre.</t>
  </si>
  <si>
    <t>NENI 8</t>
  </si>
  <si>
    <t xml:space="preserve">PAGAT  </t>
  </si>
  <si>
    <t>Çdo i punsuar duhet te informohet, per te ardhurat qe i mbahen per kontribute te sigurimeve shoqerore e shendetesore si cdo ndalese tjeter qe i bahet per arsye te ndryeshme.</t>
  </si>
  <si>
    <t>NENI 9</t>
  </si>
  <si>
    <t xml:space="preserve">SIGURIMET  SHOQERORE DHE SHENDETESORE   </t>
  </si>
  <si>
    <t>NENI  10</t>
  </si>
  <si>
    <t>KUSHTET   E  PUNES</t>
  </si>
  <si>
    <t>NENI  11</t>
  </si>
  <si>
    <t xml:space="preserve">LARGIMI  NGA  PUNA </t>
  </si>
  <si>
    <t>Pundhenesi mund ta largoj nga puna punmarresin per keto arsye :</t>
  </si>
  <si>
    <r>
      <t>1.</t>
    </r>
    <r>
      <rPr>
        <sz val="7"/>
        <rFont val="Times New Roman"/>
        <family val="1"/>
      </rPr>
      <t xml:space="preserve">         </t>
    </r>
    <r>
      <rPr>
        <sz val="13"/>
        <rFont val="Agency FB"/>
        <family val="2"/>
      </rPr>
      <t>I ka lindur e drejta per pension pleqerie.</t>
    </r>
  </si>
  <si>
    <r>
      <t>2.</t>
    </r>
    <r>
      <rPr>
        <sz val="7"/>
        <rFont val="Times New Roman"/>
        <family val="1"/>
      </rPr>
      <t xml:space="preserve">        </t>
    </r>
    <r>
      <rPr>
        <sz val="13"/>
        <rFont val="Agency FB"/>
        <family val="2"/>
      </rPr>
      <t>Paraqet paaftesi profesionale per punen e pershkruar ne kete kontrate.</t>
    </r>
  </si>
  <si>
    <r>
      <t>3.</t>
    </r>
    <r>
      <rPr>
        <sz val="7"/>
        <rFont val="Times New Roman"/>
        <family val="1"/>
      </rPr>
      <t xml:space="preserve">       </t>
    </r>
    <r>
      <rPr>
        <sz val="13"/>
        <rFont val="Agency FB"/>
        <family val="2"/>
      </rPr>
      <t>Kur provohet fajesia  per ndonje veper penale ne ngarkim te tij dhe denohet me vendim te formes se prere te gjykates per me teper se 2 muaji.</t>
    </r>
  </si>
  <si>
    <r>
      <t>4.</t>
    </r>
    <r>
      <rPr>
        <sz val="7"/>
        <rFont val="Times New Roman"/>
        <family val="1"/>
      </rPr>
      <t xml:space="preserve">       </t>
    </r>
    <r>
      <rPr>
        <sz val="13"/>
        <rFont val="Agency FB"/>
        <family val="2"/>
      </rPr>
      <t>Kur nuk zbaton rregulloren e brendshme te fungsionimit te ndermarjes, institucionit apo te kompanise ku punon dhe shkel ne menyre te perseritur ne pune.</t>
    </r>
  </si>
  <si>
    <r>
      <t>5.</t>
    </r>
    <r>
      <rPr>
        <sz val="7"/>
        <rFont val="Times New Roman"/>
        <family val="1"/>
      </rPr>
      <t xml:space="preserve">       </t>
    </r>
    <r>
      <rPr>
        <sz val="13"/>
        <rFont val="Agency FB"/>
        <family val="2"/>
      </rPr>
      <t>Kur provohet se shperdoron pasurin e ndermarjes, institucionit apo kompanise ku punon.</t>
    </r>
  </si>
  <si>
    <r>
      <t>6.</t>
    </r>
    <r>
      <rPr>
        <sz val="7"/>
        <rFont val="Times New Roman"/>
        <family val="1"/>
      </rPr>
      <t xml:space="preserve">       </t>
    </r>
    <r>
      <rPr>
        <sz val="13"/>
        <rFont val="Agency FB"/>
        <family val="2"/>
      </rPr>
      <t>Kuk nxjerr sekretin teknologjik te ndermarjes, institucionit apo kompanise ku punon.</t>
    </r>
  </si>
  <si>
    <t>NENI  12</t>
  </si>
  <si>
    <t xml:space="preserve">PROCEDURA PER ZGJIDHJRN E KONTRATES </t>
  </si>
  <si>
    <t>Ne raste e zgjidhjeve mardhenjeve te punes, ne librezen e punes te punemarresit shenohet shkaku i largimit nga puna si dhe dispozitat ne te cilat mbeshtetet kjo zgjidhje.</t>
  </si>
  <si>
    <t>Ne rastet kur punemarresi ndodhet me leje vjetore, plotesuese, shendetesore , punedhenesi nuk munta ta largoje  ate nga puna.</t>
  </si>
  <si>
    <r>
      <t xml:space="preserve">  </t>
    </r>
    <r>
      <rPr>
        <u/>
        <sz val="13"/>
        <rFont val="Agency FB"/>
        <family val="2"/>
      </rPr>
      <t>NENI  13</t>
    </r>
  </si>
  <si>
    <t>Per sa nuk parashikohet ne kontraten  individuale te punes do te zbatohen dispozitat e Kodit te Punes.</t>
  </si>
  <si>
    <t>PALET  KONTRAKTUESE</t>
  </si>
  <si>
    <t xml:space="preserve">             PUNEDHENESI                                                                                                   PUNEMARRESI</t>
  </si>
  <si>
    <t xml:space="preserve">      </t>
  </si>
  <si>
    <t xml:space="preserve">           VITI    2012</t>
  </si>
  <si>
    <t>Periudha   Kontabel e Pasqyrave   Financiare                                            Nga  01.01.2012</t>
  </si>
  <si>
    <t xml:space="preserve">                                                                                                                 Deri  31.12.2012</t>
  </si>
  <si>
    <t>Data  e mbylljes se Pasqyrave  Financiare                                         05   MARS   2013</t>
  </si>
  <si>
    <t>Periudhe    01 Janar  2012 - 31 dhjetor 2012</t>
  </si>
  <si>
    <t>(i)    Huat dhe oblikacionet  financiare overd,</t>
  </si>
  <si>
    <t>Pasqyra  e  nryshimeve  ne kapital      2012</t>
  </si>
  <si>
    <t>Ne  fillim po japim  shpjegimet e aktivit te  bilancit per daten 31.12.2012</t>
  </si>
  <si>
    <t>31.12.2012,</t>
  </si>
  <si>
    <t>shpen, te tjera</t>
  </si>
  <si>
    <t>Blerje  mallrash e materiale  mjet transp.</t>
  </si>
  <si>
    <t xml:space="preserve">  - Mallra  per shitje Gazoil  (3,223 x 130,28)</t>
  </si>
  <si>
    <t xml:space="preserve">  -  Benzine ( 5,280  x</t>
  </si>
  <si>
    <t xml:space="preserve">  - Gaz I lengsh. (2,398  x</t>
  </si>
  <si>
    <t xml:space="preserve">  Shoq. e thjesht Copri-Aktor</t>
  </si>
  <si>
    <t>(transpo)</t>
  </si>
  <si>
    <t xml:space="preserve">  Debitor  shitsat e karburantit </t>
  </si>
  <si>
    <t>Hua  bankare , OVERDRAT perdor  nga subjekti</t>
  </si>
  <si>
    <t xml:space="preserve"> Kaspertol    sha    karburant  </t>
  </si>
  <si>
    <t>Nga  shitja  e mall, mat. Plus  sherb  transp</t>
  </si>
  <si>
    <t>Shpjegime  per huat dhe parapagimet  ne pasiv  date  31.12.2012</t>
  </si>
  <si>
    <t>SUBJEKTI _ "Q&amp;NJ"   SHPK    Viti  2012</t>
  </si>
  <si>
    <t>1//1/2012</t>
  </si>
  <si>
    <t>Vlera  Kontabel  neto e  A.A Materiale     2012</t>
  </si>
  <si>
    <t>Amortizimi   A.A Materiale     2012</t>
  </si>
  <si>
    <r>
      <t xml:space="preserve">       </t>
    </r>
    <r>
      <rPr>
        <b/>
        <u/>
        <sz val="11"/>
        <rFont val="Arial"/>
        <family val="2"/>
      </rPr>
      <t xml:space="preserve">     Aktive   afatgjata   me vleren   fillesatre  2012</t>
    </r>
  </si>
  <si>
    <r>
      <t xml:space="preserve">      </t>
    </r>
    <r>
      <rPr>
        <b/>
        <u/>
        <sz val="14"/>
        <rFont val="Arial"/>
        <family val="2"/>
      </rPr>
      <t xml:space="preserve">  Inventari  automjeteve ne pronsi te subjektit  2012</t>
    </r>
  </si>
  <si>
    <t>SUBJEKTI _ "Q&amp;NJ"   SHPK    Viti  2012                                                                 25    shkurt  2013</t>
  </si>
  <si>
    <t>Shpenzime postare dhe telekomunikacioni energj elek</t>
  </si>
  <si>
    <t>viti 2012</t>
  </si>
  <si>
    <t xml:space="preserve">« Q&amp;NJ » SHPK </t>
  </si>
  <si>
    <r>
      <t>Sot me daten _</t>
    </r>
    <r>
      <rPr>
        <b/>
        <i/>
        <sz val="13"/>
        <rFont val="Agency FB"/>
        <family val="2"/>
      </rPr>
      <t>25.02.2013</t>
    </r>
    <r>
      <rPr>
        <sz val="13"/>
        <rFont val="Agency FB"/>
        <family val="2"/>
      </rPr>
      <t xml:space="preserve"> ne  Golaj  HAS  lidhet  kontrata e punes  midis : </t>
    </r>
  </si>
  <si>
    <r>
      <t>Punedhenesit Z.</t>
    </r>
    <r>
      <rPr>
        <b/>
        <i/>
        <sz val="13"/>
        <rFont val="Agency FB"/>
        <family val="2"/>
      </rPr>
      <t xml:space="preserve"> NJAZI  KASTRATIT  </t>
    </r>
    <r>
      <rPr>
        <sz val="13"/>
        <rFont val="Agency FB"/>
        <family val="2"/>
      </rPr>
      <t xml:space="preserve">perfaqesues i subjektit </t>
    </r>
    <r>
      <rPr>
        <b/>
        <i/>
        <sz val="13"/>
        <rFont val="Agency FB"/>
        <family val="2"/>
      </rPr>
      <t xml:space="preserve">“Q&amp;NJ” SHPK  </t>
    </r>
    <r>
      <rPr>
        <sz val="13"/>
        <rFont val="Agency FB"/>
        <family val="2"/>
      </rPr>
      <t xml:space="preserve">dhe  punmarresit </t>
    </r>
    <r>
      <rPr>
        <b/>
        <i/>
        <sz val="13"/>
        <rFont val="Agency FB"/>
        <family val="2"/>
      </rPr>
      <t xml:space="preserve">Z MUSTAF   SOKOLI    </t>
    </r>
  </si>
  <si>
    <r>
      <t xml:space="preserve">I punesuari  pranon   te  punoje  ne  profesionin </t>
    </r>
    <r>
      <rPr>
        <b/>
        <i/>
        <sz val="13"/>
        <rFont val="Agency FB"/>
        <family val="2"/>
      </rPr>
      <t xml:space="preserve">     (ekonomist  me koke te pjeseshme)   </t>
    </r>
    <r>
      <rPr>
        <sz val="13"/>
        <rFont val="Agency FB"/>
        <family val="2"/>
      </rPr>
      <t>per  mbylljen e llog. Vjetore te ketin  subjekti  te vitit 2012.</t>
    </r>
  </si>
  <si>
    <r>
      <t xml:space="preserve">Kjo kontrate lidhet per nje peridhe kohore prej    </t>
    </r>
    <r>
      <rPr>
        <b/>
        <sz val="13"/>
        <rFont val="Agency FB"/>
        <family val="2"/>
      </rPr>
      <t xml:space="preserve">11  ditesh </t>
    </r>
    <r>
      <rPr>
        <sz val="13"/>
        <rFont val="Agency FB"/>
        <family val="2"/>
      </rPr>
      <t xml:space="preserve">.  Kontrata  eshte e  vlefshme  per  periudhe  nga  data   </t>
    </r>
    <r>
      <rPr>
        <b/>
        <i/>
        <sz val="13"/>
        <rFont val="Agency FB"/>
        <family val="2"/>
      </rPr>
      <t xml:space="preserve">01/03/2013 </t>
    </r>
    <r>
      <rPr>
        <sz val="13"/>
        <rFont val="Agency FB"/>
        <family val="2"/>
      </rPr>
      <t xml:space="preserve"> deri me daten    </t>
    </r>
    <r>
      <rPr>
        <b/>
        <i/>
        <sz val="13"/>
        <rFont val="Agency FB"/>
        <family val="2"/>
      </rPr>
      <t xml:space="preserve">31.03.2013 </t>
    </r>
    <r>
      <rPr>
        <sz val="13"/>
        <rFont val="Agency FB"/>
        <family val="2"/>
      </rPr>
      <t>.</t>
    </r>
  </si>
  <si>
    <r>
      <t xml:space="preserve">Paga punmarrsit do ti paguhet </t>
    </r>
    <r>
      <rPr>
        <b/>
        <i/>
        <sz val="13"/>
        <rFont val="Agency FB"/>
        <family val="2"/>
      </rPr>
      <t xml:space="preserve">____ </t>
    </r>
    <r>
      <rPr>
        <sz val="13"/>
        <rFont val="Agency FB"/>
        <family val="2"/>
      </rPr>
      <t xml:space="preserve"> here ne muaj ne datat  </t>
    </r>
    <r>
      <rPr>
        <b/>
        <i/>
        <sz val="13"/>
        <rFont val="Agency FB"/>
        <family val="2"/>
      </rPr>
      <t xml:space="preserve">____  </t>
    </r>
    <r>
      <rPr>
        <sz val="13"/>
        <rFont val="Agency FB"/>
        <family val="2"/>
      </rPr>
      <t xml:space="preserve">dhe   </t>
    </r>
    <r>
      <rPr>
        <b/>
        <sz val="13"/>
        <rFont val="Agency FB"/>
        <family val="2"/>
      </rPr>
      <t>------</t>
    </r>
    <r>
      <rPr>
        <sz val="13"/>
        <rFont val="Agency FB"/>
        <family val="2"/>
      </rPr>
      <t xml:space="preserve">te  muajit  pasardhes. Paga baze  mujore do te jete    </t>
    </r>
    <r>
      <rPr>
        <b/>
        <i/>
        <sz val="13"/>
        <rFont val="Agency FB"/>
        <family val="2"/>
      </rPr>
      <t xml:space="preserve">ajo e percaktuar ne vkm 285  date 04.05.2007 « per pagat referuese » e percaktuar ne anekset perkatese (30,000/22*11)= 15,000   </t>
    </r>
    <r>
      <rPr>
        <sz val="13"/>
        <rFont val="Agency FB"/>
        <family val="2"/>
      </rPr>
      <t>leke, e  percaktuar ne tabelen e pagave, por jo me ulet se niveli i pagave minimale.</t>
    </r>
  </si>
  <si>
    <r>
      <t xml:space="preserve">Kontributet  e  sigurimeve  shoqerore e shendetesore  do    te derdhen rregullisht  ne masen, sipas percaktimit qe bahet Ne ligjin per sig.shoq.e shendetysore dhe  ne VKM-te qe bejne ndryshimet perkatese </t>
    </r>
    <r>
      <rPr>
        <b/>
        <sz val="13"/>
        <rFont val="Agency FB"/>
        <family val="2"/>
      </rPr>
      <t>( ne « VKM    1114 date 30.07.2008  i ndryshuar », Kreu  I-re  germa « g » dhe Kreu  III-te pika « 4 ». dhe  konkretisht kontributi i punëdhënësit të jetë 15% dhe pjesa e të punësuarit 9.5%,  dhe 3.4% kontribuet  sigurimeve shendetesore</t>
    </r>
    <r>
      <rPr>
        <sz val="13"/>
        <rFont val="Agency FB"/>
        <family val="2"/>
      </rPr>
      <t>).Per tu perdorur nga punmarresi ne raste smundjeve, te aksidenteve,te lejeve te barre-lindjeve , te kete mundesi te perballoje paaftesine e perkohshme ose te perfitoj pension pas perfundimit  te moshes  se sfte per pune.</t>
    </r>
  </si>
  <si>
    <t>Punedhenesi eshte i detyruar ti siguroje kushte normale per kryerjen   e punes sipas profilit ku punon punmarresi, mbrojtjen ne pune, kushteve  hygjeno-sanitare, sigurimit teknik, mjetet mbrojtese dhe gjithcka tjeter qe percakton kodi punes (ne perputhje me nenet 39-75) dhe VKM per pune  specifike qe paraqet rrezikshmeri te lerte.</t>
  </si>
  <si>
    <t>Ne raste se njera nga palet, punedhensi ose punemarrsi, kerkon te zgjidhe kontraten e punes, ateher ai duhet te noftoj palen tjeter me shkrim te pakten -------dite perpara nderprerjeve te maredhenjeve te punes (neni 143 kod.punes).</t>
  </si>
  <si>
    <t xml:space="preserve"> «Q&amp;NJ » SHPK  NJAZI   KASTRATI                                                                             Mustaf   SOKOLI     </t>
  </si>
  <si>
    <t>Nr_____Prot                                                                                                                                                                         KAMEZ  me 25.02.2013</t>
  </si>
  <si>
    <t xml:space="preserve">Q&amp;NJ    shpk </t>
  </si>
  <si>
    <t xml:space="preserve">Shpenzime   analitike te detajuara sipas zerave </t>
  </si>
  <si>
    <t xml:space="preserve">shpenz. Paga punonj, minus 11.2, e tap, kaluar ne banke </t>
  </si>
  <si>
    <t xml:space="preserve">Shpenz. Kontribute sig, shoq e shendet. kaluar ne banke </t>
  </si>
  <si>
    <t>Shpenz, energji  elektrike, per vitin 2012 shif likujdim, banke</t>
  </si>
  <si>
    <t xml:space="preserve">Taksa  e tarifa  vendore per Bahkin Kamez, shif lik. Banke </t>
  </si>
  <si>
    <t xml:space="preserve">Amortizime  per vitin 2012, shif te detj te vep, e ndryshme </t>
  </si>
  <si>
    <t>shp. Per kontrolle e kualidime pompash DPM, sigrim obj,(te lib/blerjeve)</t>
  </si>
  <si>
    <t xml:space="preserve">Shpenz. Komisjone sherbimi plus, kom, perdorimi OVERDRAFTI </t>
  </si>
  <si>
    <t>shpenz, pllaka per shtrim sheshi, te karburantit rreth 300 m2</t>
  </si>
  <si>
    <t>Shpenzim  karburant tollona, per transportin shif (lib, e blerjeve/2012</t>
  </si>
  <si>
    <t xml:space="preserve">Blerje  karburant per shitje 2012 </t>
  </si>
  <si>
    <t>Shpenzime  nga ndryshimi gjendjeve (Ulje gjendjeve)</t>
  </si>
  <si>
    <t xml:space="preserve">SHPENZIME NGA  BLERJET </t>
  </si>
  <si>
    <t xml:space="preserve">ne  000/leke </t>
  </si>
  <si>
    <t xml:space="preserve">Te  punsuar  mesatarisht  per  vitin  2012 </t>
  </si>
  <si>
    <t>Me page   deri  21,000</t>
  </si>
  <si>
    <t>Me page nga21,001deri ne 30,000</t>
  </si>
  <si>
    <t>ka  hartuar pasqyrat financiare të vitit 2012 komform standarteve kombetare te kontabilitetit.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</si>
</sst>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&quot;$&quot;* #,##0.000_);_(&quot;$&quot;* \(#,##0.000\);_(&quot;$&quot;* &quot;-&quot;??_);_(@_)"/>
    <numFmt numFmtId="166" formatCode="_(* #,##0.0_);_(* \(#,##0.0\);_(* &quot;-&quot;??_);_(@_)"/>
    <numFmt numFmtId="167" formatCode="_(* #,##0_);_(* \(#,##0\);_(* &quot;-&quot;??_);_(@_)"/>
    <numFmt numFmtId="168" formatCode="0.0%"/>
  </numFmts>
  <fonts count="127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entury Gothic"/>
      <family val="2"/>
    </font>
    <font>
      <u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sz val="14"/>
      <name val="Century Gothic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Century Gothic"/>
      <family val="2"/>
    </font>
    <font>
      <sz val="12"/>
      <name val="Arial"/>
      <family val="2"/>
    </font>
    <font>
      <sz val="19"/>
      <name val="Arial"/>
      <family val="2"/>
    </font>
    <font>
      <sz val="19"/>
      <name val="Century Gothic"/>
      <family val="2"/>
    </font>
    <font>
      <b/>
      <sz val="19"/>
      <name val="Century Gothic"/>
      <family val="2"/>
    </font>
    <font>
      <sz val="22"/>
      <name val="Arial"/>
      <family val="2"/>
    </font>
    <font>
      <sz val="22"/>
      <name val="Century Gothic"/>
      <family val="2"/>
    </font>
    <font>
      <i/>
      <sz val="11"/>
      <name val="Century Gothic"/>
      <family val="2"/>
    </font>
    <font>
      <i/>
      <sz val="10"/>
      <name val="Century Gothic"/>
      <family val="2"/>
    </font>
    <font>
      <sz val="24"/>
      <name val="Arial"/>
      <family val="2"/>
    </font>
    <font>
      <sz val="15"/>
      <name val="Arial"/>
      <family val="2"/>
    </font>
    <font>
      <b/>
      <sz val="11"/>
      <name val="Arial"/>
      <family val="2"/>
    </font>
    <font>
      <b/>
      <sz val="11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1"/>
      <name val="Century Gothic"/>
      <family val="2"/>
    </font>
    <font>
      <b/>
      <i/>
      <sz val="10"/>
      <name val="Century Gothic"/>
      <family val="2"/>
    </font>
    <font>
      <sz val="18"/>
      <name val="Century Gothic"/>
      <family val="2"/>
    </font>
    <font>
      <sz val="18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4"/>
      <name val="Agency FB"/>
      <family val="2"/>
    </font>
    <font>
      <sz val="12"/>
      <name val="Bodoni MT"/>
      <family val="1"/>
    </font>
    <font>
      <sz val="12"/>
      <name val="Calisto MT"/>
      <family val="1"/>
    </font>
    <font>
      <u/>
      <sz val="12"/>
      <name val="Calisto MT"/>
      <family val="1"/>
    </font>
    <font>
      <b/>
      <sz val="12"/>
      <name val="Calisto MT"/>
      <family val="1"/>
    </font>
    <font>
      <i/>
      <sz val="12"/>
      <name val="Calisto MT"/>
      <family val="1"/>
    </font>
    <font>
      <sz val="10"/>
      <name val="Calisto MT"/>
      <family val="1"/>
    </font>
    <font>
      <sz val="14"/>
      <name val="Calisto MT"/>
      <family val="1"/>
    </font>
    <font>
      <b/>
      <sz val="14"/>
      <name val="Calisto MT"/>
      <family val="1"/>
    </font>
    <font>
      <b/>
      <sz val="10"/>
      <name val="Calisto MT"/>
      <family val="1"/>
    </font>
    <font>
      <b/>
      <sz val="13"/>
      <name val="Calisto MT"/>
      <family val="1"/>
    </font>
    <font>
      <sz val="13"/>
      <name val="Calisto MT"/>
      <family val="1"/>
    </font>
    <font>
      <i/>
      <sz val="13"/>
      <name val="Calisto MT"/>
      <family val="1"/>
    </font>
    <font>
      <b/>
      <sz val="16"/>
      <name val="Agency FB"/>
      <family val="2"/>
    </font>
    <font>
      <sz val="12"/>
      <name val="Courier"/>
      <family val="3"/>
    </font>
    <font>
      <sz val="12"/>
      <name val="Book Antiqua"/>
      <family val="1"/>
    </font>
    <font>
      <sz val="10"/>
      <name val="Book Antiqua"/>
      <family val="1"/>
    </font>
    <font>
      <sz val="11"/>
      <name val="Calisto MT"/>
      <family val="1"/>
    </font>
    <font>
      <b/>
      <u/>
      <sz val="1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9"/>
      <name val="Arial"/>
      <family val="2"/>
    </font>
    <font>
      <b/>
      <u/>
      <sz val="14"/>
      <name val="Times New Roman"/>
      <family val="1"/>
    </font>
    <font>
      <sz val="11"/>
      <name val="Bodoni MT"/>
      <family val="1"/>
    </font>
    <font>
      <b/>
      <sz val="11"/>
      <name val="Bodoni MT"/>
      <family val="1"/>
    </font>
    <font>
      <sz val="10"/>
      <name val="Bodoni MT"/>
      <family val="1"/>
    </font>
    <font>
      <b/>
      <sz val="10"/>
      <name val="Bodoni MT"/>
      <family val="1"/>
    </font>
    <font>
      <u/>
      <sz val="10"/>
      <name val="Bodoni MT"/>
      <family val="1"/>
    </font>
    <font>
      <i/>
      <sz val="10"/>
      <name val="Bodoni MT"/>
      <family val="1"/>
    </font>
    <font>
      <u/>
      <sz val="11"/>
      <name val="Bodoni MT"/>
      <family val="1"/>
    </font>
    <font>
      <b/>
      <sz val="12"/>
      <name val="Bodoni MT"/>
      <family val="1"/>
    </font>
    <font>
      <i/>
      <sz val="12"/>
      <name val="Bodoni MT"/>
      <family val="1"/>
    </font>
    <font>
      <i/>
      <sz val="11"/>
      <name val="Bodoni MT"/>
      <family val="1"/>
    </font>
    <font>
      <b/>
      <sz val="14"/>
      <name val="Bodoni MT"/>
      <family val="1"/>
    </font>
    <font>
      <sz val="14"/>
      <name val="Bodoni MT"/>
      <family val="1"/>
    </font>
    <font>
      <i/>
      <sz val="11"/>
      <name val="Calisto MT"/>
      <family val="1"/>
    </font>
    <font>
      <b/>
      <sz val="11"/>
      <name val="Calisto MT"/>
      <family val="1"/>
    </font>
    <font>
      <sz val="9"/>
      <name val="Bodoni MT"/>
      <family val="1"/>
    </font>
    <font>
      <b/>
      <i/>
      <sz val="11"/>
      <name val="Bodoni MT"/>
      <family val="1"/>
    </font>
    <font>
      <b/>
      <i/>
      <sz val="12"/>
      <name val="Bodoni MT"/>
      <family val="1"/>
    </font>
    <font>
      <sz val="14"/>
      <name val="Arial Rounded MT Bold"/>
      <family val="2"/>
    </font>
    <font>
      <sz val="12"/>
      <name val="Arial Rounded MT Bold"/>
      <family val="2"/>
    </font>
    <font>
      <sz val="10"/>
      <name val="Arial Rounded MT Bold"/>
      <family val="2"/>
    </font>
    <font>
      <b/>
      <sz val="11"/>
      <name val="Arial Rounded MT Bold"/>
      <family val="2"/>
    </font>
    <font>
      <b/>
      <sz val="12"/>
      <name val="Arial Rounded MT Bold"/>
      <family val="2"/>
    </font>
    <font>
      <sz val="16"/>
      <name val="Agency FB"/>
      <family val="2"/>
    </font>
    <font>
      <sz val="9"/>
      <name val="Times New Roman"/>
      <family val="1"/>
    </font>
    <font>
      <sz val="10"/>
      <name val="Courier"/>
      <family val="3"/>
    </font>
    <font>
      <b/>
      <u/>
      <sz val="12"/>
      <name val="Book Antiqua"/>
      <family val="1"/>
    </font>
    <font>
      <u/>
      <sz val="12"/>
      <name val="Book Antiqua"/>
      <family val="1"/>
    </font>
    <font>
      <sz val="12"/>
      <name val="Arial Unicode MS"/>
      <family val="2"/>
    </font>
    <font>
      <sz val="11"/>
      <name val="Arial Unicode MS"/>
      <family val="2"/>
    </font>
    <font>
      <i/>
      <sz val="12"/>
      <name val="Arial Unicode MS"/>
      <family val="2"/>
    </font>
    <font>
      <b/>
      <sz val="12"/>
      <name val="Arial Unicode MS"/>
      <family val="2"/>
    </font>
    <font>
      <i/>
      <sz val="10"/>
      <name val="Arial Unicode MS"/>
      <family val="2"/>
    </font>
    <font>
      <b/>
      <sz val="10"/>
      <name val="Arial Unicode MS"/>
      <family val="2"/>
    </font>
    <font>
      <b/>
      <i/>
      <sz val="14"/>
      <name val="Arial Unicode MS"/>
      <family val="2"/>
    </font>
    <font>
      <sz val="10"/>
      <name val="Arial Unicode MS"/>
      <family val="2"/>
    </font>
    <font>
      <b/>
      <i/>
      <sz val="12"/>
      <name val="Arial Unicode MS"/>
      <family val="2"/>
    </font>
    <font>
      <b/>
      <sz val="12"/>
      <name val="Courier"/>
      <family val="3"/>
    </font>
    <font>
      <sz val="9"/>
      <name val="Book Antiqua"/>
      <family val="1"/>
    </font>
    <font>
      <sz val="14"/>
      <name val="Book Antiqua"/>
      <family val="1"/>
    </font>
    <font>
      <b/>
      <sz val="12"/>
      <name val="Book Antiqua"/>
      <family val="1"/>
    </font>
    <font>
      <i/>
      <sz val="12"/>
      <name val="Book Antiqua"/>
      <family val="1"/>
    </font>
    <font>
      <b/>
      <i/>
      <sz val="14"/>
      <name val="Book Antiqua"/>
      <family val="1"/>
    </font>
    <font>
      <sz val="13"/>
      <name val="Agency FB"/>
      <family val="2"/>
    </font>
    <font>
      <u/>
      <sz val="13"/>
      <name val="Agency FB"/>
      <family val="2"/>
    </font>
    <font>
      <b/>
      <sz val="13"/>
      <name val="Agency FB"/>
      <family val="2"/>
    </font>
    <font>
      <b/>
      <i/>
      <sz val="13"/>
      <name val="Agency FB"/>
      <family val="2"/>
    </font>
    <font>
      <sz val="13"/>
      <name val="Lucida Calligraphy"/>
      <family val="4"/>
    </font>
    <font>
      <sz val="7"/>
      <name val="Times New Roman"/>
      <family val="1"/>
    </font>
    <font>
      <sz val="8"/>
      <name val="Bodoni MT"/>
      <family val="1"/>
    </font>
    <font>
      <b/>
      <sz val="9"/>
      <name val="Bodoni MT"/>
      <family val="1"/>
    </font>
    <font>
      <b/>
      <sz val="11"/>
      <color rgb="FFFF0000"/>
      <name val="Arial Unicode MS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name val="Arial Unicode MS"/>
      <family val="2"/>
    </font>
    <font>
      <b/>
      <sz val="9"/>
      <color rgb="FFFF0000"/>
      <name val="Arial"/>
      <family val="2"/>
    </font>
    <font>
      <sz val="13.5"/>
      <name val="Times New Roman"/>
      <family val="1"/>
    </font>
    <font>
      <sz val="13"/>
      <name val="Bodoni MT Condensed"/>
      <family val="1"/>
    </font>
    <font>
      <b/>
      <sz val="10"/>
      <name val="Bell MT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Border="1"/>
    <xf numFmtId="0" fontId="5" fillId="0" borderId="0" xfId="0" applyFont="1" applyBorder="1"/>
    <xf numFmtId="0" fontId="0" fillId="0" borderId="2" xfId="0" applyBorder="1"/>
    <xf numFmtId="0" fontId="13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5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16" fillId="0" borderId="0" xfId="0" applyFont="1"/>
    <xf numFmtId="0" fontId="5" fillId="0" borderId="5" xfId="0" applyFont="1" applyBorder="1" applyAlignment="1">
      <alignment horizontal="center"/>
    </xf>
    <xf numFmtId="167" fontId="5" fillId="0" borderId="1" xfId="1" applyNumberFormat="1" applyFont="1" applyBorder="1"/>
    <xf numFmtId="0" fontId="0" fillId="2" borderId="0" xfId="0" applyFill="1"/>
    <xf numFmtId="0" fontId="0" fillId="2" borderId="6" xfId="0" applyFill="1" applyBorder="1"/>
    <xf numFmtId="0" fontId="4" fillId="0" borderId="4" xfId="0" applyFont="1" applyBorder="1"/>
    <xf numFmtId="0" fontId="4" fillId="0" borderId="7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7" fontId="5" fillId="0" borderId="0" xfId="1" applyNumberFormat="1" applyFont="1" applyBorder="1"/>
    <xf numFmtId="43" fontId="5" fillId="0" borderId="0" xfId="1" applyFont="1" applyBorder="1"/>
    <xf numFmtId="0" fontId="8" fillId="0" borderId="3" xfId="0" applyFont="1" applyBorder="1" applyAlignment="1">
      <alignment horizontal="center"/>
    </xf>
    <xf numFmtId="43" fontId="11" fillId="0" borderId="0" xfId="1" applyFont="1" applyBorder="1"/>
    <xf numFmtId="0" fontId="19" fillId="0" borderId="0" xfId="0" applyFont="1"/>
    <xf numFmtId="43" fontId="20" fillId="0" borderId="0" xfId="1" applyFont="1" applyBorder="1"/>
    <xf numFmtId="0" fontId="19" fillId="0" borderId="0" xfId="0" applyFont="1" applyBorder="1"/>
    <xf numFmtId="43" fontId="21" fillId="0" borderId="0" xfId="1" applyFont="1" applyBorder="1"/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8" fillId="0" borderId="1" xfId="0" applyFont="1" applyBorder="1"/>
    <xf numFmtId="0" fontId="22" fillId="0" borderId="0" xfId="0" applyFont="1"/>
    <xf numFmtId="43" fontId="23" fillId="0" borderId="0" xfId="1" applyFont="1" applyBorder="1"/>
    <xf numFmtId="0" fontId="22" fillId="0" borderId="0" xfId="0" applyFont="1" applyBorder="1"/>
    <xf numFmtId="0" fontId="12" fillId="0" borderId="0" xfId="0" applyFont="1" applyBorder="1"/>
    <xf numFmtId="0" fontId="26" fillId="0" borderId="0" xfId="0" applyFont="1"/>
    <xf numFmtId="0" fontId="18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2" fillId="0" borderId="0" xfId="0" applyFont="1" applyBorder="1"/>
    <xf numFmtId="0" fontId="27" fillId="0" borderId="0" xfId="0" applyFont="1" applyBorder="1"/>
    <xf numFmtId="0" fontId="27" fillId="0" borderId="0" xfId="0" applyFont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0" xfId="0" applyFont="1" applyBorder="1"/>
    <xf numFmtId="0" fontId="18" fillId="0" borderId="21" xfId="0" applyFont="1" applyBorder="1"/>
    <xf numFmtId="0" fontId="4" fillId="0" borderId="0" xfId="0" applyFont="1" applyBorder="1" applyAlignment="1">
      <alignment horizontal="center"/>
    </xf>
    <xf numFmtId="167" fontId="4" fillId="0" borderId="0" xfId="0" applyNumberFormat="1" applyFont="1"/>
    <xf numFmtId="0" fontId="28" fillId="0" borderId="0" xfId="0" applyFont="1"/>
    <xf numFmtId="167" fontId="16" fillId="0" borderId="0" xfId="1" applyNumberFormat="1" applyFont="1" applyBorder="1"/>
    <xf numFmtId="167" fontId="16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29" xfId="0" applyFont="1" applyBorder="1"/>
    <xf numFmtId="0" fontId="8" fillId="0" borderId="3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8" fillId="0" borderId="31" xfId="0" applyFont="1" applyBorder="1"/>
    <xf numFmtId="0" fontId="8" fillId="0" borderId="32" xfId="0" applyFont="1" applyBorder="1"/>
    <xf numFmtId="49" fontId="8" fillId="0" borderId="2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4" fillId="0" borderId="30" xfId="0" applyFont="1" applyBorder="1"/>
    <xf numFmtId="167" fontId="8" fillId="0" borderId="1" xfId="1" applyNumberFormat="1" applyFont="1" applyBorder="1"/>
    <xf numFmtId="0" fontId="26" fillId="0" borderId="0" xfId="0" applyFont="1" applyAlignment="1">
      <alignment horizontal="center"/>
    </xf>
    <xf numFmtId="167" fontId="8" fillId="0" borderId="0" xfId="1" applyNumberFormat="1" applyFont="1" applyBorder="1"/>
    <xf numFmtId="167" fontId="8" fillId="0" borderId="26" xfId="1" applyNumberFormat="1" applyFont="1" applyBorder="1"/>
    <xf numFmtId="0" fontId="11" fillId="0" borderId="24" xfId="0" applyFont="1" applyBorder="1" applyAlignment="1">
      <alignment horizontal="center"/>
    </xf>
    <xf numFmtId="43" fontId="7" fillId="0" borderId="0" xfId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67" fontId="1" fillId="0" borderId="0" xfId="1" applyNumberFormat="1" applyFont="1" applyBorder="1" applyAlignment="1">
      <alignment horizontal="left"/>
    </xf>
    <xf numFmtId="167" fontId="30" fillId="0" borderId="0" xfId="1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167" fontId="31" fillId="0" borderId="0" xfId="0" applyNumberFormat="1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168" fontId="0" fillId="0" borderId="0" xfId="0" applyNumberFormat="1"/>
    <xf numFmtId="1" fontId="0" fillId="0" borderId="0" xfId="0" applyNumberFormat="1"/>
    <xf numFmtId="167" fontId="24" fillId="0" borderId="1" xfId="1" applyNumberFormat="1" applyFont="1" applyBorder="1"/>
    <xf numFmtId="0" fontId="0" fillId="0" borderId="0" xfId="0" applyAlignment="1">
      <alignment horizontal="left"/>
    </xf>
    <xf numFmtId="0" fontId="8" fillId="0" borderId="23" xfId="0" applyFont="1" applyBorder="1" applyAlignment="1">
      <alignment horizontal="center"/>
    </xf>
    <xf numFmtId="167" fontId="11" fillId="0" borderId="1" xfId="1" applyNumberFormat="1" applyFont="1" applyBorder="1"/>
    <xf numFmtId="0" fontId="15" fillId="0" borderId="1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18" fillId="0" borderId="6" xfId="0" applyFont="1" applyBorder="1"/>
    <xf numFmtId="0" fontId="18" fillId="0" borderId="4" xfId="0" applyFont="1" applyBorder="1"/>
    <xf numFmtId="0" fontId="18" fillId="0" borderId="7" xfId="0" applyFont="1" applyBorder="1"/>
    <xf numFmtId="167" fontId="4" fillId="0" borderId="0" xfId="1" applyNumberFormat="1" applyFont="1" applyBorder="1"/>
    <xf numFmtId="167" fontId="4" fillId="0" borderId="0" xfId="1" applyNumberFormat="1" applyFont="1" applyBorder="1" applyAlignment="1">
      <alignment horizontal="right"/>
    </xf>
    <xf numFmtId="0" fontId="11" fillId="0" borderId="31" xfId="0" applyFont="1" applyBorder="1" applyAlignment="1">
      <alignment horizontal="center"/>
    </xf>
    <xf numFmtId="167" fontId="11" fillId="0" borderId="31" xfId="1" applyNumberFormat="1" applyFont="1" applyBorder="1"/>
    <xf numFmtId="167" fontId="5" fillId="0" borderId="25" xfId="1" applyNumberFormat="1" applyFont="1" applyBorder="1"/>
    <xf numFmtId="167" fontId="5" fillId="0" borderId="37" xfId="1" applyNumberFormat="1" applyFont="1" applyBorder="1"/>
    <xf numFmtId="167" fontId="12" fillId="0" borderId="10" xfId="1" applyNumberFormat="1" applyFont="1" applyBorder="1"/>
    <xf numFmtId="167" fontId="11" fillId="0" borderId="25" xfId="1" applyNumberFormat="1" applyFont="1" applyBorder="1"/>
    <xf numFmtId="0" fontId="11" fillId="0" borderId="3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167" fontId="25" fillId="0" borderId="10" xfId="1" applyNumberFormat="1" applyFont="1" applyBorder="1"/>
    <xf numFmtId="167" fontId="25" fillId="0" borderId="39" xfId="1" applyNumberFormat="1" applyFont="1" applyBorder="1"/>
    <xf numFmtId="167" fontId="25" fillId="0" borderId="1" xfId="1" applyNumberFormat="1" applyFont="1" applyBorder="1"/>
    <xf numFmtId="167" fontId="25" fillId="0" borderId="15" xfId="1" applyNumberFormat="1" applyFont="1" applyBorder="1"/>
    <xf numFmtId="167" fontId="24" fillId="0" borderId="15" xfId="1" applyNumberFormat="1" applyFont="1" applyBorder="1"/>
    <xf numFmtId="167" fontId="24" fillId="0" borderId="26" xfId="1" applyNumberFormat="1" applyFont="1" applyBorder="1"/>
    <xf numFmtId="167" fontId="24" fillId="0" borderId="40" xfId="1" applyNumberFormat="1" applyFont="1" applyBorder="1"/>
    <xf numFmtId="167" fontId="25" fillId="0" borderId="26" xfId="1" applyNumberFormat="1" applyFont="1" applyBorder="1"/>
    <xf numFmtId="167" fontId="25" fillId="0" borderId="40" xfId="1" applyNumberFormat="1" applyFont="1" applyBorder="1"/>
    <xf numFmtId="167" fontId="33" fillId="0" borderId="25" xfId="1" applyNumberFormat="1" applyFont="1" applyBorder="1"/>
    <xf numFmtId="167" fontId="32" fillId="0" borderId="37" xfId="1" applyNumberFormat="1" applyFont="1" applyBorder="1"/>
    <xf numFmtId="167" fontId="29" fillId="0" borderId="31" xfId="1" applyNumberFormat="1" applyFont="1" applyBorder="1"/>
    <xf numFmtId="167" fontId="32" fillId="0" borderId="25" xfId="1" applyNumberFormat="1" applyFont="1" applyBorder="1"/>
    <xf numFmtId="167" fontId="24" fillId="0" borderId="10" xfId="1" applyNumberFormat="1" applyFont="1" applyBorder="1"/>
    <xf numFmtId="167" fontId="24" fillId="0" borderId="39" xfId="1" applyNumberFormat="1" applyFont="1" applyBorder="1"/>
    <xf numFmtId="0" fontId="37" fillId="0" borderId="0" xfId="0" applyFont="1"/>
    <xf numFmtId="0" fontId="5" fillId="5" borderId="0" xfId="0" applyFont="1" applyFill="1"/>
    <xf numFmtId="0" fontId="9" fillId="0" borderId="0" xfId="0" applyFont="1"/>
    <xf numFmtId="167" fontId="7" fillId="0" borderId="25" xfId="1" applyNumberFormat="1" applyFont="1" applyBorder="1"/>
    <xf numFmtId="167" fontId="0" fillId="0" borderId="0" xfId="0" applyNumberFormat="1"/>
    <xf numFmtId="0" fontId="0" fillId="0" borderId="1" xfId="0" applyBorder="1"/>
    <xf numFmtId="0" fontId="0" fillId="0" borderId="9" xfId="0" applyBorder="1"/>
    <xf numFmtId="0" fontId="10" fillId="0" borderId="1" xfId="0" applyFont="1" applyBorder="1"/>
    <xf numFmtId="0" fontId="1" fillId="0" borderId="0" xfId="0" applyFont="1"/>
    <xf numFmtId="0" fontId="1" fillId="0" borderId="10" xfId="0" applyFont="1" applyBorder="1"/>
    <xf numFmtId="0" fontId="1" fillId="0" borderId="1" xfId="0" applyFont="1" applyBorder="1"/>
    <xf numFmtId="0" fontId="9" fillId="0" borderId="0" xfId="0" applyFont="1" applyBorder="1"/>
    <xf numFmtId="167" fontId="9" fillId="0" borderId="0" xfId="0" applyNumberFormat="1" applyFont="1"/>
    <xf numFmtId="0" fontId="39" fillId="0" borderId="0" xfId="0" applyFont="1"/>
    <xf numFmtId="0" fontId="41" fillId="0" borderId="0" xfId="0" applyFont="1"/>
    <xf numFmtId="0" fontId="42" fillId="2" borderId="21" xfId="0" applyFont="1" applyFill="1" applyBorder="1"/>
    <xf numFmtId="0" fontId="42" fillId="0" borderId="0" xfId="0" applyFont="1" applyBorder="1"/>
    <xf numFmtId="0" fontId="42" fillId="0" borderId="47" xfId="0" applyFont="1" applyBorder="1"/>
    <xf numFmtId="0" fontId="43" fillId="2" borderId="8" xfId="0" applyFont="1" applyFill="1" applyBorder="1"/>
    <xf numFmtId="0" fontId="43" fillId="0" borderId="2" xfId="0" applyFont="1" applyBorder="1"/>
    <xf numFmtId="0" fontId="43" fillId="0" borderId="45" xfId="0" applyFont="1" applyBorder="1"/>
    <xf numFmtId="0" fontId="43" fillId="2" borderId="21" xfId="0" applyFont="1" applyFill="1" applyBorder="1"/>
    <xf numFmtId="0" fontId="43" fillId="6" borderId="0" xfId="0" applyFont="1" applyFill="1" applyBorder="1"/>
    <xf numFmtId="0" fontId="43" fillId="0" borderId="0" xfId="0" applyFont="1" applyBorder="1"/>
    <xf numFmtId="0" fontId="43" fillId="0" borderId="47" xfId="0" applyFont="1" applyBorder="1"/>
    <xf numFmtId="0" fontId="43" fillId="7" borderId="0" xfId="0" applyFont="1" applyFill="1" applyBorder="1"/>
    <xf numFmtId="0" fontId="44" fillId="2" borderId="21" xfId="0" applyFont="1" applyFill="1" applyBorder="1"/>
    <xf numFmtId="0" fontId="43" fillId="9" borderId="0" xfId="0" applyFont="1" applyFill="1" applyBorder="1"/>
    <xf numFmtId="0" fontId="43" fillId="10" borderId="0" xfId="0" applyFont="1" applyFill="1" applyBorder="1"/>
    <xf numFmtId="0" fontId="46" fillId="0" borderId="0" xfId="0" applyFont="1" applyBorder="1"/>
    <xf numFmtId="0" fontId="47" fillId="0" borderId="0" xfId="0" applyFont="1" applyBorder="1"/>
    <xf numFmtId="0" fontId="47" fillId="0" borderId="0" xfId="0" applyFont="1"/>
    <xf numFmtId="167" fontId="48" fillId="0" borderId="0" xfId="1" applyNumberFormat="1" applyFont="1" applyBorder="1"/>
    <xf numFmtId="0" fontId="49" fillId="3" borderId="0" xfId="0" applyFont="1" applyFill="1" applyAlignment="1">
      <alignment horizontal="center"/>
    </xf>
    <xf numFmtId="167" fontId="48" fillId="0" borderId="1" xfId="1" applyNumberFormat="1" applyFont="1" applyBorder="1"/>
    <xf numFmtId="167" fontId="48" fillId="0" borderId="15" xfId="1" applyNumberFormat="1" applyFont="1" applyBorder="1"/>
    <xf numFmtId="167" fontId="49" fillId="0" borderId="1" xfId="1" applyNumberFormat="1" applyFont="1" applyBorder="1"/>
    <xf numFmtId="0" fontId="43" fillId="0" borderId="0" xfId="0" applyFont="1"/>
    <xf numFmtId="0" fontId="47" fillId="0" borderId="9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2" fontId="50" fillId="0" borderId="0" xfId="0" applyNumberFormat="1" applyFont="1"/>
    <xf numFmtId="0" fontId="50" fillId="0" borderId="0" xfId="0" applyFont="1"/>
    <xf numFmtId="0" fontId="52" fillId="0" borderId="1" xfId="0" applyFont="1" applyBorder="1"/>
    <xf numFmtId="0" fontId="53" fillId="0" borderId="1" xfId="0" applyFont="1" applyBorder="1"/>
    <xf numFmtId="0" fontId="52" fillId="0" borderId="0" xfId="0" applyFont="1"/>
    <xf numFmtId="167" fontId="49" fillId="0" borderId="13" xfId="1" applyNumberFormat="1" applyFont="1" applyBorder="1"/>
    <xf numFmtId="43" fontId="48" fillId="0" borderId="1" xfId="1" applyFont="1" applyBorder="1"/>
    <xf numFmtId="43" fontId="48" fillId="0" borderId="15" xfId="1" applyFont="1" applyBorder="1"/>
    <xf numFmtId="166" fontId="48" fillId="0" borderId="15" xfId="1" applyNumberFormat="1" applyFont="1" applyBorder="1"/>
    <xf numFmtId="167" fontId="49" fillId="0" borderId="16" xfId="1" applyNumberFormat="1" applyFont="1" applyBorder="1"/>
    <xf numFmtId="0" fontId="52" fillId="0" borderId="9" xfId="0" applyFont="1" applyBorder="1" applyAlignment="1">
      <alignment horizontal="center"/>
    </xf>
    <xf numFmtId="0" fontId="52" fillId="0" borderId="11" xfId="0" applyFont="1" applyBorder="1" applyAlignment="1"/>
    <xf numFmtId="0" fontId="51" fillId="0" borderId="13" xfId="0" applyFont="1" applyBorder="1"/>
    <xf numFmtId="0" fontId="26" fillId="0" borderId="0" xfId="0" applyFont="1" applyBorder="1"/>
    <xf numFmtId="0" fontId="55" fillId="0" borderId="0" xfId="0" applyFont="1" applyBorder="1"/>
    <xf numFmtId="0" fontId="56" fillId="0" borderId="0" xfId="0" applyFont="1" applyBorder="1"/>
    <xf numFmtId="0" fontId="56" fillId="0" borderId="0" xfId="0" applyFont="1"/>
    <xf numFmtId="0" fontId="57" fillId="0" borderId="0" xfId="0" applyFont="1"/>
    <xf numFmtId="0" fontId="56" fillId="0" borderId="21" xfId="0" applyFont="1" applyBorder="1"/>
    <xf numFmtId="0" fontId="54" fillId="0" borderId="0" xfId="0" applyFont="1"/>
    <xf numFmtId="167" fontId="18" fillId="0" borderId="0" xfId="1" applyNumberFormat="1" applyFont="1"/>
    <xf numFmtId="167" fontId="18" fillId="0" borderId="0" xfId="0" applyNumberFormat="1" applyFont="1"/>
    <xf numFmtId="0" fontId="0" fillId="0" borderId="0" xfId="0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/>
    <xf numFmtId="0" fontId="1" fillId="0" borderId="26" xfId="0" applyFont="1" applyBorder="1"/>
    <xf numFmtId="0" fontId="1" fillId="0" borderId="33" xfId="0" applyFont="1" applyBorder="1"/>
    <xf numFmtId="0" fontId="9" fillId="0" borderId="46" xfId="0" applyFont="1" applyBorder="1"/>
    <xf numFmtId="43" fontId="1" fillId="0" borderId="48" xfId="1" applyFont="1" applyBorder="1"/>
    <xf numFmtId="0" fontId="1" fillId="0" borderId="18" xfId="0" applyFont="1" applyFill="1" applyBorder="1"/>
    <xf numFmtId="0" fontId="1" fillId="0" borderId="1" xfId="0" applyFont="1" applyFill="1" applyBorder="1"/>
    <xf numFmtId="43" fontId="1" fillId="0" borderId="26" xfId="1" applyFont="1" applyBorder="1"/>
    <xf numFmtId="43" fontId="1" fillId="0" borderId="46" xfId="1" applyFont="1" applyBorder="1"/>
    <xf numFmtId="43" fontId="1" fillId="0" borderId="10" xfId="1" applyFont="1" applyBorder="1"/>
    <xf numFmtId="0" fontId="1" fillId="0" borderId="46" xfId="0" applyFont="1" applyBorder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9" fillId="0" borderId="31" xfId="0" applyFont="1" applyBorder="1"/>
    <xf numFmtId="0" fontId="9" fillId="0" borderId="29" xfId="0" applyFont="1" applyBorder="1"/>
    <xf numFmtId="0" fontId="1" fillId="0" borderId="31" xfId="0" applyFont="1" applyBorder="1"/>
    <xf numFmtId="0" fontId="1" fillId="0" borderId="29" xfId="0" applyFont="1" applyBorder="1"/>
    <xf numFmtId="0" fontId="1" fillId="0" borderId="32" xfId="0" applyFont="1" applyBorder="1"/>
    <xf numFmtId="0" fontId="1" fillId="12" borderId="31" xfId="0" applyFont="1" applyFill="1" applyBorder="1"/>
    <xf numFmtId="0" fontId="1" fillId="12" borderId="29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9" fillId="1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43" fontId="1" fillId="0" borderId="0" xfId="1" applyFont="1" applyBorder="1"/>
    <xf numFmtId="0" fontId="61" fillId="0" borderId="0" xfId="0" applyFont="1" applyBorder="1"/>
    <xf numFmtId="43" fontId="61" fillId="0" borderId="0" xfId="1" applyFont="1" applyBorder="1"/>
    <xf numFmtId="0" fontId="9" fillId="0" borderId="1" xfId="0" applyFont="1" applyBorder="1"/>
    <xf numFmtId="0" fontId="2" fillId="0" borderId="0" xfId="0" applyFont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 vertical="center"/>
    </xf>
    <xf numFmtId="43" fontId="18" fillId="0" borderId="1" xfId="1" applyFont="1" applyBorder="1"/>
    <xf numFmtId="0" fontId="18" fillId="0" borderId="14" xfId="0" applyFont="1" applyBorder="1" applyAlignment="1">
      <alignment horizontal="center" vertical="center"/>
    </xf>
    <xf numFmtId="43" fontId="18" fillId="0" borderId="16" xfId="1" applyFont="1" applyBorder="1"/>
    <xf numFmtId="0" fontId="2" fillId="0" borderId="0" xfId="0" applyFont="1" applyBorder="1" applyAlignment="1">
      <alignment horizontal="center" vertical="center"/>
    </xf>
    <xf numFmtId="43" fontId="2" fillId="0" borderId="0" xfId="1" applyFont="1" applyBorder="1"/>
    <xf numFmtId="0" fontId="63" fillId="0" borderId="0" xfId="0" applyFont="1" applyBorder="1"/>
    <xf numFmtId="43" fontId="63" fillId="0" borderId="0" xfId="1" applyFont="1" applyBorder="1"/>
    <xf numFmtId="0" fontId="0" fillId="0" borderId="0" xfId="0" applyAlignment="1">
      <alignment vertical="center"/>
    </xf>
    <xf numFmtId="0" fontId="65" fillId="0" borderId="0" xfId="0" applyFont="1"/>
    <xf numFmtId="0" fontId="66" fillId="0" borderId="0" xfId="0" applyFont="1"/>
    <xf numFmtId="0" fontId="36" fillId="0" borderId="0" xfId="0" applyFont="1" applyAlignment="1">
      <alignment horizontal="justify"/>
    </xf>
    <xf numFmtId="0" fontId="36" fillId="0" borderId="0" xfId="0" applyFont="1"/>
    <xf numFmtId="0" fontId="39" fillId="0" borderId="0" xfId="0" applyFont="1" applyAlignment="1">
      <alignment horizontal="right"/>
    </xf>
    <xf numFmtId="0" fontId="0" fillId="0" borderId="31" xfId="0" applyBorder="1"/>
    <xf numFmtId="0" fontId="0" fillId="0" borderId="29" xfId="0" applyBorder="1"/>
    <xf numFmtId="0" fontId="0" fillId="0" borderId="32" xfId="0" applyBorder="1"/>
    <xf numFmtId="0" fontId="60" fillId="0" borderId="9" xfId="0" applyFont="1" applyBorder="1"/>
    <xf numFmtId="0" fontId="60" fillId="0" borderId="2" xfId="0" applyFont="1" applyBorder="1"/>
    <xf numFmtId="0" fontId="60" fillId="0" borderId="45" xfId="0" applyFont="1" applyBorder="1"/>
    <xf numFmtId="0" fontId="0" fillId="0" borderId="30" xfId="0" applyBorder="1"/>
    <xf numFmtId="0" fontId="60" fillId="0" borderId="30" xfId="0" applyFont="1" applyBorder="1"/>
    <xf numFmtId="0" fontId="60" fillId="0" borderId="0" xfId="0" applyFont="1" applyBorder="1"/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38" fillId="0" borderId="1" xfId="0" applyFont="1" applyBorder="1"/>
    <xf numFmtId="0" fontId="1" fillId="0" borderId="1" xfId="0" applyFont="1" applyBorder="1" applyAlignment="1">
      <alignment horizontal="center"/>
    </xf>
    <xf numFmtId="0" fontId="40" fillId="0" borderId="1" xfId="0" applyFont="1" applyBorder="1"/>
    <xf numFmtId="0" fontId="67" fillId="0" borderId="1" xfId="0" applyFont="1" applyBorder="1"/>
    <xf numFmtId="0" fontId="9" fillId="0" borderId="0" xfId="0" applyFont="1" applyAlignment="1">
      <alignment horizontal="right"/>
    </xf>
    <xf numFmtId="0" fontId="60" fillId="0" borderId="30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Font="1" applyFill="1" applyBorder="1"/>
    <xf numFmtId="0" fontId="60" fillId="0" borderId="1" xfId="0" applyFont="1" applyBorder="1"/>
    <xf numFmtId="167" fontId="0" fillId="0" borderId="1" xfId="1" applyNumberFormat="1" applyFont="1" applyBorder="1" applyAlignment="1">
      <alignment horizontal="center"/>
    </xf>
    <xf numFmtId="0" fontId="9" fillId="13" borderId="0" xfId="0" applyFont="1" applyFill="1" applyBorder="1"/>
    <xf numFmtId="0" fontId="68" fillId="0" borderId="0" xfId="0" applyFont="1" applyAlignment="1">
      <alignment horizontal="center"/>
    </xf>
    <xf numFmtId="0" fontId="45" fillId="14" borderId="0" xfId="0" applyFont="1" applyFill="1" applyBorder="1"/>
    <xf numFmtId="0" fontId="43" fillId="14" borderId="0" xfId="0" applyFont="1" applyFill="1" applyBorder="1"/>
    <xf numFmtId="0" fontId="0" fillId="14" borderId="0" xfId="0" applyFill="1" applyBorder="1"/>
    <xf numFmtId="0" fontId="0" fillId="14" borderId="47" xfId="0" applyFill="1" applyBorder="1"/>
    <xf numFmtId="0" fontId="15" fillId="14" borderId="0" xfId="0" applyFont="1" applyFill="1"/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left"/>
    </xf>
    <xf numFmtId="0" fontId="69" fillId="0" borderId="0" xfId="0" applyFont="1"/>
    <xf numFmtId="0" fontId="69" fillId="0" borderId="0" xfId="0" applyFont="1" applyAlignment="1">
      <alignment horizontal="left"/>
    </xf>
    <xf numFmtId="0" fontId="70" fillId="3" borderId="0" xfId="0" applyFont="1" applyFill="1" applyAlignment="1">
      <alignment horizontal="center"/>
    </xf>
    <xf numFmtId="0" fontId="71" fillId="0" borderId="8" xfId="0" applyFont="1" applyBorder="1" applyAlignment="1">
      <alignment horizontal="center"/>
    </xf>
    <xf numFmtId="0" fontId="71" fillId="0" borderId="9" xfId="0" applyFont="1" applyBorder="1" applyAlignment="1">
      <alignment horizontal="center"/>
    </xf>
    <xf numFmtId="0" fontId="71" fillId="0" borderId="2" xfId="0" applyFont="1" applyBorder="1" applyAlignment="1">
      <alignment horizontal="center"/>
    </xf>
    <xf numFmtId="0" fontId="72" fillId="0" borderId="9" xfId="0" applyFont="1" applyBorder="1" applyAlignment="1">
      <alignment horizontal="center"/>
    </xf>
    <xf numFmtId="0" fontId="71" fillId="0" borderId="6" xfId="0" applyFont="1" applyBorder="1" applyAlignment="1">
      <alignment horizontal="center"/>
    </xf>
    <xf numFmtId="0" fontId="73" fillId="0" borderId="11" xfId="0" applyFont="1" applyBorder="1" applyAlignment="1">
      <alignment horizontal="center"/>
    </xf>
    <xf numFmtId="0" fontId="71" fillId="0" borderId="0" xfId="0" applyFont="1" applyBorder="1"/>
    <xf numFmtId="0" fontId="72" fillId="0" borderId="30" xfId="0" applyFont="1" applyBorder="1" applyAlignment="1">
      <alignment horizontal="center"/>
    </xf>
    <xf numFmtId="0" fontId="72" fillId="0" borderId="12" xfId="0" applyFont="1" applyBorder="1" applyAlignment="1">
      <alignment horizontal="center"/>
    </xf>
    <xf numFmtId="0" fontId="72" fillId="0" borderId="13" xfId="0" applyFont="1" applyBorder="1" applyAlignment="1"/>
    <xf numFmtId="0" fontId="72" fillId="0" borderId="1" xfId="0" applyFont="1" applyBorder="1" applyAlignment="1">
      <alignment horizontal="center"/>
    </xf>
    <xf numFmtId="0" fontId="69" fillId="0" borderId="8" xfId="0" applyFont="1" applyBorder="1" applyAlignment="1">
      <alignment horizontal="center"/>
    </xf>
    <xf numFmtId="0" fontId="69" fillId="0" borderId="9" xfId="0" applyFont="1" applyBorder="1" applyAlignment="1">
      <alignment horizontal="center"/>
    </xf>
    <xf numFmtId="0" fontId="70" fillId="0" borderId="9" xfId="0" applyFont="1" applyBorder="1" applyAlignment="1">
      <alignment horizontal="center"/>
    </xf>
    <xf numFmtId="0" fontId="71" fillId="0" borderId="0" xfId="0" applyFont="1"/>
    <xf numFmtId="0" fontId="69" fillId="0" borderId="6" xfId="0" applyFont="1" applyBorder="1" applyAlignment="1">
      <alignment horizontal="center"/>
    </xf>
    <xf numFmtId="0" fontId="75" fillId="0" borderId="11" xfId="0" applyFont="1" applyBorder="1" applyAlignment="1">
      <alignment horizontal="center"/>
    </xf>
    <xf numFmtId="0" fontId="69" fillId="0" borderId="11" xfId="0" applyFont="1" applyBorder="1"/>
    <xf numFmtId="0" fontId="70" fillId="0" borderId="30" xfId="0" applyFont="1" applyBorder="1" applyAlignment="1">
      <alignment horizontal="center"/>
    </xf>
    <xf numFmtId="0" fontId="70" fillId="0" borderId="12" xfId="0" applyFont="1" applyBorder="1" applyAlignment="1">
      <alignment horizontal="center"/>
    </xf>
    <xf numFmtId="0" fontId="70" fillId="0" borderId="13" xfId="0" applyFont="1" applyBorder="1" applyAlignment="1"/>
    <xf numFmtId="0" fontId="70" fillId="0" borderId="10" xfId="0" applyFont="1" applyBorder="1" applyAlignment="1">
      <alignment horizontal="center"/>
    </xf>
    <xf numFmtId="167" fontId="70" fillId="0" borderId="1" xfId="1" applyNumberFormat="1" applyFont="1" applyBorder="1"/>
    <xf numFmtId="0" fontId="42" fillId="0" borderId="0" xfId="0" applyFont="1"/>
    <xf numFmtId="0" fontId="69" fillId="0" borderId="3" xfId="0" applyFont="1" applyBorder="1" applyAlignment="1">
      <alignment horizontal="center"/>
    </xf>
    <xf numFmtId="0" fontId="70" fillId="0" borderId="1" xfId="0" applyFont="1" applyBorder="1" applyAlignment="1"/>
    <xf numFmtId="0" fontId="70" fillId="0" borderId="1" xfId="0" applyFont="1" applyBorder="1" applyAlignment="1">
      <alignment horizontal="center"/>
    </xf>
    <xf numFmtId="167" fontId="69" fillId="0" borderId="1" xfId="1" applyNumberFormat="1" applyFont="1" applyBorder="1"/>
    <xf numFmtId="167" fontId="69" fillId="0" borderId="1" xfId="0" applyNumberFormat="1" applyFont="1" applyBorder="1"/>
    <xf numFmtId="0" fontId="69" fillId="0" borderId="1" xfId="0" applyFont="1" applyBorder="1" applyAlignment="1"/>
    <xf numFmtId="0" fontId="69" fillId="0" borderId="1" xfId="0" applyFont="1" applyBorder="1" applyAlignment="1">
      <alignment horizontal="center"/>
    </xf>
    <xf numFmtId="0" fontId="70" fillId="0" borderId="1" xfId="0" applyFont="1" applyBorder="1" applyAlignment="1">
      <alignment horizontal="left"/>
    </xf>
    <xf numFmtId="167" fontId="70" fillId="0" borderId="1" xfId="0" applyNumberFormat="1" applyFont="1" applyBorder="1"/>
    <xf numFmtId="0" fontId="70" fillId="0" borderId="5" xfId="0" applyFont="1" applyBorder="1" applyAlignment="1">
      <alignment horizontal="center"/>
    </xf>
    <xf numFmtId="0" fontId="70" fillId="0" borderId="10" xfId="0" applyFont="1" applyBorder="1" applyAlignment="1"/>
    <xf numFmtId="0" fontId="76" fillId="0" borderId="0" xfId="0" applyFont="1"/>
    <xf numFmtId="0" fontId="70" fillId="0" borderId="10" xfId="0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70" fillId="0" borderId="26" xfId="0" applyFont="1" applyBorder="1" applyAlignment="1">
      <alignment horizontal="center"/>
    </xf>
    <xf numFmtId="167" fontId="69" fillId="0" borderId="26" xfId="1" applyNumberFormat="1" applyFont="1" applyBorder="1"/>
    <xf numFmtId="0" fontId="70" fillId="0" borderId="49" xfId="0" applyFont="1" applyBorder="1" applyAlignment="1">
      <alignment horizontal="center"/>
    </xf>
    <xf numFmtId="0" fontId="70" fillId="0" borderId="26" xfId="0" applyFont="1" applyBorder="1" applyAlignment="1">
      <alignment horizontal="left"/>
    </xf>
    <xf numFmtId="167" fontId="70" fillId="0" borderId="26" xfId="1" applyNumberFormat="1" applyFont="1" applyBorder="1"/>
    <xf numFmtId="0" fontId="70" fillId="0" borderId="0" xfId="0" applyFont="1"/>
    <xf numFmtId="0" fontId="69" fillId="0" borderId="26" xfId="0" applyFont="1" applyBorder="1" applyAlignment="1">
      <alignment horizontal="center"/>
    </xf>
    <xf numFmtId="0" fontId="69" fillId="0" borderId="50" xfId="0" applyFont="1" applyBorder="1" applyAlignment="1">
      <alignment horizontal="left"/>
    </xf>
    <xf numFmtId="0" fontId="69" fillId="0" borderId="10" xfId="0" applyFont="1" applyBorder="1" applyAlignment="1">
      <alignment horizontal="center"/>
    </xf>
    <xf numFmtId="0" fontId="69" fillId="0" borderId="0" xfId="0" applyFont="1" applyBorder="1" applyAlignment="1">
      <alignment horizontal="left"/>
    </xf>
    <xf numFmtId="167" fontId="70" fillId="0" borderId="10" xfId="1" applyNumberFormat="1" applyFont="1" applyBorder="1"/>
    <xf numFmtId="0" fontId="69" fillId="0" borderId="0" xfId="0" applyFont="1" applyBorder="1" applyAlignment="1">
      <alignment horizontal="center"/>
    </xf>
    <xf numFmtId="0" fontId="69" fillId="0" borderId="35" xfId="0" applyFont="1" applyBorder="1" applyAlignment="1">
      <alignment horizontal="left"/>
    </xf>
    <xf numFmtId="0" fontId="69" fillId="0" borderId="42" xfId="0" applyFont="1" applyBorder="1" applyAlignment="1">
      <alignment horizontal="left"/>
    </xf>
    <xf numFmtId="167" fontId="69" fillId="0" borderId="10" xfId="1" applyNumberFormat="1" applyFont="1" applyBorder="1"/>
    <xf numFmtId="167" fontId="42" fillId="0" borderId="0" xfId="0" applyNumberFormat="1" applyFont="1"/>
    <xf numFmtId="0" fontId="70" fillId="0" borderId="36" xfId="0" applyFont="1" applyBorder="1" applyAlignment="1">
      <alignment horizontal="center"/>
    </xf>
    <xf numFmtId="0" fontId="70" fillId="0" borderId="34" xfId="0" applyFont="1" applyBorder="1" applyAlignment="1">
      <alignment horizontal="left"/>
    </xf>
    <xf numFmtId="0" fontId="42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42" fillId="0" borderId="8" xfId="0" applyFont="1" applyBorder="1" applyAlignment="1">
      <alignment horizontal="center"/>
    </xf>
    <xf numFmtId="0" fontId="78" fillId="0" borderId="9" xfId="0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70" fillId="0" borderId="11" xfId="0" applyFont="1" applyBorder="1" applyAlignment="1"/>
    <xf numFmtId="0" fontId="78" fillId="0" borderId="30" xfId="0" applyFont="1" applyBorder="1" applyAlignment="1">
      <alignment horizontal="center"/>
    </xf>
    <xf numFmtId="0" fontId="69" fillId="0" borderId="30" xfId="0" applyFont="1" applyBorder="1" applyAlignment="1">
      <alignment horizontal="center"/>
    </xf>
    <xf numFmtId="0" fontId="69" fillId="0" borderId="21" xfId="0" applyFont="1" applyBorder="1" applyAlignment="1">
      <alignment horizontal="center"/>
    </xf>
    <xf numFmtId="0" fontId="42" fillId="0" borderId="12" xfId="0" applyFont="1" applyBorder="1" applyAlignment="1">
      <alignment horizontal="center"/>
    </xf>
    <xf numFmtId="0" fontId="69" fillId="0" borderId="13" xfId="0" applyFont="1" applyBorder="1" applyAlignment="1">
      <alignment vertical="center"/>
    </xf>
    <xf numFmtId="0" fontId="78" fillId="0" borderId="1" xfId="0" applyFont="1" applyBorder="1" applyAlignment="1">
      <alignment horizontal="center"/>
    </xf>
    <xf numFmtId="167" fontId="70" fillId="0" borderId="1" xfId="1" applyNumberFormat="1" applyFont="1" applyBorder="1" applyAlignment="1">
      <alignment vertical="center"/>
    </xf>
    <xf numFmtId="0" fontId="42" fillId="0" borderId="3" xfId="0" applyFont="1" applyBorder="1" applyAlignment="1">
      <alignment horizontal="center"/>
    </xf>
    <xf numFmtId="0" fontId="69" fillId="0" borderId="1" xfId="0" applyFont="1" applyBorder="1" applyAlignment="1">
      <alignment vertical="center"/>
    </xf>
    <xf numFmtId="167" fontId="69" fillId="0" borderId="1" xfId="1" applyNumberFormat="1" applyFont="1" applyBorder="1" applyAlignment="1">
      <alignment vertical="center"/>
    </xf>
    <xf numFmtId="0" fontId="42" fillId="0" borderId="21" xfId="0" applyFont="1" applyBorder="1" applyAlignment="1">
      <alignment horizontal="center"/>
    </xf>
    <xf numFmtId="0" fontId="69" fillId="0" borderId="19" xfId="0" applyFont="1" applyBorder="1" applyAlignment="1">
      <alignment vertical="center"/>
    </xf>
    <xf numFmtId="0" fontId="74" fillId="0" borderId="1" xfId="0" applyFont="1" applyBorder="1" applyAlignment="1">
      <alignment horizontal="center"/>
    </xf>
    <xf numFmtId="0" fontId="78" fillId="0" borderId="1" xfId="0" applyFont="1" applyBorder="1" applyAlignment="1">
      <alignment vertical="center"/>
    </xf>
    <xf numFmtId="0" fontId="69" fillId="0" borderId="1" xfId="0" applyFont="1" applyFill="1" applyBorder="1" applyAlignment="1">
      <alignment vertical="center"/>
    </xf>
    <xf numFmtId="0" fontId="78" fillId="0" borderId="1" xfId="0" applyFont="1" applyFill="1" applyBorder="1" applyAlignment="1">
      <alignment horizontal="center"/>
    </xf>
    <xf numFmtId="167" fontId="69" fillId="2" borderId="1" xfId="1" applyNumberFormat="1" applyFont="1" applyFill="1" applyBorder="1" applyAlignment="1">
      <alignment vertical="center"/>
    </xf>
    <xf numFmtId="0" fontId="76" fillId="0" borderId="3" xfId="0" applyFont="1" applyBorder="1" applyAlignment="1">
      <alignment horizontal="center"/>
    </xf>
    <xf numFmtId="0" fontId="70" fillId="0" borderId="1" xfId="0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vertical="center"/>
    </xf>
    <xf numFmtId="167" fontId="79" fillId="0" borderId="1" xfId="1" applyNumberFormat="1" applyFont="1" applyBorder="1" applyAlignment="1">
      <alignment vertical="center"/>
    </xf>
    <xf numFmtId="43" fontId="80" fillId="0" borderId="1" xfId="1" applyFont="1" applyBorder="1" applyAlignment="1">
      <alignment vertical="center"/>
    </xf>
    <xf numFmtId="43" fontId="69" fillId="0" borderId="1" xfId="1" applyFont="1" applyBorder="1" applyAlignment="1">
      <alignment vertical="center"/>
    </xf>
    <xf numFmtId="0" fontId="78" fillId="0" borderId="1" xfId="0" applyFont="1" applyFill="1" applyBorder="1" applyAlignment="1">
      <alignment vertical="center"/>
    </xf>
    <xf numFmtId="0" fontId="78" fillId="0" borderId="1" xfId="0" applyFont="1" applyFill="1" applyBorder="1" applyAlignment="1">
      <alignment horizontal="center" vertical="center"/>
    </xf>
    <xf numFmtId="3" fontId="78" fillId="0" borderId="1" xfId="0" applyNumberFormat="1" applyFont="1" applyFill="1" applyBorder="1" applyAlignment="1">
      <alignment horizontal="center"/>
    </xf>
    <xf numFmtId="0" fontId="70" fillId="0" borderId="1" xfId="0" applyFont="1" applyBorder="1" applyAlignment="1">
      <alignment horizontal="left" vertical="center"/>
    </xf>
    <xf numFmtId="0" fontId="42" fillId="0" borderId="14" xfId="0" applyFont="1" applyBorder="1" applyAlignment="1">
      <alignment horizontal="center"/>
    </xf>
    <xf numFmtId="0" fontId="69" fillId="0" borderId="16" xfId="0" applyFont="1" applyBorder="1"/>
    <xf numFmtId="0" fontId="58" fillId="0" borderId="0" xfId="0" applyFont="1"/>
    <xf numFmtId="0" fontId="81" fillId="0" borderId="0" xfId="0" applyFont="1" applyAlignment="1">
      <alignment horizontal="center"/>
    </xf>
    <xf numFmtId="0" fontId="76" fillId="0" borderId="0" xfId="0" applyFont="1" applyAlignment="1">
      <alignment horizontal="left"/>
    </xf>
    <xf numFmtId="0" fontId="76" fillId="0" borderId="1" xfId="0" applyFont="1" applyBorder="1" applyAlignment="1">
      <alignment horizontal="center"/>
    </xf>
    <xf numFmtId="0" fontId="55" fillId="0" borderId="47" xfId="0" applyFont="1" applyBorder="1"/>
    <xf numFmtId="167" fontId="72" fillId="0" borderId="1" xfId="1" applyNumberFormat="1" applyFont="1" applyBorder="1"/>
    <xf numFmtId="0" fontId="71" fillId="0" borderId="3" xfId="0" applyFont="1" applyBorder="1" applyAlignment="1">
      <alignment horizontal="center"/>
    </xf>
    <xf numFmtId="0" fontId="72" fillId="0" borderId="1" xfId="0" applyFont="1" applyBorder="1" applyAlignment="1"/>
    <xf numFmtId="167" fontId="71" fillId="0" borderId="1" xfId="1" applyNumberFormat="1" applyFont="1" applyBorder="1"/>
    <xf numFmtId="0" fontId="71" fillId="0" borderId="1" xfId="0" applyFont="1" applyBorder="1" applyAlignment="1"/>
    <xf numFmtId="167" fontId="71" fillId="0" borderId="1" xfId="0" applyNumberFormat="1" applyFont="1" applyBorder="1"/>
    <xf numFmtId="0" fontId="72" fillId="0" borderId="1" xfId="0" applyFont="1" applyBorder="1" applyAlignment="1">
      <alignment horizontal="left"/>
    </xf>
    <xf numFmtId="167" fontId="72" fillId="0" borderId="1" xfId="0" applyNumberFormat="1" applyFont="1" applyBorder="1"/>
    <xf numFmtId="0" fontId="71" fillId="0" borderId="1" xfId="0" applyFont="1" applyBorder="1" applyAlignment="1">
      <alignment horizontal="left"/>
    </xf>
    <xf numFmtId="0" fontId="71" fillId="0" borderId="5" xfId="0" applyFont="1" applyBorder="1" applyAlignment="1">
      <alignment horizontal="center"/>
    </xf>
    <xf numFmtId="0" fontId="72" fillId="0" borderId="5" xfId="0" applyFont="1" applyBorder="1" applyAlignment="1">
      <alignment horizontal="center"/>
    </xf>
    <xf numFmtId="0" fontId="72" fillId="0" borderId="10" xfId="0" applyFont="1" applyBorder="1" applyAlignment="1">
      <alignment horizontal="left"/>
    </xf>
    <xf numFmtId="0" fontId="71" fillId="0" borderId="1" xfId="0" applyFont="1" applyBorder="1" applyAlignment="1">
      <alignment horizontal="center"/>
    </xf>
    <xf numFmtId="0" fontId="74" fillId="0" borderId="1" xfId="0" applyFont="1" applyBorder="1" applyAlignment="1">
      <alignment horizontal="left"/>
    </xf>
    <xf numFmtId="0" fontId="72" fillId="0" borderId="36" xfId="0" applyFont="1" applyBorder="1" applyAlignment="1">
      <alignment horizontal="center"/>
    </xf>
    <xf numFmtId="0" fontId="72" fillId="0" borderId="34" xfId="0" applyFont="1" applyBorder="1" applyAlignment="1">
      <alignment horizontal="left"/>
    </xf>
    <xf numFmtId="0" fontId="42" fillId="0" borderId="0" xfId="0" applyFont="1" applyAlignment="1">
      <alignment horizontal="left"/>
    </xf>
    <xf numFmtId="2" fontId="82" fillId="0" borderId="0" xfId="0" applyNumberFormat="1" applyFont="1"/>
    <xf numFmtId="0" fontId="83" fillId="0" borderId="9" xfId="0" applyFont="1" applyBorder="1" applyAlignment="1">
      <alignment horizontal="center"/>
    </xf>
    <xf numFmtId="167" fontId="70" fillId="0" borderId="18" xfId="1" applyNumberFormat="1" applyFont="1" applyBorder="1"/>
    <xf numFmtId="0" fontId="76" fillId="3" borderId="0" xfId="0" applyFont="1" applyFill="1" applyAlignment="1">
      <alignment horizontal="center"/>
    </xf>
    <xf numFmtId="0" fontId="42" fillId="0" borderId="9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2" fillId="0" borderId="11" xfId="0" applyFont="1" applyBorder="1" applyAlignment="1"/>
    <xf numFmtId="0" fontId="71" fillId="0" borderId="11" xfId="0" applyFont="1" applyBorder="1" applyAlignment="1">
      <alignment horizontal="center"/>
    </xf>
    <xf numFmtId="0" fontId="76" fillId="0" borderId="13" xfId="0" applyFont="1" applyBorder="1"/>
    <xf numFmtId="0" fontId="42" fillId="0" borderId="13" xfId="0" applyFont="1" applyBorder="1"/>
    <xf numFmtId="0" fontId="42" fillId="0" borderId="20" xfId="0" applyFont="1" applyBorder="1"/>
    <xf numFmtId="0" fontId="42" fillId="0" borderId="3" xfId="0" applyFont="1" applyBorder="1"/>
    <xf numFmtId="0" fontId="42" fillId="0" borderId="1" xfId="0" applyFont="1" applyBorder="1"/>
    <xf numFmtId="0" fontId="42" fillId="0" borderId="15" xfId="0" applyFont="1" applyBorder="1"/>
    <xf numFmtId="0" fontId="78" fillId="0" borderId="1" xfId="0" applyFont="1" applyBorder="1"/>
    <xf numFmtId="0" fontId="69" fillId="0" borderId="21" xfId="0" applyFont="1" applyBorder="1"/>
    <xf numFmtId="0" fontId="69" fillId="0" borderId="19" xfId="0" applyFont="1" applyBorder="1"/>
    <xf numFmtId="0" fontId="69" fillId="0" borderId="22" xfId="0" applyFont="1" applyBorder="1"/>
    <xf numFmtId="0" fontId="71" fillId="0" borderId="19" xfId="0" applyFont="1" applyBorder="1"/>
    <xf numFmtId="0" fontId="69" fillId="0" borderId="3" xfId="0" applyFont="1" applyBorder="1"/>
    <xf numFmtId="0" fontId="69" fillId="0" borderId="1" xfId="0" applyFont="1" applyBorder="1"/>
    <xf numFmtId="0" fontId="69" fillId="0" borderId="15" xfId="0" applyFont="1" applyBorder="1"/>
    <xf numFmtId="0" fontId="42" fillId="0" borderId="21" xfId="0" applyFont="1" applyBorder="1"/>
    <xf numFmtId="0" fontId="42" fillId="0" borderId="22" xfId="0" applyFont="1" applyBorder="1"/>
    <xf numFmtId="0" fontId="84" fillId="0" borderId="1" xfId="0" applyFont="1" applyBorder="1"/>
    <xf numFmtId="0" fontId="76" fillId="0" borderId="1" xfId="0" applyFont="1" applyBorder="1"/>
    <xf numFmtId="0" fontId="77" fillId="0" borderId="10" xfId="0" applyFont="1" applyBorder="1"/>
    <xf numFmtId="0" fontId="69" fillId="0" borderId="3" xfId="0" applyFont="1" applyBorder="1" applyAlignment="1">
      <alignment horizontal="right"/>
    </xf>
    <xf numFmtId="0" fontId="70" fillId="0" borderId="1" xfId="0" applyFont="1" applyBorder="1"/>
    <xf numFmtId="0" fontId="76" fillId="0" borderId="49" xfId="0" applyFont="1" applyBorder="1" applyAlignment="1">
      <alignment horizontal="center"/>
    </xf>
    <xf numFmtId="0" fontId="70" fillId="0" borderId="18" xfId="0" applyFont="1" applyBorder="1"/>
    <xf numFmtId="0" fontId="70" fillId="0" borderId="10" xfId="0" applyFont="1" applyBorder="1"/>
    <xf numFmtId="0" fontId="76" fillId="0" borderId="10" xfId="0" applyFont="1" applyBorder="1"/>
    <xf numFmtId="0" fontId="42" fillId="0" borderId="24" xfId="0" applyFont="1" applyBorder="1" applyAlignment="1">
      <alignment horizontal="center"/>
    </xf>
    <xf numFmtId="0" fontId="76" fillId="0" borderId="25" xfId="0" applyFont="1" applyBorder="1"/>
    <xf numFmtId="0" fontId="69" fillId="0" borderId="5" xfId="0" applyFont="1" applyBorder="1" applyAlignment="1">
      <alignment horizontal="right"/>
    </xf>
    <xf numFmtId="0" fontId="42" fillId="0" borderId="10" xfId="0" applyFont="1" applyBorder="1"/>
    <xf numFmtId="0" fontId="78" fillId="0" borderId="10" xfId="0" applyFont="1" applyBorder="1"/>
    <xf numFmtId="0" fontId="76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86" fillId="0" borderId="0" xfId="0" applyFont="1"/>
    <xf numFmtId="0" fontId="86" fillId="0" borderId="0" xfId="0" applyFont="1" applyAlignment="1">
      <alignment horizontal="center"/>
    </xf>
    <xf numFmtId="0" fontId="87" fillId="0" borderId="45" xfId="0" applyFont="1" applyBorder="1" applyAlignment="1">
      <alignment horizontal="center"/>
    </xf>
    <xf numFmtId="0" fontId="87" fillId="0" borderId="2" xfId="0" applyFont="1" applyBorder="1" applyAlignment="1">
      <alignment horizontal="center"/>
    </xf>
    <xf numFmtId="0" fontId="87" fillId="0" borderId="9" xfId="0" applyFont="1" applyBorder="1" applyAlignment="1">
      <alignment horizontal="center"/>
    </xf>
    <xf numFmtId="0" fontId="88" fillId="0" borderId="2" xfId="0" applyFont="1" applyBorder="1" applyAlignment="1">
      <alignment horizontal="center"/>
    </xf>
    <xf numFmtId="0" fontId="87" fillId="0" borderId="7" xfId="0" applyFont="1" applyBorder="1" applyAlignment="1">
      <alignment horizontal="center"/>
    </xf>
    <xf numFmtId="0" fontId="87" fillId="0" borderId="4" xfId="0" applyFont="1" applyBorder="1" applyAlignment="1">
      <alignment horizontal="center"/>
    </xf>
    <xf numFmtId="0" fontId="87" fillId="0" borderId="11" xfId="0" applyFont="1" applyBorder="1" applyAlignment="1">
      <alignment horizontal="center"/>
    </xf>
    <xf numFmtId="0" fontId="88" fillId="0" borderId="4" xfId="0" applyFont="1" applyBorder="1" applyAlignment="1">
      <alignment horizontal="center"/>
    </xf>
    <xf numFmtId="0" fontId="17" fillId="4" borderId="41" xfId="0" applyFont="1" applyFill="1" applyBorder="1" applyAlignment="1">
      <alignment horizontal="center"/>
    </xf>
    <xf numFmtId="167" fontId="89" fillId="4" borderId="13" xfId="1" applyNumberFormat="1" applyFont="1" applyFill="1" applyBorder="1"/>
    <xf numFmtId="167" fontId="90" fillId="4" borderId="13" xfId="1" applyNumberFormat="1" applyFont="1" applyFill="1" applyBorder="1"/>
    <xf numFmtId="167" fontId="90" fillId="4" borderId="44" xfId="1" applyNumberFormat="1" applyFont="1" applyFill="1" applyBorder="1"/>
    <xf numFmtId="167" fontId="90" fillId="4" borderId="20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/>
    </xf>
    <xf numFmtId="167" fontId="91" fillId="0" borderId="1" xfId="1" applyNumberFormat="1" applyFont="1" applyBorder="1"/>
    <xf numFmtId="167" fontId="54" fillId="0" borderId="1" xfId="1" applyNumberFormat="1" applyFont="1" applyBorder="1"/>
    <xf numFmtId="0" fontId="91" fillId="0" borderId="1" xfId="0" applyFont="1" applyBorder="1"/>
    <xf numFmtId="167" fontId="91" fillId="0" borderId="33" xfId="1" applyNumberFormat="1" applyFont="1" applyBorder="1"/>
    <xf numFmtId="167" fontId="54" fillId="0" borderId="15" xfId="0" applyNumberFormat="1" applyFont="1" applyBorder="1" applyAlignment="1">
      <alignment horizontal="center"/>
    </xf>
    <xf numFmtId="43" fontId="91" fillId="0" borderId="1" xfId="1" applyFont="1" applyBorder="1"/>
    <xf numFmtId="43" fontId="91" fillId="0" borderId="33" xfId="1" applyFont="1" applyBorder="1"/>
    <xf numFmtId="167" fontId="91" fillId="0" borderId="15" xfId="0" applyNumberFormat="1" applyFont="1" applyBorder="1" applyAlignment="1">
      <alignment horizontal="center"/>
    </xf>
    <xf numFmtId="0" fontId="91" fillId="0" borderId="33" xfId="0" applyFont="1" applyBorder="1"/>
    <xf numFmtId="0" fontId="91" fillId="0" borderId="15" xfId="0" applyFont="1" applyBorder="1" applyAlignment="1">
      <alignment horizontal="center"/>
    </xf>
    <xf numFmtId="0" fontId="41" fillId="0" borderId="27" xfId="0" applyFont="1" applyBorder="1" applyAlignment="1">
      <alignment horizontal="center"/>
    </xf>
    <xf numFmtId="167" fontId="91" fillId="0" borderId="0" xfId="1" applyNumberFormat="1" applyFont="1" applyBorder="1"/>
    <xf numFmtId="0" fontId="91" fillId="0" borderId="0" xfId="0" applyFont="1" applyBorder="1"/>
    <xf numFmtId="0" fontId="91" fillId="0" borderId="14" xfId="0" applyFont="1" applyBorder="1" applyAlignment="1">
      <alignment horizontal="center"/>
    </xf>
    <xf numFmtId="167" fontId="91" fillId="0" borderId="16" xfId="1" applyNumberFormat="1" applyFont="1" applyBorder="1"/>
    <xf numFmtId="167" fontId="91" fillId="0" borderId="16" xfId="0" applyNumberFormat="1" applyFont="1" applyBorder="1"/>
    <xf numFmtId="167" fontId="91" fillId="0" borderId="17" xfId="0" applyNumberFormat="1" applyFont="1" applyBorder="1"/>
    <xf numFmtId="0" fontId="92" fillId="0" borderId="0" xfId="0" applyFont="1" applyBorder="1"/>
    <xf numFmtId="0" fontId="10" fillId="0" borderId="0" xfId="0" applyFont="1" applyBorder="1"/>
    <xf numFmtId="0" fontId="93" fillId="0" borderId="0" xfId="0" applyFont="1" applyBorder="1"/>
    <xf numFmtId="0" fontId="93" fillId="0" borderId="0" xfId="0" applyFont="1" applyBorder="1" applyAlignment="1">
      <alignment horizontal="center"/>
    </xf>
    <xf numFmtId="0" fontId="36" fillId="0" borderId="0" xfId="0" applyFont="1" applyBorder="1"/>
    <xf numFmtId="0" fontId="18" fillId="0" borderId="8" xfId="0" applyFont="1" applyBorder="1"/>
    <xf numFmtId="0" fontId="55" fillId="0" borderId="2" xfId="0" applyFont="1" applyBorder="1"/>
    <xf numFmtId="0" fontId="55" fillId="0" borderId="45" xfId="0" applyFont="1" applyBorder="1"/>
    <xf numFmtId="0" fontId="94" fillId="0" borderId="0" xfId="0" applyFont="1" applyBorder="1"/>
    <xf numFmtId="0" fontId="95" fillId="0" borderId="0" xfId="0" applyFont="1" applyBorder="1"/>
    <xf numFmtId="0" fontId="95" fillId="0" borderId="47" xfId="0" applyFont="1" applyBorder="1"/>
    <xf numFmtId="0" fontId="96" fillId="0" borderId="0" xfId="0" applyFont="1" applyBorder="1"/>
    <xf numFmtId="0" fontId="96" fillId="0" borderId="21" xfId="0" applyFont="1" applyBorder="1"/>
    <xf numFmtId="0" fontId="97" fillId="0" borderId="0" xfId="0" applyFont="1" applyBorder="1"/>
    <xf numFmtId="0" fontId="96" fillId="0" borderId="47" xfId="0" applyFont="1" applyBorder="1"/>
    <xf numFmtId="0" fontId="98" fillId="0" borderId="1" xfId="0" applyFont="1" applyBorder="1"/>
    <xf numFmtId="167" fontId="96" fillId="0" borderId="1" xfId="1" applyNumberFormat="1" applyFont="1" applyBorder="1"/>
    <xf numFmtId="0" fontId="98" fillId="0" borderId="0" xfId="0" applyFont="1" applyBorder="1"/>
    <xf numFmtId="167" fontId="99" fillId="6" borderId="1" xfId="0" applyNumberFormat="1" applyFont="1" applyFill="1" applyBorder="1"/>
    <xf numFmtId="0" fontId="96" fillId="0" borderId="0" xfId="0" applyFont="1"/>
    <xf numFmtId="0" fontId="99" fillId="0" borderId="0" xfId="0" applyFont="1" applyBorder="1"/>
    <xf numFmtId="167" fontId="98" fillId="0" borderId="1" xfId="1" applyNumberFormat="1" applyFont="1" applyBorder="1"/>
    <xf numFmtId="167" fontId="100" fillId="0" borderId="1" xfId="1" applyNumberFormat="1" applyFont="1" applyBorder="1"/>
    <xf numFmtId="0" fontId="96" fillId="0" borderId="1" xfId="0" applyFont="1" applyBorder="1"/>
    <xf numFmtId="167" fontId="99" fillId="0" borderId="1" xfId="1" applyNumberFormat="1" applyFont="1" applyBorder="1"/>
    <xf numFmtId="0" fontId="96" fillId="0" borderId="0" xfId="0" applyFont="1" applyBorder="1" applyAlignment="1">
      <alignment horizontal="right"/>
    </xf>
    <xf numFmtId="0" fontId="102" fillId="0" borderId="0" xfId="0" applyFont="1" applyBorder="1"/>
    <xf numFmtId="16" fontId="96" fillId="0" borderId="21" xfId="0" applyNumberFormat="1" applyFont="1" applyBorder="1"/>
    <xf numFmtId="0" fontId="103" fillId="8" borderId="0" xfId="0" applyFont="1" applyFill="1" applyBorder="1"/>
    <xf numFmtId="167" fontId="98" fillId="0" borderId="47" xfId="1" applyNumberFormat="1" applyFont="1" applyBorder="1"/>
    <xf numFmtId="167" fontId="96" fillId="0" borderId="1" xfId="0" applyNumberFormat="1" applyFont="1" applyBorder="1"/>
    <xf numFmtId="167" fontId="98" fillId="0" borderId="47" xfId="0" applyNumberFormat="1" applyFont="1" applyBorder="1"/>
    <xf numFmtId="167" fontId="101" fillId="0" borderId="1" xfId="0" applyNumberFormat="1" applyFont="1" applyBorder="1"/>
    <xf numFmtId="167" fontId="104" fillId="0" borderId="47" xfId="0" applyNumberFormat="1" applyFont="1" applyBorder="1"/>
    <xf numFmtId="167" fontId="99" fillId="0" borderId="1" xfId="0" applyNumberFormat="1" applyFont="1" applyBorder="1"/>
    <xf numFmtId="0" fontId="96" fillId="0" borderId="0" xfId="0" applyFont="1" applyFill="1" applyBorder="1"/>
    <xf numFmtId="167" fontId="99" fillId="6" borderId="1" xfId="1" applyNumberFormat="1" applyFont="1" applyFill="1" applyBorder="1"/>
    <xf numFmtId="0" fontId="0" fillId="0" borderId="21" xfId="0" applyBorder="1"/>
    <xf numFmtId="0" fontId="93" fillId="0" borderId="47" xfId="0" applyFont="1" applyBorder="1"/>
    <xf numFmtId="0" fontId="105" fillId="0" borderId="0" xfId="0" applyFont="1" applyBorder="1"/>
    <xf numFmtId="0" fontId="55" fillId="0" borderId="4" xfId="0" applyFont="1" applyBorder="1"/>
    <xf numFmtId="0" fontId="55" fillId="0" borderId="7" xfId="0" applyFont="1" applyBorder="1"/>
    <xf numFmtId="0" fontId="106" fillId="0" borderId="0" xfId="0" applyFont="1" applyBorder="1"/>
    <xf numFmtId="0" fontId="57" fillId="0" borderId="0" xfId="0" applyFont="1" applyBorder="1"/>
    <xf numFmtId="0" fontId="107" fillId="0" borderId="0" xfId="0" applyFont="1" applyBorder="1"/>
    <xf numFmtId="0" fontId="57" fillId="0" borderId="0" xfId="0" applyFont="1" applyBorder="1" applyAlignment="1">
      <alignment horizontal="center"/>
    </xf>
    <xf numFmtId="0" fontId="56" fillId="0" borderId="8" xfId="0" applyFont="1" applyBorder="1"/>
    <xf numFmtId="0" fontId="56" fillId="0" borderId="2" xfId="0" applyFont="1" applyBorder="1"/>
    <xf numFmtId="0" fontId="56" fillId="0" borderId="45" xfId="0" applyFont="1" applyBorder="1"/>
    <xf numFmtId="0" fontId="56" fillId="0" borderId="47" xfId="0" applyFont="1" applyBorder="1"/>
    <xf numFmtId="0" fontId="108" fillId="0" borderId="0" xfId="0" applyFont="1" applyBorder="1"/>
    <xf numFmtId="0" fontId="108" fillId="0" borderId="47" xfId="0" applyFont="1" applyBorder="1"/>
    <xf numFmtId="167" fontId="109" fillId="0" borderId="15" xfId="1" applyNumberFormat="1" applyFont="1" applyBorder="1"/>
    <xf numFmtId="0" fontId="109" fillId="0" borderId="0" xfId="0" applyFont="1" applyBorder="1"/>
    <xf numFmtId="167" fontId="108" fillId="6" borderId="15" xfId="1" applyNumberFormat="1" applyFont="1" applyFill="1" applyBorder="1"/>
    <xf numFmtId="0" fontId="56" fillId="0" borderId="15" xfId="0" applyFont="1" applyBorder="1"/>
    <xf numFmtId="167" fontId="108" fillId="6" borderId="15" xfId="0" applyNumberFormat="1" applyFont="1" applyFill="1" applyBorder="1"/>
    <xf numFmtId="0" fontId="56" fillId="0" borderId="21" xfId="0" applyFont="1" applyBorder="1" applyAlignment="1">
      <alignment horizontal="right"/>
    </xf>
    <xf numFmtId="0" fontId="110" fillId="0" borderId="0" xfId="0" applyFont="1" applyBorder="1"/>
    <xf numFmtId="167" fontId="71" fillId="11" borderId="1" xfId="1" applyNumberFormat="1" applyFont="1" applyFill="1" applyBorder="1"/>
    <xf numFmtId="167" fontId="47" fillId="0" borderId="0" xfId="0" applyNumberFormat="1" applyFont="1" applyBorder="1"/>
    <xf numFmtId="165" fontId="1" fillId="0" borderId="0" xfId="2" applyNumberFormat="1" applyFont="1" applyBorder="1" applyAlignment="1">
      <alignment horizontal="center"/>
    </xf>
    <xf numFmtId="167" fontId="1" fillId="0" borderId="0" xfId="1" applyNumberFormat="1" applyFont="1"/>
    <xf numFmtId="0" fontId="111" fillId="0" borderId="0" xfId="0" applyFont="1"/>
    <xf numFmtId="0" fontId="112" fillId="0" borderId="0" xfId="0" applyFont="1" applyAlignment="1">
      <alignment horizontal="center"/>
    </xf>
    <xf numFmtId="0" fontId="111" fillId="0" borderId="0" xfId="0" applyFont="1" applyAlignment="1">
      <alignment horizontal="center"/>
    </xf>
    <xf numFmtId="0" fontId="111" fillId="0" borderId="0" xfId="0" applyFont="1" applyAlignment="1">
      <alignment horizontal="justify"/>
    </xf>
    <xf numFmtId="0" fontId="113" fillId="0" borderId="0" xfId="0" applyFont="1"/>
    <xf numFmtId="0" fontId="117" fillId="0" borderId="1" xfId="0" applyFont="1" applyBorder="1" applyAlignment="1">
      <alignment horizontal="left"/>
    </xf>
    <xf numFmtId="0" fontId="71" fillId="0" borderId="1" xfId="0" applyFont="1" applyBorder="1"/>
    <xf numFmtId="167" fontId="72" fillId="11" borderId="1" xfId="1" applyNumberFormat="1" applyFont="1" applyFill="1" applyBorder="1"/>
    <xf numFmtId="0" fontId="71" fillId="13" borderId="0" xfId="0" applyFont="1" applyFill="1" applyBorder="1" applyAlignment="1">
      <alignment horizontal="left"/>
    </xf>
    <xf numFmtId="0" fontId="71" fillId="13" borderId="0" xfId="0" applyFont="1" applyFill="1" applyBorder="1"/>
    <xf numFmtId="0" fontId="72" fillId="13" borderId="26" xfId="0" applyFont="1" applyFill="1" applyBorder="1" applyAlignment="1">
      <alignment horizontal="center"/>
    </xf>
    <xf numFmtId="167" fontId="71" fillId="0" borderId="1" xfId="1" applyNumberFormat="1" applyFont="1" applyBorder="1" applyAlignment="1">
      <alignment horizontal="center"/>
    </xf>
    <xf numFmtId="43" fontId="71" fillId="0" borderId="1" xfId="1" applyFont="1" applyBorder="1"/>
    <xf numFmtId="167" fontId="71" fillId="0" borderId="48" xfId="1" applyNumberFormat="1" applyFont="1" applyBorder="1"/>
    <xf numFmtId="167" fontId="71" fillId="0" borderId="43" xfId="1" applyNumberFormat="1" applyFont="1" applyBorder="1"/>
    <xf numFmtId="0" fontId="72" fillId="0" borderId="46" xfId="0" applyFont="1" applyBorder="1"/>
    <xf numFmtId="0" fontId="71" fillId="0" borderId="46" xfId="0" applyFont="1" applyBorder="1" applyAlignment="1">
      <alignment horizontal="center"/>
    </xf>
    <xf numFmtId="0" fontId="71" fillId="12" borderId="46" xfId="0" applyFont="1" applyFill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71" fillId="0" borderId="0" xfId="0" applyFont="1" applyBorder="1" applyAlignment="1">
      <alignment horizontal="center"/>
    </xf>
    <xf numFmtId="14" fontId="71" fillId="0" borderId="47" xfId="0" applyNumberFormat="1" applyFont="1" applyBorder="1" applyAlignment="1">
      <alignment horizontal="center"/>
    </xf>
    <xf numFmtId="43" fontId="71" fillId="0" borderId="1" xfId="0" applyNumberFormat="1" applyFont="1" applyBorder="1"/>
    <xf numFmtId="43" fontId="72" fillId="12" borderId="1" xfId="1" applyFont="1" applyFill="1" applyBorder="1"/>
    <xf numFmtId="43" fontId="118" fillId="12" borderId="1" xfId="1" applyFont="1" applyFill="1" applyBorder="1"/>
    <xf numFmtId="43" fontId="72" fillId="12" borderId="1" xfId="0" applyNumberFormat="1" applyFont="1" applyFill="1" applyBorder="1"/>
    <xf numFmtId="43" fontId="71" fillId="0" borderId="1" xfId="1" applyFont="1" applyBorder="1" applyAlignment="1">
      <alignment horizontal="center"/>
    </xf>
    <xf numFmtId="167" fontId="72" fillId="12" borderId="1" xfId="0" applyNumberFormat="1" applyFont="1" applyFill="1" applyBorder="1"/>
    <xf numFmtId="43" fontId="42" fillId="0" borderId="1" xfId="1" applyFont="1" applyBorder="1"/>
    <xf numFmtId="43" fontId="69" fillId="0" borderId="18" xfId="1" applyFont="1" applyBorder="1"/>
    <xf numFmtId="43" fontId="69" fillId="0" borderId="1" xfId="1" applyFont="1" applyBorder="1"/>
    <xf numFmtId="43" fontId="42" fillId="0" borderId="18" xfId="1" applyFont="1" applyBorder="1"/>
    <xf numFmtId="43" fontId="76" fillId="0" borderId="1" xfId="1" applyFont="1" applyBorder="1"/>
    <xf numFmtId="2" fontId="82" fillId="0" borderId="1" xfId="0" applyNumberFormat="1" applyFont="1" applyBorder="1"/>
    <xf numFmtId="167" fontId="43" fillId="0" borderId="1" xfId="1" applyNumberFormat="1" applyFont="1" applyBorder="1"/>
    <xf numFmtId="0" fontId="99" fillId="14" borderId="21" xfId="0" applyFont="1" applyFill="1" applyBorder="1"/>
    <xf numFmtId="0" fontId="99" fillId="14" borderId="0" xfId="0" applyFont="1" applyFill="1" applyBorder="1"/>
    <xf numFmtId="167" fontId="119" fillId="14" borderId="0" xfId="0" applyNumberFormat="1" applyFont="1" applyFill="1"/>
    <xf numFmtId="0" fontId="120" fillId="15" borderId="1" xfId="0" applyFont="1" applyFill="1" applyBorder="1"/>
    <xf numFmtId="0" fontId="121" fillId="15" borderId="0" xfId="0" applyFont="1" applyFill="1" applyBorder="1"/>
    <xf numFmtId="0" fontId="120" fillId="15" borderId="0" xfId="0" applyFont="1" applyFill="1" applyBorder="1"/>
    <xf numFmtId="167" fontId="99" fillId="15" borderId="0" xfId="0" applyNumberFormat="1" applyFont="1" applyFill="1" applyBorder="1"/>
    <xf numFmtId="167" fontId="98" fillId="16" borderId="1" xfId="1" applyNumberFormat="1" applyFont="1" applyFill="1" applyBorder="1"/>
    <xf numFmtId="167" fontId="96" fillId="16" borderId="1" xfId="0" applyNumberFormat="1" applyFont="1" applyFill="1" applyBorder="1"/>
    <xf numFmtId="0" fontId="122" fillId="14" borderId="0" xfId="0" applyFont="1" applyFill="1" applyBorder="1"/>
    <xf numFmtId="167" fontId="122" fillId="14" borderId="0" xfId="1" applyNumberFormat="1" applyFont="1" applyFill="1"/>
    <xf numFmtId="14" fontId="109" fillId="0" borderId="15" xfId="0" applyNumberFormat="1" applyFont="1" applyBorder="1" applyAlignment="1">
      <alignment horizontal="center"/>
    </xf>
    <xf numFmtId="164" fontId="0" fillId="0" borderId="0" xfId="0" applyNumberFormat="1"/>
    <xf numFmtId="43" fontId="123" fillId="0" borderId="0" xfId="0" applyNumberFormat="1" applyFont="1"/>
    <xf numFmtId="0" fontId="124" fillId="0" borderId="0" xfId="0" applyFont="1" applyAlignment="1">
      <alignment horizontal="center"/>
    </xf>
    <xf numFmtId="0" fontId="125" fillId="0" borderId="0" xfId="0" applyFont="1" applyAlignment="1">
      <alignment horizontal="justify"/>
    </xf>
    <xf numFmtId="0" fontId="125" fillId="0" borderId="0" xfId="0" applyFont="1"/>
    <xf numFmtId="0" fontId="114" fillId="0" borderId="0" xfId="0" applyFont="1"/>
    <xf numFmtId="43" fontId="126" fillId="0" borderId="0" xfId="0" applyNumberFormat="1" applyFont="1"/>
    <xf numFmtId="0" fontId="71" fillId="0" borderId="0" xfId="0" applyFont="1" applyFill="1" applyBorder="1" applyAlignment="1">
      <alignment horizontal="left"/>
    </xf>
    <xf numFmtId="43" fontId="0" fillId="0" borderId="0" xfId="1" applyFont="1"/>
    <xf numFmtId="0" fontId="15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32</xdr:row>
      <xdr:rowOff>19050</xdr:rowOff>
    </xdr:from>
    <xdr:to>
      <xdr:col>3</xdr:col>
      <xdr:colOff>76200</xdr:colOff>
      <xdr:row>32</xdr:row>
      <xdr:rowOff>219075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924300" y="9144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.Q&amp;NJ%202011%20%20%20%20p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.Q&amp;NJ%202012%20%20%20%20%20%20%20%20p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par"/>
      <sheetName val="AKTIV"/>
      <sheetName val="Psiv."/>
      <sheetName val="sh.nat"/>
      <sheetName val="fung."/>
      <sheetName val="FUG."/>
      <sheetName val=".KAP 1"/>
      <sheetName val=".KAPIT.2"/>
      <sheetName val="Sh. 1"/>
      <sheetName val=".sh. 2"/>
      <sheetName val="CENTral."/>
      <sheetName val="Blerje "/>
      <sheetName val="Per.shit."/>
      <sheetName val="Magaz. levizj"/>
      <sheetName val="kupona  shitj"/>
      <sheetName val="Klienta"/>
      <sheetName val="Furn."/>
      <sheetName val="Bankat "/>
      <sheetName val="Arka"/>
      <sheetName val="Pag.Tat"/>
      <sheetName val="Pag.shpen"/>
      <sheetName val="Pag.Banke."/>
      <sheetName val="Vep.Ndry"/>
      <sheetName val="Bil. mater."/>
      <sheetName val="anal.magaz."/>
      <sheetName val="Sheet10"/>
      <sheetName val="Sheet2"/>
    </sheetNames>
    <sheetDataSet>
      <sheetData sheetId="0"/>
      <sheetData sheetId="1">
        <row r="7">
          <cell r="D7">
            <v>276935.91485440731</v>
          </cell>
        </row>
        <row r="8">
          <cell r="D8">
            <v>133691.91485440731</v>
          </cell>
        </row>
        <row r="9">
          <cell r="D9">
            <v>143244</v>
          </cell>
        </row>
      </sheetData>
      <sheetData sheetId="2">
        <row r="11">
          <cell r="E11">
            <v>5071314</v>
          </cell>
        </row>
        <row r="38">
          <cell r="D38">
            <v>100000</v>
          </cell>
        </row>
        <row r="40">
          <cell r="D40">
            <v>100000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5">
          <cell r="I15">
            <v>7256876.4000000004</v>
          </cell>
        </row>
      </sheetData>
      <sheetData sheetId="10">
        <row r="4">
          <cell r="C4">
            <v>355675</v>
          </cell>
        </row>
      </sheetData>
      <sheetData sheetId="11">
        <row r="104">
          <cell r="K104">
            <v>7256876.4000000004</v>
          </cell>
        </row>
      </sheetData>
      <sheetData sheetId="12">
        <row r="177">
          <cell r="M177">
            <v>5070736</v>
          </cell>
        </row>
      </sheetData>
      <sheetData sheetId="13"/>
      <sheetData sheetId="14"/>
      <sheetData sheetId="15"/>
      <sheetData sheetId="16"/>
      <sheetData sheetId="17">
        <row r="226">
          <cell r="D226">
            <v>8650</v>
          </cell>
        </row>
      </sheetData>
      <sheetData sheetId="18"/>
      <sheetData sheetId="19"/>
      <sheetData sheetId="20">
        <row r="496">
          <cell r="E496">
            <v>1170243.6000000001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.par"/>
      <sheetName val="AKTIV"/>
      <sheetName val="Psiv."/>
      <sheetName val="sh.nat"/>
      <sheetName val="fung."/>
      <sheetName val="FUG."/>
      <sheetName val=".KAP 1"/>
      <sheetName val=".KAPIT.2"/>
      <sheetName val="Sh. 1"/>
      <sheetName val=".sh. 2"/>
      <sheetName val="Blerje +Furn."/>
      <sheetName val="CENTral."/>
      <sheetName val="shit.+Mag."/>
      <sheetName val="Bankat "/>
      <sheetName val="Arka"/>
      <sheetName val="Pag.Tat"/>
      <sheetName val="Pag.shpen"/>
      <sheetName val="Vep.Ndry"/>
      <sheetName val="Bil. mater."/>
      <sheetName val="anal.magaz."/>
      <sheetName val="Sheet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H15">
            <v>813400.5</v>
          </cell>
        </row>
        <row r="16">
          <cell r="H16">
            <v>2803423</v>
          </cell>
        </row>
        <row r="17">
          <cell r="H17">
            <v>2265864</v>
          </cell>
        </row>
        <row r="21">
          <cell r="G21">
            <v>419897.17199996114</v>
          </cell>
        </row>
        <row r="22">
          <cell r="G22">
            <v>757555</v>
          </cell>
        </row>
        <row r="23">
          <cell r="G23">
            <v>113257</v>
          </cell>
        </row>
      </sheetData>
      <sheetData sheetId="9">
        <row r="13">
          <cell r="I13">
            <v>1512842</v>
          </cell>
        </row>
        <row r="17">
          <cell r="I17">
            <v>8820524.3999999762</v>
          </cell>
        </row>
        <row r="19">
          <cell r="I19">
            <v>28878</v>
          </cell>
        </row>
        <row r="20">
          <cell r="I20">
            <v>21482.999999999942</v>
          </cell>
        </row>
        <row r="21">
          <cell r="I21">
            <v>5700</v>
          </cell>
        </row>
        <row r="22">
          <cell r="I22">
            <v>129637</v>
          </cell>
        </row>
        <row r="27">
          <cell r="I27">
            <v>116638407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8"/>
  <sheetViews>
    <sheetView topLeftCell="A25" workbookViewId="0">
      <selection activeCell="J55" sqref="J55"/>
    </sheetView>
  </sheetViews>
  <sheetFormatPr defaultRowHeight="12.75"/>
  <cols>
    <col min="1" max="1" width="6.85546875" style="16" customWidth="1"/>
    <col min="5" max="5" width="9.42578125" customWidth="1"/>
    <col min="10" max="10" width="11.28515625" customWidth="1"/>
    <col min="11" max="11" width="14" hidden="1" customWidth="1"/>
  </cols>
  <sheetData>
    <row r="2" spans="1:12" ht="13.5" thickBot="1"/>
    <row r="3" spans="1:12" ht="15.75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6"/>
    </row>
    <row r="4" spans="1:12" ht="15.75">
      <c r="A4" s="147"/>
      <c r="B4" s="148" t="s">
        <v>447</v>
      </c>
      <c r="C4" s="148"/>
      <c r="D4" s="148"/>
      <c r="E4" s="148"/>
      <c r="F4" s="148"/>
      <c r="G4" s="148"/>
      <c r="H4" s="148"/>
      <c r="I4" s="148"/>
      <c r="J4" s="148"/>
      <c r="K4" s="149"/>
      <c r="L4" s="150"/>
    </row>
    <row r="5" spans="1:12" ht="15.75">
      <c r="A5" s="147"/>
      <c r="B5" s="149"/>
      <c r="C5" s="149"/>
      <c r="D5" s="149"/>
      <c r="E5" s="149"/>
      <c r="F5" s="149"/>
      <c r="G5" s="149"/>
      <c r="H5" s="149"/>
      <c r="I5" s="149"/>
      <c r="J5" s="149"/>
      <c r="K5" s="150"/>
      <c r="L5" s="150"/>
    </row>
    <row r="6" spans="1:12" ht="15.75">
      <c r="A6" s="147"/>
      <c r="B6" s="149" t="s">
        <v>448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1:12" ht="15.75">
      <c r="A7" s="147"/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50"/>
    </row>
    <row r="8" spans="1:12" ht="15.75">
      <c r="A8" s="147"/>
      <c r="B8" s="151" t="s">
        <v>449</v>
      </c>
      <c r="C8" s="151"/>
      <c r="D8" s="151"/>
      <c r="E8" s="151"/>
      <c r="F8" s="151"/>
      <c r="G8" s="151"/>
      <c r="H8" s="151"/>
      <c r="I8" s="151"/>
      <c r="J8" s="151"/>
      <c r="K8" s="149"/>
      <c r="L8" s="150"/>
    </row>
    <row r="9" spans="1:12" ht="15.75">
      <c r="A9" s="147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50"/>
    </row>
    <row r="10" spans="1:12" ht="15.75">
      <c r="A10" s="147"/>
      <c r="B10" s="149" t="s">
        <v>450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50"/>
    </row>
    <row r="11" spans="1:12" ht="15.75">
      <c r="A11" s="147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50"/>
    </row>
    <row r="12" spans="1:12" ht="15.75">
      <c r="A12" s="152"/>
      <c r="B12" s="148" t="s">
        <v>451</v>
      </c>
      <c r="C12" s="148"/>
      <c r="D12" s="148"/>
      <c r="E12" s="148"/>
      <c r="F12" s="148"/>
      <c r="G12" s="148"/>
      <c r="H12" s="148"/>
      <c r="I12" s="148"/>
      <c r="J12" s="148"/>
      <c r="K12" s="149"/>
      <c r="L12" s="150"/>
    </row>
    <row r="13" spans="1:12" ht="15.75">
      <c r="A13" s="147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50"/>
    </row>
    <row r="14" spans="1:12" ht="15.75">
      <c r="A14" s="147"/>
      <c r="B14" s="275" t="s">
        <v>368</v>
      </c>
      <c r="C14" s="275"/>
      <c r="D14" s="275"/>
      <c r="E14" s="275"/>
      <c r="F14" s="276"/>
      <c r="G14" s="276"/>
      <c r="H14" s="276"/>
      <c r="I14" s="276"/>
      <c r="J14" s="276"/>
      <c r="K14" s="277"/>
      <c r="L14" s="278"/>
    </row>
    <row r="15" spans="1:12" ht="15.75">
      <c r="A15" s="147"/>
      <c r="B15" s="279" t="s">
        <v>452</v>
      </c>
      <c r="C15" s="279"/>
      <c r="D15" s="279" t="s">
        <v>453</v>
      </c>
      <c r="E15" s="279"/>
      <c r="F15" s="22"/>
      <c r="G15" s="149"/>
      <c r="H15" s="149"/>
      <c r="I15" s="149"/>
      <c r="J15" s="149"/>
      <c r="K15" s="149"/>
      <c r="L15" s="150"/>
    </row>
    <row r="16" spans="1:12" ht="15.75">
      <c r="A16" s="147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50"/>
    </row>
    <row r="17" spans="1:12" ht="15.75">
      <c r="A17" s="147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50"/>
    </row>
    <row r="18" spans="1:12" ht="15.75">
      <c r="A18" s="147"/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50"/>
    </row>
    <row r="19" spans="1:12" ht="15.75">
      <c r="A19" s="147"/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50"/>
    </row>
    <row r="20" spans="1:12" ht="15.75">
      <c r="A20" s="147"/>
      <c r="B20" s="153" t="s">
        <v>59</v>
      </c>
      <c r="C20" s="153"/>
      <c r="D20" s="153"/>
      <c r="E20" s="153"/>
      <c r="F20" s="153"/>
      <c r="G20" s="153"/>
      <c r="H20" s="153"/>
      <c r="I20" s="153"/>
      <c r="J20" s="153"/>
      <c r="K20" s="154"/>
      <c r="L20" s="150"/>
    </row>
    <row r="21" spans="1:12" ht="15.75">
      <c r="A21" s="147"/>
      <c r="B21" s="153" t="s">
        <v>74</v>
      </c>
      <c r="C21" s="153"/>
      <c r="D21" s="153"/>
      <c r="E21" s="153"/>
      <c r="F21" s="153"/>
      <c r="G21" s="153"/>
      <c r="H21" s="153"/>
      <c r="I21" s="153"/>
      <c r="J21" s="153"/>
      <c r="K21" s="154"/>
      <c r="L21" s="150"/>
    </row>
    <row r="22" spans="1:12" ht="15.75">
      <c r="A22" s="147"/>
      <c r="B22" s="149" t="s">
        <v>75</v>
      </c>
      <c r="C22" s="149"/>
      <c r="D22" s="149"/>
      <c r="E22" s="149"/>
      <c r="F22" s="149"/>
      <c r="G22" s="149"/>
      <c r="H22" s="149"/>
      <c r="I22" s="149"/>
      <c r="J22" s="149"/>
      <c r="K22" s="149"/>
      <c r="L22" s="150"/>
    </row>
    <row r="23" spans="1:12" ht="15.75">
      <c r="A23" s="147"/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50"/>
    </row>
    <row r="24" spans="1:12" ht="15.75">
      <c r="A24" s="147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50"/>
    </row>
    <row r="25" spans="1:12" ht="15.75">
      <c r="A25" s="147"/>
      <c r="B25" s="149"/>
      <c r="C25" s="149"/>
      <c r="D25" s="149"/>
      <c r="E25" s="149" t="s">
        <v>575</v>
      </c>
      <c r="F25" s="149"/>
      <c r="G25" s="149"/>
      <c r="H25" s="149"/>
      <c r="I25" s="149"/>
      <c r="J25" s="149"/>
      <c r="K25" s="149"/>
      <c r="L25" s="150"/>
    </row>
    <row r="26" spans="1:12" ht="15.75">
      <c r="A26" s="147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50"/>
    </row>
    <row r="27" spans="1:12" ht="15.75">
      <c r="A27" s="147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50"/>
    </row>
    <row r="28" spans="1:12" ht="15.75">
      <c r="A28" s="147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50"/>
    </row>
    <row r="29" spans="1:12" ht="15.75">
      <c r="A29" s="147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50"/>
    </row>
    <row r="30" spans="1:12" ht="15.75">
      <c r="A30" s="147"/>
      <c r="B30" s="155" t="s">
        <v>13</v>
      </c>
      <c r="C30" s="155"/>
      <c r="D30" s="155"/>
      <c r="E30" s="155"/>
      <c r="F30" s="155"/>
      <c r="G30" s="155"/>
      <c r="H30" s="155"/>
      <c r="I30" s="155"/>
      <c r="J30" s="155"/>
      <c r="K30" s="149"/>
      <c r="L30" s="150"/>
    </row>
    <row r="31" spans="1:12" ht="15.75">
      <c r="A31" s="147"/>
      <c r="B31" s="155"/>
      <c r="C31" s="155"/>
      <c r="D31" s="155"/>
      <c r="E31" s="155"/>
      <c r="F31" s="155"/>
      <c r="G31" s="155"/>
      <c r="H31" s="155"/>
      <c r="I31" s="155"/>
      <c r="J31" s="155"/>
      <c r="K31" s="149"/>
      <c r="L31" s="150"/>
    </row>
    <row r="32" spans="1:12" ht="15.75">
      <c r="A32" s="147"/>
      <c r="B32" s="155" t="s">
        <v>60</v>
      </c>
      <c r="C32" s="155"/>
      <c r="D32" s="155"/>
      <c r="E32" s="155"/>
      <c r="F32" s="155"/>
      <c r="G32" s="155"/>
      <c r="H32" s="155"/>
      <c r="I32" s="155"/>
      <c r="J32" s="155"/>
      <c r="K32" s="149"/>
      <c r="L32" s="150"/>
    </row>
    <row r="33" spans="1:12" ht="15.75">
      <c r="A33" s="147"/>
      <c r="B33" s="155"/>
      <c r="C33" s="155"/>
      <c r="D33" s="155"/>
      <c r="E33" s="155"/>
      <c r="F33" s="155"/>
      <c r="G33" s="155"/>
      <c r="H33" s="155"/>
      <c r="I33" s="155"/>
      <c r="J33" s="155"/>
      <c r="K33" s="149"/>
      <c r="L33" s="150"/>
    </row>
    <row r="34" spans="1:12" ht="15.75">
      <c r="A34" s="147"/>
      <c r="B34" s="155" t="s">
        <v>61</v>
      </c>
      <c r="C34" s="155"/>
      <c r="D34" s="155"/>
      <c r="E34" s="155"/>
      <c r="F34" s="155"/>
      <c r="G34" s="155"/>
      <c r="H34" s="155"/>
      <c r="I34" s="155"/>
      <c r="J34" s="155"/>
      <c r="K34" s="149"/>
      <c r="L34" s="150"/>
    </row>
    <row r="35" spans="1:12" ht="15.75">
      <c r="A35" s="147"/>
      <c r="B35" s="155"/>
      <c r="C35" s="155"/>
      <c r="D35" s="155"/>
      <c r="E35" s="155"/>
      <c r="F35" s="155"/>
      <c r="G35" s="155"/>
      <c r="H35" s="155"/>
      <c r="I35" s="155"/>
      <c r="J35" s="155"/>
      <c r="K35" s="149"/>
      <c r="L35" s="150"/>
    </row>
    <row r="36" spans="1:12" ht="15.75">
      <c r="A36" s="147"/>
      <c r="B36" s="155" t="s">
        <v>62</v>
      </c>
      <c r="C36" s="155"/>
      <c r="D36" s="155"/>
      <c r="E36" s="155"/>
      <c r="F36" s="155"/>
      <c r="G36" s="155"/>
      <c r="H36" s="155"/>
      <c r="I36" s="155"/>
      <c r="J36" s="155"/>
      <c r="K36" s="149"/>
      <c r="L36" s="150"/>
    </row>
    <row r="37" spans="1:12" ht="15.75">
      <c r="A37" s="147"/>
      <c r="B37" s="155"/>
      <c r="C37" s="155"/>
      <c r="D37" s="155"/>
      <c r="E37" s="155"/>
      <c r="F37" s="155"/>
      <c r="G37" s="155"/>
      <c r="H37" s="155"/>
      <c r="I37" s="155"/>
      <c r="J37" s="155"/>
      <c r="K37" s="149"/>
      <c r="L37" s="150"/>
    </row>
    <row r="38" spans="1:12" ht="15.75">
      <c r="A38" s="147"/>
      <c r="B38" s="155"/>
      <c r="C38" s="155"/>
      <c r="D38" s="155"/>
      <c r="E38" s="155"/>
      <c r="F38" s="155"/>
      <c r="G38" s="155"/>
      <c r="H38" s="155"/>
      <c r="I38" s="155"/>
      <c r="J38" s="155"/>
      <c r="K38" s="149"/>
      <c r="L38" s="150"/>
    </row>
    <row r="39" spans="1:12" ht="15.75">
      <c r="A39" s="147"/>
      <c r="B39" s="155"/>
      <c r="C39" s="155"/>
      <c r="D39" s="155"/>
      <c r="E39" s="155"/>
      <c r="F39" s="155"/>
      <c r="G39" s="155"/>
      <c r="H39" s="155"/>
      <c r="I39" s="155"/>
      <c r="J39" s="155"/>
      <c r="K39" s="149"/>
      <c r="L39" s="150"/>
    </row>
    <row r="40" spans="1:12" ht="15.75">
      <c r="A40" s="147"/>
      <c r="B40" s="155" t="s">
        <v>576</v>
      </c>
      <c r="C40" s="155"/>
      <c r="D40" s="155"/>
      <c r="E40" s="155"/>
      <c r="F40" s="155"/>
      <c r="G40" s="155"/>
      <c r="H40" s="155"/>
      <c r="I40" s="155"/>
      <c r="J40" s="155"/>
      <c r="K40" s="149"/>
      <c r="L40" s="150"/>
    </row>
    <row r="41" spans="1:12" ht="15.75">
      <c r="A41" s="147"/>
      <c r="B41" s="155" t="s">
        <v>577</v>
      </c>
      <c r="C41" s="155"/>
      <c r="D41" s="155"/>
      <c r="E41" s="155"/>
      <c r="F41" s="155"/>
      <c r="G41" s="155"/>
      <c r="H41" s="155"/>
      <c r="I41" s="155"/>
      <c r="J41" s="155"/>
      <c r="K41" s="149"/>
      <c r="L41" s="150"/>
    </row>
    <row r="42" spans="1:12" ht="15.75">
      <c r="A42" s="147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50"/>
    </row>
    <row r="43" spans="1:12" ht="15.75">
      <c r="A43" s="147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50"/>
    </row>
    <row r="44" spans="1:12" ht="15.75">
      <c r="A44" s="147"/>
      <c r="B44" s="148" t="s">
        <v>578</v>
      </c>
      <c r="C44" s="148"/>
      <c r="D44" s="148"/>
      <c r="E44" s="148"/>
      <c r="F44" s="148"/>
      <c r="G44" s="148"/>
      <c r="H44" s="148"/>
      <c r="I44" s="148"/>
      <c r="J44" s="148"/>
      <c r="K44" s="149"/>
      <c r="L44" s="150"/>
    </row>
    <row r="45" spans="1:12" ht="15.75">
      <c r="A45" s="147"/>
      <c r="B45" s="149" t="s">
        <v>42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50"/>
    </row>
    <row r="46" spans="1:12" ht="15.75">
      <c r="A46" s="147"/>
      <c r="B46" s="149"/>
      <c r="C46" s="149" t="s">
        <v>32</v>
      </c>
      <c r="D46" s="149"/>
      <c r="E46" s="149"/>
      <c r="F46" s="149"/>
      <c r="G46" s="149"/>
      <c r="H46" s="149"/>
      <c r="I46" s="149"/>
      <c r="J46" s="149"/>
      <c r="K46" s="149"/>
      <c r="L46" s="150"/>
    </row>
    <row r="47" spans="1:12" ht="15.75">
      <c r="A47" s="141"/>
      <c r="B47" s="142"/>
      <c r="C47" s="142"/>
      <c r="D47" s="142"/>
      <c r="E47" s="142"/>
      <c r="F47" s="142"/>
      <c r="G47" s="142"/>
      <c r="H47" s="142"/>
      <c r="I47" s="142"/>
      <c r="J47" s="142"/>
      <c r="K47" s="142"/>
      <c r="L47" s="143"/>
    </row>
    <row r="48" spans="1:12" ht="15" thickBot="1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9"/>
    </row>
  </sheetData>
  <phoneticPr fontId="3" type="noConversion"/>
  <pageMargins left="0.45" right="0.13" top="0.51" bottom="0.16" header="0.61" footer="0.13"/>
  <pageSetup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K92"/>
  <sheetViews>
    <sheetView topLeftCell="A7" workbookViewId="0">
      <selection activeCell="L14" sqref="L14"/>
    </sheetView>
  </sheetViews>
  <sheetFormatPr defaultRowHeight="12.75"/>
  <cols>
    <col min="1" max="1" width="6" customWidth="1"/>
    <col min="3" max="3" width="8.85546875" customWidth="1"/>
    <col min="5" max="5" width="11" customWidth="1"/>
    <col min="6" max="6" width="11.28515625" customWidth="1"/>
    <col min="8" max="8" width="15.28515625" customWidth="1"/>
    <col min="9" max="9" width="19.42578125" customWidth="1"/>
    <col min="10" max="10" width="3.28515625" customWidth="1"/>
    <col min="11" max="11" width="9.85546875" customWidth="1"/>
  </cols>
  <sheetData>
    <row r="1" spans="1:11" ht="13.5">
      <c r="A1" s="183"/>
      <c r="B1" s="183"/>
      <c r="C1" s="183"/>
      <c r="D1" s="183"/>
      <c r="E1" s="183"/>
      <c r="F1" s="183"/>
      <c r="G1" s="183"/>
      <c r="H1" s="183"/>
      <c r="I1" s="183"/>
    </row>
    <row r="2" spans="1:11" ht="15.75">
      <c r="A2" s="514"/>
      <c r="B2" s="378" t="s">
        <v>454</v>
      </c>
      <c r="F2" s="515"/>
      <c r="G2" s="515"/>
      <c r="H2" s="515"/>
      <c r="I2" s="515"/>
      <c r="J2" s="4"/>
      <c r="K2" s="4"/>
    </row>
    <row r="3" spans="1:11" ht="18.75">
      <c r="A3" s="514"/>
      <c r="B3" s="516" t="s">
        <v>149</v>
      </c>
      <c r="C3" s="515"/>
      <c r="D3" s="515"/>
      <c r="E3" s="515"/>
      <c r="F3" s="515"/>
      <c r="G3" s="515"/>
      <c r="H3" s="515"/>
      <c r="I3" s="517" t="s">
        <v>150</v>
      </c>
      <c r="J3" s="4"/>
      <c r="K3" s="4"/>
    </row>
    <row r="4" spans="1:11" ht="14.25" thickBot="1">
      <c r="A4" s="514"/>
      <c r="B4" s="515"/>
      <c r="C4" s="515"/>
      <c r="D4" s="515"/>
      <c r="E4" s="515"/>
      <c r="F4" s="515"/>
      <c r="G4" s="515"/>
      <c r="H4" s="515"/>
      <c r="I4" s="515"/>
      <c r="J4" s="4"/>
      <c r="K4" s="4"/>
    </row>
    <row r="5" spans="1:11" s="22" customFormat="1" ht="15.75">
      <c r="A5" s="181"/>
      <c r="B5" s="518"/>
      <c r="C5" s="519"/>
      <c r="D5" s="519"/>
      <c r="E5" s="519"/>
      <c r="F5" s="519"/>
      <c r="G5" s="519"/>
      <c r="H5" s="519"/>
      <c r="I5" s="520"/>
      <c r="J5" s="52"/>
      <c r="K5" s="52"/>
    </row>
    <row r="6" spans="1:11" s="22" customFormat="1" ht="16.5">
      <c r="A6" s="181"/>
      <c r="B6" s="184"/>
      <c r="C6" s="181"/>
      <c r="D6" s="480" t="s">
        <v>595</v>
      </c>
      <c r="E6" s="481"/>
      <c r="F6" s="481"/>
      <c r="G6" s="481"/>
      <c r="H6" s="481"/>
      <c r="I6" s="482"/>
      <c r="J6" s="52"/>
      <c r="K6" s="52"/>
    </row>
    <row r="7" spans="1:11" s="22" customFormat="1" ht="15.75">
      <c r="A7" s="181"/>
      <c r="B7" s="184"/>
      <c r="C7" s="181"/>
      <c r="D7" s="181"/>
      <c r="E7" s="181"/>
      <c r="F7" s="181"/>
      <c r="G7" s="181"/>
      <c r="H7" s="181"/>
      <c r="I7" s="521"/>
      <c r="J7" s="52"/>
      <c r="K7" s="52"/>
    </row>
    <row r="8" spans="1:11" s="22" customFormat="1" ht="15.75">
      <c r="A8" s="181"/>
      <c r="B8" s="184"/>
      <c r="C8" s="181"/>
      <c r="D8" s="181"/>
      <c r="E8" s="181"/>
      <c r="F8" s="181"/>
      <c r="G8" s="181"/>
      <c r="H8" s="181"/>
      <c r="I8" s="521"/>
      <c r="J8" s="52"/>
      <c r="K8" s="52"/>
    </row>
    <row r="9" spans="1:11" s="22" customFormat="1" ht="16.5">
      <c r="A9" s="181"/>
      <c r="B9" s="184"/>
      <c r="C9" s="181"/>
      <c r="D9" s="522" t="s">
        <v>41</v>
      </c>
      <c r="E9" s="522"/>
      <c r="F9" s="522"/>
      <c r="G9" s="522"/>
      <c r="H9" s="522"/>
      <c r="I9" s="523" t="s">
        <v>31</v>
      </c>
      <c r="J9" s="52"/>
      <c r="K9" s="52"/>
    </row>
    <row r="10" spans="1:11" s="22" customFormat="1" ht="15.75">
      <c r="A10" s="181"/>
      <c r="B10" s="184"/>
      <c r="C10" s="181"/>
      <c r="D10" s="181"/>
      <c r="E10" s="181"/>
      <c r="F10" s="181"/>
      <c r="G10" s="181"/>
      <c r="H10" s="181"/>
      <c r="I10" s="580">
        <v>41274</v>
      </c>
      <c r="J10" s="52"/>
      <c r="K10" s="52"/>
    </row>
    <row r="11" spans="1:11" s="22" customFormat="1" ht="15.75">
      <c r="A11" s="181"/>
      <c r="B11" s="184"/>
      <c r="C11" s="181"/>
      <c r="D11" s="181" t="s">
        <v>592</v>
      </c>
      <c r="E11" s="181"/>
      <c r="F11" s="181"/>
      <c r="G11" s="181"/>
      <c r="H11" s="181"/>
      <c r="I11" s="524">
        <f>'[2].sh. 2'!$I$13</f>
        <v>1512842</v>
      </c>
      <c r="J11" s="52"/>
      <c r="K11" s="52"/>
    </row>
    <row r="12" spans="1:11" s="22" customFormat="1" ht="16.5">
      <c r="A12" s="181"/>
      <c r="B12" s="184"/>
      <c r="C12" s="181"/>
      <c r="D12" s="181"/>
      <c r="E12" s="181"/>
      <c r="F12" s="181"/>
      <c r="G12" s="181"/>
      <c r="H12" s="525" t="s">
        <v>22</v>
      </c>
      <c r="I12" s="526">
        <f>SUM(I11:I11)</f>
        <v>1512842</v>
      </c>
      <c r="J12" s="52"/>
      <c r="K12" s="52"/>
    </row>
    <row r="13" spans="1:11" s="22" customFormat="1" ht="16.5">
      <c r="A13" s="182"/>
      <c r="B13" s="184"/>
      <c r="C13" s="181"/>
      <c r="D13" s="522" t="s">
        <v>24</v>
      </c>
      <c r="E13" s="522"/>
      <c r="F13" s="522"/>
      <c r="G13" s="522"/>
      <c r="H13" s="522"/>
      <c r="I13" s="523" t="s">
        <v>25</v>
      </c>
    </row>
    <row r="14" spans="1:11" s="22" customFormat="1" ht="15.75">
      <c r="A14" s="182"/>
      <c r="B14" s="184"/>
      <c r="C14" s="181"/>
      <c r="D14" s="181"/>
      <c r="E14" s="181"/>
      <c r="F14" s="181"/>
      <c r="G14" s="181"/>
      <c r="H14" s="181"/>
      <c r="I14" s="580">
        <v>41274</v>
      </c>
    </row>
    <row r="15" spans="1:11" s="22" customFormat="1" ht="15.75">
      <c r="A15" s="182"/>
      <c r="B15" s="184"/>
      <c r="C15" s="181">
        <v>40102</v>
      </c>
      <c r="D15" s="181" t="s">
        <v>496</v>
      </c>
      <c r="E15" s="181"/>
      <c r="F15" s="181"/>
      <c r="G15" s="181"/>
      <c r="H15" s="181"/>
      <c r="I15" s="524">
        <f>'[2].sh. 2'!$I$17</f>
        <v>8820524.3999999762</v>
      </c>
    </row>
    <row r="16" spans="1:11" s="22" customFormat="1" ht="15.75">
      <c r="A16" s="182"/>
      <c r="B16" s="184"/>
      <c r="C16" s="181">
        <v>40102</v>
      </c>
      <c r="D16" s="181" t="s">
        <v>593</v>
      </c>
      <c r="E16" s="181"/>
      <c r="F16" s="181"/>
      <c r="G16" s="181"/>
      <c r="H16" s="181"/>
      <c r="I16" s="524">
        <v>0</v>
      </c>
    </row>
    <row r="17" spans="1:9" s="22" customFormat="1" ht="15.75">
      <c r="A17" s="182"/>
      <c r="B17" s="184"/>
      <c r="C17" s="181">
        <v>421</v>
      </c>
      <c r="D17" s="181" t="s">
        <v>497</v>
      </c>
      <c r="E17" s="181"/>
      <c r="F17" s="181"/>
      <c r="G17" s="181"/>
      <c r="H17" s="181"/>
      <c r="I17" s="524">
        <f>'[2].sh. 2'!$I$19</f>
        <v>28878</v>
      </c>
    </row>
    <row r="18" spans="1:9" s="22" customFormat="1" ht="15.75">
      <c r="A18" s="182"/>
      <c r="B18" s="184"/>
      <c r="C18" s="181">
        <v>431</v>
      </c>
      <c r="D18" s="181" t="s">
        <v>34</v>
      </c>
      <c r="E18" s="181"/>
      <c r="F18" s="181"/>
      <c r="G18" s="181"/>
      <c r="H18" s="181"/>
      <c r="I18" s="524">
        <f>'[2].sh. 2'!$I$20</f>
        <v>21482.999999999942</v>
      </c>
    </row>
    <row r="19" spans="1:9" s="22" customFormat="1" ht="15.75">
      <c r="A19" s="182"/>
      <c r="B19" s="184"/>
      <c r="C19" s="181">
        <v>442</v>
      </c>
      <c r="D19" s="181" t="s">
        <v>33</v>
      </c>
      <c r="E19" s="181"/>
      <c r="F19" s="181"/>
      <c r="G19" s="181"/>
      <c r="H19" s="181"/>
      <c r="I19" s="524">
        <f>'[2].sh. 2'!$I$21</f>
        <v>5700</v>
      </c>
    </row>
    <row r="20" spans="1:9" s="22" customFormat="1" ht="15.75">
      <c r="A20" s="182"/>
      <c r="B20" s="184"/>
      <c r="C20" s="181">
        <v>444</v>
      </c>
      <c r="D20" s="181" t="s">
        <v>498</v>
      </c>
      <c r="E20" s="181"/>
      <c r="F20" s="181"/>
      <c r="G20" s="181"/>
      <c r="H20" s="181"/>
      <c r="I20" s="524">
        <f>'[2].sh. 2'!$I$22</f>
        <v>129637</v>
      </c>
    </row>
    <row r="21" spans="1:9" s="22" customFormat="1" ht="15.75">
      <c r="A21" s="182"/>
      <c r="B21" s="184"/>
      <c r="C21" s="181"/>
      <c r="D21" s="181"/>
      <c r="E21" s="181"/>
      <c r="F21" s="181"/>
      <c r="G21" s="181"/>
      <c r="H21" s="181"/>
      <c r="I21" s="527"/>
    </row>
    <row r="22" spans="1:9" s="22" customFormat="1" ht="16.5">
      <c r="A22" s="182"/>
      <c r="B22" s="184"/>
      <c r="C22" s="181"/>
      <c r="D22" s="181"/>
      <c r="E22" s="181"/>
      <c r="F22" s="181"/>
      <c r="G22" s="181"/>
      <c r="H22" s="525" t="s">
        <v>22</v>
      </c>
      <c r="I22" s="528">
        <f>SUM(I15:I21)</f>
        <v>9006222.3999999762</v>
      </c>
    </row>
    <row r="23" spans="1:9" s="22" customFormat="1" ht="15.75">
      <c r="A23" s="182"/>
      <c r="B23" s="184"/>
      <c r="C23" s="181"/>
      <c r="D23" s="181"/>
      <c r="E23" s="181"/>
      <c r="F23" s="181"/>
      <c r="G23" s="181"/>
      <c r="H23" s="181"/>
      <c r="I23" s="521"/>
    </row>
    <row r="24" spans="1:9" s="22" customFormat="1" ht="18.75">
      <c r="A24" s="182"/>
      <c r="B24" s="529" t="s">
        <v>39</v>
      </c>
      <c r="C24" s="530" t="s">
        <v>40</v>
      </c>
      <c r="D24" s="181"/>
      <c r="E24" s="181"/>
      <c r="F24" s="181"/>
      <c r="G24" s="181"/>
      <c r="H24" s="181"/>
      <c r="I24" s="580">
        <v>41274</v>
      </c>
    </row>
    <row r="25" spans="1:9" s="22" customFormat="1" ht="16.5">
      <c r="A25" s="182"/>
      <c r="B25" s="184"/>
      <c r="C25" s="181" t="s">
        <v>594</v>
      </c>
      <c r="D25" s="181"/>
      <c r="E25" s="181"/>
      <c r="F25" s="181"/>
      <c r="H25" s="525" t="s">
        <v>22</v>
      </c>
      <c r="I25" s="526">
        <f>'[2].sh. 2'!$I$27</f>
        <v>116638407</v>
      </c>
    </row>
    <row r="26" spans="1:9" s="22" customFormat="1" ht="15.75">
      <c r="A26" s="182"/>
      <c r="B26" s="184"/>
      <c r="C26" s="181"/>
      <c r="D26" s="181"/>
      <c r="E26" s="181"/>
      <c r="F26" s="181"/>
      <c r="G26" s="181"/>
      <c r="H26" s="181"/>
      <c r="I26" s="521"/>
    </row>
    <row r="27" spans="1:9" s="22" customFormat="1" ht="15.75">
      <c r="A27" s="182"/>
      <c r="B27" s="184"/>
      <c r="C27" s="181"/>
      <c r="D27" s="181"/>
      <c r="E27" s="181"/>
      <c r="F27" s="181"/>
      <c r="G27" s="181"/>
      <c r="H27" s="181"/>
      <c r="I27" s="521"/>
    </row>
    <row r="28" spans="1:9" s="22" customFormat="1" ht="15.75">
      <c r="B28" s="184" t="s">
        <v>35</v>
      </c>
      <c r="C28" s="181" t="s">
        <v>499</v>
      </c>
      <c r="D28" s="181" t="s">
        <v>36</v>
      </c>
      <c r="E28" s="181"/>
      <c r="F28" s="181"/>
      <c r="G28" s="181"/>
      <c r="H28" s="181"/>
      <c r="I28" s="521"/>
    </row>
    <row r="29" spans="1:9" s="22" customFormat="1" ht="15.75">
      <c r="B29" s="184" t="s">
        <v>35</v>
      </c>
      <c r="C29" s="181" t="s">
        <v>500</v>
      </c>
      <c r="D29" s="181" t="s">
        <v>37</v>
      </c>
      <c r="E29" s="181"/>
      <c r="F29" s="181"/>
      <c r="G29" s="181"/>
      <c r="H29" s="181"/>
      <c r="I29" s="521"/>
    </row>
    <row r="30" spans="1:9" s="22" customFormat="1" ht="15.75">
      <c r="B30" s="184"/>
      <c r="C30" s="181"/>
      <c r="D30" s="181"/>
      <c r="E30" s="181"/>
      <c r="F30" s="181" t="s">
        <v>29</v>
      </c>
      <c r="G30" s="181"/>
      <c r="H30" s="181"/>
      <c r="I30" s="521"/>
    </row>
    <row r="31" spans="1:9" s="22" customFormat="1" ht="15.75">
      <c r="B31" s="184"/>
      <c r="C31" s="181"/>
      <c r="D31" s="181"/>
      <c r="E31" s="181"/>
      <c r="F31" s="181"/>
      <c r="G31" s="181"/>
      <c r="H31" s="181"/>
      <c r="I31" s="521"/>
    </row>
    <row r="32" spans="1:9" s="22" customFormat="1" ht="16.5">
      <c r="B32" s="184"/>
      <c r="C32" s="522"/>
      <c r="D32" s="378" t="s">
        <v>454</v>
      </c>
      <c r="E32"/>
      <c r="F32" s="183"/>
      <c r="G32" s="183"/>
      <c r="H32" s="522"/>
      <c r="I32" s="523"/>
    </row>
    <row r="33" spans="2:9" s="22" customFormat="1" ht="16.5">
      <c r="B33" s="184"/>
      <c r="C33" s="522" t="s">
        <v>26</v>
      </c>
      <c r="D33" s="522" t="s">
        <v>27</v>
      </c>
      <c r="E33" s="522"/>
      <c r="F33" s="522"/>
      <c r="G33" s="522"/>
      <c r="H33" s="522"/>
      <c r="I33" s="523"/>
    </row>
    <row r="34" spans="2:9" s="22" customFormat="1" ht="15.75">
      <c r="B34" s="184"/>
      <c r="C34" s="181"/>
      <c r="D34" s="181"/>
      <c r="E34" s="181"/>
      <c r="F34" s="181"/>
      <c r="G34" s="181"/>
      <c r="H34" s="181"/>
      <c r="I34" s="521"/>
    </row>
    <row r="35" spans="2:9" s="22" customFormat="1" ht="15.75">
      <c r="B35" s="184"/>
      <c r="C35" s="181"/>
      <c r="D35" s="134" t="s">
        <v>501</v>
      </c>
      <c r="E35"/>
      <c r="F35"/>
      <c r="G35" s="181"/>
      <c r="H35" s="181"/>
      <c r="I35" s="521"/>
    </row>
    <row r="36" spans="2:9" s="22" customFormat="1" ht="15.75">
      <c r="B36" s="184"/>
      <c r="C36" s="181"/>
      <c r="D36" s="181"/>
      <c r="E36" s="181"/>
      <c r="F36" s="181"/>
      <c r="G36" s="181"/>
      <c r="H36" s="181"/>
      <c r="I36" s="521"/>
    </row>
    <row r="37" spans="2:9" s="22" customFormat="1" ht="16.5">
      <c r="B37" s="184"/>
      <c r="C37" s="181"/>
      <c r="D37" s="181"/>
      <c r="E37" s="181"/>
      <c r="F37" s="181"/>
      <c r="G37" s="522" t="s">
        <v>28</v>
      </c>
      <c r="H37" s="522"/>
      <c r="I37" s="521"/>
    </row>
    <row r="38" spans="2:9" s="22" customFormat="1" ht="15.75">
      <c r="B38" s="184"/>
      <c r="C38" s="181"/>
      <c r="D38" s="181"/>
      <c r="E38" s="181"/>
      <c r="F38" s="181"/>
      <c r="G38" s="511" t="s">
        <v>494</v>
      </c>
      <c r="H38" s="511" t="s">
        <v>495</v>
      </c>
      <c r="I38" s="521"/>
    </row>
    <row r="39" spans="2:9" s="22" customFormat="1" ht="15.75">
      <c r="B39" s="184"/>
      <c r="C39" s="181"/>
      <c r="D39" s="181"/>
      <c r="E39" s="181"/>
      <c r="F39" s="181"/>
      <c r="G39" s="181"/>
      <c r="H39" s="181"/>
      <c r="I39" s="521"/>
    </row>
    <row r="40" spans="2:9" s="22" customFormat="1" ht="15.75">
      <c r="B40" s="184"/>
      <c r="C40" s="181"/>
      <c r="D40" s="181"/>
      <c r="E40" s="181"/>
      <c r="F40" s="181"/>
      <c r="G40" s="181"/>
      <c r="H40" s="181"/>
      <c r="I40" s="521"/>
    </row>
    <row r="41" spans="2:9" s="22" customFormat="1" ht="15.75">
      <c r="B41" s="184"/>
      <c r="C41" s="181"/>
      <c r="D41" s="181"/>
      <c r="E41" s="181"/>
      <c r="F41" s="181" t="s">
        <v>151</v>
      </c>
      <c r="G41" s="181"/>
      <c r="H41" s="521"/>
      <c r="I41" s="521"/>
    </row>
    <row r="42" spans="2:9" s="22" customFormat="1" ht="15.75">
      <c r="B42" s="184"/>
      <c r="C42" s="181"/>
      <c r="D42" s="181"/>
      <c r="E42" s="181"/>
      <c r="F42" s="181" t="s">
        <v>207</v>
      </c>
      <c r="G42" s="511" t="s">
        <v>494</v>
      </c>
      <c r="H42" s="511" t="s">
        <v>495</v>
      </c>
      <c r="I42" s="521"/>
    </row>
    <row r="43" spans="2:9" s="22" customFormat="1" ht="15.75">
      <c r="B43" s="184"/>
      <c r="C43" s="181"/>
      <c r="D43" s="181"/>
      <c r="E43" s="181"/>
      <c r="F43" s="181"/>
      <c r="G43" s="181"/>
      <c r="H43" s="181"/>
      <c r="I43" s="521"/>
    </row>
    <row r="44" spans="2:9" s="22" customFormat="1" ht="15.75" thickBot="1">
      <c r="B44" s="98"/>
      <c r="C44" s="99"/>
      <c r="D44" s="99"/>
      <c r="E44" s="99"/>
      <c r="F44" s="99"/>
      <c r="G44" s="99"/>
      <c r="H44" s="99"/>
      <c r="I44" s="100"/>
    </row>
    <row r="45" spans="2:9" s="1" customFormat="1" ht="18"/>
    <row r="46" spans="2:9" s="1" customFormat="1" ht="18"/>
    <row r="47" spans="2:9" s="1" customFormat="1" ht="18"/>
    <row r="48" spans="2:9" s="1" customFormat="1" ht="18"/>
    <row r="49" s="1" customFormat="1" ht="18"/>
    <row r="50" s="1" customFormat="1" ht="18"/>
    <row r="51" s="1" customFormat="1" ht="18"/>
    <row r="52" s="1" customFormat="1" ht="18"/>
    <row r="53" s="1" customFormat="1" ht="18"/>
    <row r="54" s="1" customFormat="1" ht="18"/>
    <row r="55" s="1" customFormat="1" ht="18"/>
    <row r="56" s="1" customFormat="1" ht="18"/>
    <row r="57" s="1" customFormat="1" ht="18"/>
    <row r="58" s="1" customFormat="1" ht="18"/>
    <row r="59" s="1" customFormat="1" ht="18"/>
    <row r="60" s="1" customFormat="1" ht="18"/>
    <row r="61" s="1" customFormat="1" ht="18"/>
    <row r="62" s="1" customFormat="1" ht="18"/>
    <row r="63" s="1" customFormat="1" ht="18"/>
    <row r="64" s="1" customFormat="1" ht="18"/>
    <row r="65" s="1" customFormat="1" ht="18"/>
    <row r="66" s="1" customFormat="1" ht="18"/>
    <row r="67" s="1" customFormat="1" ht="18"/>
    <row r="68" s="1" customFormat="1" ht="18"/>
    <row r="69" s="1" customFormat="1" ht="18"/>
    <row r="70" s="1" customFormat="1" ht="18"/>
    <row r="71" s="1" customFormat="1" ht="18"/>
    <row r="72" s="1" customFormat="1" ht="18"/>
    <row r="73" s="1" customFormat="1" ht="18"/>
    <row r="74" s="1" customFormat="1" ht="18"/>
    <row r="75" s="1" customFormat="1" ht="18"/>
    <row r="76" s="1" customFormat="1" ht="18"/>
    <row r="77" s="1" customFormat="1" ht="18"/>
    <row r="78" s="1" customFormat="1" ht="18"/>
    <row r="79" s="1" customFormat="1" ht="18"/>
    <row r="80" s="1" customFormat="1" ht="18"/>
    <row r="81" s="1" customFormat="1" ht="18"/>
    <row r="82" s="1" customFormat="1" ht="18"/>
    <row r="83" s="1" customFormat="1" ht="18"/>
    <row r="84" s="1" customFormat="1" ht="18"/>
    <row r="85" s="1" customFormat="1" ht="18"/>
    <row r="86" s="1" customFormat="1" ht="18"/>
    <row r="87" s="1" customFormat="1" ht="18"/>
    <row r="88" s="1" customFormat="1" ht="18"/>
    <row r="89" s="1" customFormat="1" ht="18"/>
    <row r="90" s="1" customFormat="1" ht="18"/>
    <row r="91" s="1" customFormat="1" ht="18"/>
    <row r="92" s="1" customFormat="1" ht="18"/>
  </sheetData>
  <phoneticPr fontId="3" type="noConversion"/>
  <pageMargins left="0.16" right="0" top="0.33" bottom="0.17" header="0.23" footer="0.15"/>
  <pageSetup orientation="portrait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D57"/>
  <sheetViews>
    <sheetView topLeftCell="A28" workbookViewId="0">
      <selection activeCell="D58" sqref="D58"/>
    </sheetView>
  </sheetViews>
  <sheetFormatPr defaultRowHeight="12.75"/>
  <cols>
    <col min="1" max="1" width="7.42578125" customWidth="1"/>
    <col min="2" max="2" width="11.5703125" customWidth="1"/>
    <col min="3" max="3" width="35.5703125" customWidth="1"/>
    <col min="4" max="4" width="21.140625" customWidth="1"/>
  </cols>
  <sheetData>
    <row r="1" spans="1:4" ht="14.25">
      <c r="A1" s="189"/>
      <c r="B1" s="12" t="s">
        <v>502</v>
      </c>
      <c r="C1" s="12"/>
      <c r="D1" s="12"/>
    </row>
    <row r="2" spans="1:4" ht="14.25">
      <c r="A2" s="189"/>
      <c r="B2" s="12" t="s">
        <v>596</v>
      </c>
      <c r="C2" s="12"/>
      <c r="D2" s="12" t="s">
        <v>630</v>
      </c>
    </row>
    <row r="3" spans="1:4" ht="15">
      <c r="A3" s="189"/>
      <c r="B3" s="12"/>
      <c r="C3" s="12"/>
      <c r="D3" s="282" t="s">
        <v>209</v>
      </c>
    </row>
    <row r="4" spans="1:4">
      <c r="A4" s="190" t="s">
        <v>81</v>
      </c>
      <c r="B4" s="136"/>
      <c r="C4" s="136" t="s">
        <v>210</v>
      </c>
      <c r="D4" s="541" t="s">
        <v>211</v>
      </c>
    </row>
    <row r="5" spans="1:4">
      <c r="A5" s="190">
        <v>1</v>
      </c>
      <c r="B5" s="136" t="s">
        <v>212</v>
      </c>
      <c r="C5" s="136" t="s">
        <v>213</v>
      </c>
      <c r="D5" s="384">
        <v>114305</v>
      </c>
    </row>
    <row r="6" spans="1:4">
      <c r="A6" s="190">
        <v>2</v>
      </c>
      <c r="B6" s="136" t="s">
        <v>212</v>
      </c>
      <c r="C6" s="136" t="s">
        <v>214</v>
      </c>
      <c r="D6" s="547"/>
    </row>
    <row r="7" spans="1:4">
      <c r="A7" s="190">
        <v>3</v>
      </c>
      <c r="B7" s="136" t="s">
        <v>212</v>
      </c>
      <c r="C7" s="136" t="s">
        <v>215</v>
      </c>
      <c r="D7" s="547"/>
    </row>
    <row r="8" spans="1:4">
      <c r="A8" s="190">
        <v>4</v>
      </c>
      <c r="B8" s="136" t="s">
        <v>212</v>
      </c>
      <c r="C8" s="136" t="s">
        <v>216</v>
      </c>
      <c r="D8" s="547"/>
    </row>
    <row r="9" spans="1:4">
      <c r="A9" s="190">
        <v>5</v>
      </c>
      <c r="B9" s="136" t="s">
        <v>212</v>
      </c>
      <c r="C9" s="136" t="s">
        <v>217</v>
      </c>
      <c r="D9" s="547"/>
    </row>
    <row r="10" spans="1:4">
      <c r="A10" s="190">
        <v>6</v>
      </c>
      <c r="B10" s="136" t="s">
        <v>212</v>
      </c>
      <c r="C10" s="136" t="s">
        <v>218</v>
      </c>
      <c r="D10" s="547"/>
    </row>
    <row r="11" spans="1:4">
      <c r="A11" s="190">
        <v>7</v>
      </c>
      <c r="B11" s="136" t="s">
        <v>212</v>
      </c>
      <c r="C11" s="136" t="s">
        <v>219</v>
      </c>
      <c r="D11" s="547"/>
    </row>
    <row r="12" spans="1:4" ht="13.5" thickBot="1">
      <c r="A12" s="190">
        <v>8</v>
      </c>
      <c r="B12" s="136" t="s">
        <v>212</v>
      </c>
      <c r="C12" s="192" t="s">
        <v>220</v>
      </c>
      <c r="D12" s="384">
        <v>2333</v>
      </c>
    </row>
    <row r="13" spans="1:4" ht="13.5" thickBot="1">
      <c r="A13" s="190"/>
      <c r="B13" s="193"/>
      <c r="C13" s="194" t="s">
        <v>221</v>
      </c>
      <c r="D13" s="548">
        <f>D5+D6+D7+D8+D9+D10+D11+D12</f>
        <v>116638</v>
      </c>
    </row>
    <row r="14" spans="1:4">
      <c r="A14" s="190">
        <v>9</v>
      </c>
      <c r="B14" s="136" t="s">
        <v>222</v>
      </c>
      <c r="C14" s="135" t="s">
        <v>223</v>
      </c>
      <c r="D14" s="547"/>
    </row>
    <row r="15" spans="1:4">
      <c r="A15" s="190">
        <v>10</v>
      </c>
      <c r="B15" s="136" t="s">
        <v>222</v>
      </c>
      <c r="C15" s="136" t="s">
        <v>224</v>
      </c>
      <c r="D15" s="547"/>
    </row>
    <row r="16" spans="1:4" ht="13.5" thickBot="1">
      <c r="A16" s="190">
        <v>11</v>
      </c>
      <c r="B16" s="136" t="s">
        <v>222</v>
      </c>
      <c r="C16" s="192" t="s">
        <v>225</v>
      </c>
      <c r="D16" s="547"/>
    </row>
    <row r="17" spans="1:4" ht="13.5" thickBot="1">
      <c r="A17" s="190"/>
      <c r="B17" s="193"/>
      <c r="C17" s="194" t="s">
        <v>226</v>
      </c>
      <c r="D17" s="195">
        <f>D14+D15+D16</f>
        <v>0</v>
      </c>
    </row>
    <row r="18" spans="1:4">
      <c r="A18" s="190">
        <v>12</v>
      </c>
      <c r="B18" s="136" t="s">
        <v>227</v>
      </c>
      <c r="C18" s="196" t="s">
        <v>228</v>
      </c>
      <c r="D18" s="191"/>
    </row>
    <row r="19" spans="1:4">
      <c r="A19" s="190">
        <v>13</v>
      </c>
      <c r="B19" s="136" t="s">
        <v>227</v>
      </c>
      <c r="C19" s="197" t="s">
        <v>229</v>
      </c>
      <c r="D19" s="191"/>
    </row>
    <row r="20" spans="1:4">
      <c r="A20" s="190">
        <v>14</v>
      </c>
      <c r="B20" s="136" t="s">
        <v>227</v>
      </c>
      <c r="C20" s="136" t="s">
        <v>230</v>
      </c>
      <c r="D20" s="191"/>
    </row>
    <row r="21" spans="1:4">
      <c r="A21" s="190">
        <v>15</v>
      </c>
      <c r="B21" s="136" t="s">
        <v>227</v>
      </c>
      <c r="C21" s="136" t="s">
        <v>231</v>
      </c>
      <c r="D21" s="191"/>
    </row>
    <row r="22" spans="1:4">
      <c r="A22" s="190">
        <v>16</v>
      </c>
      <c r="B22" s="136" t="s">
        <v>227</v>
      </c>
      <c r="C22" s="136" t="s">
        <v>232</v>
      </c>
      <c r="D22" s="191"/>
    </row>
    <row r="23" spans="1:4">
      <c r="A23" s="190">
        <v>17</v>
      </c>
      <c r="B23" s="136" t="s">
        <v>227</v>
      </c>
      <c r="C23" s="136" t="s">
        <v>233</v>
      </c>
      <c r="D23" s="191"/>
    </row>
    <row r="24" spans="1:4">
      <c r="A24" s="190">
        <v>18</v>
      </c>
      <c r="B24" s="136" t="s">
        <v>227</v>
      </c>
      <c r="C24" s="136" t="s">
        <v>234</v>
      </c>
      <c r="D24" s="191"/>
    </row>
    <row r="25" spans="1:4" ht="13.5" thickBot="1">
      <c r="A25" s="190">
        <v>19</v>
      </c>
      <c r="B25" s="136" t="s">
        <v>227</v>
      </c>
      <c r="C25" s="192" t="s">
        <v>235</v>
      </c>
      <c r="D25" s="198"/>
    </row>
    <row r="26" spans="1:4" ht="13.5" thickBot="1">
      <c r="A26" s="190"/>
      <c r="B26" s="193"/>
      <c r="C26" s="194" t="s">
        <v>236</v>
      </c>
      <c r="D26" s="199">
        <f>D18+D19+D20+D21+D22+D23+D24+D25</f>
        <v>0</v>
      </c>
    </row>
    <row r="27" spans="1:4">
      <c r="A27" s="190">
        <v>20</v>
      </c>
      <c r="B27" s="136" t="s">
        <v>237</v>
      </c>
      <c r="C27" s="135" t="s">
        <v>238</v>
      </c>
      <c r="D27" s="200"/>
    </row>
    <row r="28" spans="1:4">
      <c r="A28" s="190">
        <v>21</v>
      </c>
      <c r="B28" s="136" t="s">
        <v>237</v>
      </c>
      <c r="C28" s="136" t="s">
        <v>239</v>
      </c>
      <c r="D28" s="191"/>
    </row>
    <row r="29" spans="1:4">
      <c r="A29" s="190">
        <v>22</v>
      </c>
      <c r="B29" s="136" t="s">
        <v>237</v>
      </c>
      <c r="C29" s="136" t="s">
        <v>240</v>
      </c>
      <c r="D29" s="191"/>
    </row>
    <row r="30" spans="1:4" ht="13.5" thickBot="1">
      <c r="A30" s="190">
        <v>23</v>
      </c>
      <c r="B30" s="136" t="s">
        <v>237</v>
      </c>
      <c r="C30" s="192" t="s">
        <v>241</v>
      </c>
      <c r="D30" s="191"/>
    </row>
    <row r="31" spans="1:4" ht="13.5" thickBot="1">
      <c r="A31" s="190"/>
      <c r="B31" s="193"/>
      <c r="C31" s="194" t="s">
        <v>242</v>
      </c>
      <c r="D31" s="195">
        <f>D27+D28+D29+D30</f>
        <v>0</v>
      </c>
    </row>
    <row r="32" spans="1:4">
      <c r="A32" s="190">
        <v>24</v>
      </c>
      <c r="B32" s="136" t="s">
        <v>243</v>
      </c>
      <c r="C32" s="135" t="s">
        <v>244</v>
      </c>
      <c r="D32" s="191"/>
    </row>
    <row r="33" spans="1:4">
      <c r="A33" s="190">
        <v>25</v>
      </c>
      <c r="B33" s="136" t="s">
        <v>243</v>
      </c>
      <c r="C33" s="136" t="s">
        <v>245</v>
      </c>
      <c r="D33" s="191"/>
    </row>
    <row r="34" spans="1:4">
      <c r="A34" s="190">
        <v>26</v>
      </c>
      <c r="B34" s="136" t="s">
        <v>243</v>
      </c>
      <c r="C34" s="136" t="s">
        <v>246</v>
      </c>
      <c r="D34" s="191"/>
    </row>
    <row r="35" spans="1:4">
      <c r="A35" s="190">
        <v>27</v>
      </c>
      <c r="B35" s="136" t="s">
        <v>243</v>
      </c>
      <c r="C35" s="136" t="s">
        <v>247</v>
      </c>
      <c r="D35" s="191"/>
    </row>
    <row r="36" spans="1:4">
      <c r="A36" s="190">
        <v>28</v>
      </c>
      <c r="B36" s="136" t="s">
        <v>243</v>
      </c>
      <c r="C36" s="136" t="s">
        <v>248</v>
      </c>
      <c r="D36" s="191"/>
    </row>
    <row r="37" spans="1:4">
      <c r="A37" s="190">
        <v>29</v>
      </c>
      <c r="B37" s="136" t="s">
        <v>243</v>
      </c>
      <c r="C37" s="136" t="s">
        <v>249</v>
      </c>
      <c r="D37" s="191"/>
    </row>
    <row r="38" spans="1:4">
      <c r="A38" s="190">
        <v>30</v>
      </c>
      <c r="B38" s="136" t="s">
        <v>243</v>
      </c>
      <c r="C38" s="136" t="s">
        <v>250</v>
      </c>
      <c r="D38" s="191"/>
    </row>
    <row r="39" spans="1:4">
      <c r="A39" s="190">
        <v>31</v>
      </c>
      <c r="B39" s="136" t="s">
        <v>243</v>
      </c>
      <c r="C39" s="136" t="s">
        <v>251</v>
      </c>
      <c r="D39" s="191"/>
    </row>
    <row r="40" spans="1:4">
      <c r="A40" s="190">
        <v>32</v>
      </c>
      <c r="B40" s="136" t="s">
        <v>243</v>
      </c>
      <c r="C40" s="136" t="s">
        <v>252</v>
      </c>
      <c r="D40" s="191"/>
    </row>
    <row r="41" spans="1:4">
      <c r="A41" s="190">
        <v>33</v>
      </c>
      <c r="B41" s="136" t="s">
        <v>243</v>
      </c>
      <c r="C41" s="136" t="s">
        <v>253</v>
      </c>
      <c r="D41" s="191"/>
    </row>
    <row r="42" spans="1:4" ht="13.5" thickBot="1">
      <c r="A42" s="190">
        <v>34</v>
      </c>
      <c r="B42" s="136" t="s">
        <v>243</v>
      </c>
      <c r="C42" s="192" t="s">
        <v>254</v>
      </c>
      <c r="D42" s="198"/>
    </row>
    <row r="43" spans="1:4" ht="13.5" thickBot="1">
      <c r="A43" s="136"/>
      <c r="B43" s="193"/>
      <c r="C43" s="194" t="s">
        <v>255</v>
      </c>
      <c r="D43" s="199">
        <f>D32+D33+D34+D35+D36+D37+D38+D39+D40+D41</f>
        <v>0</v>
      </c>
    </row>
    <row r="44" spans="1:4" ht="13.5" thickBot="1">
      <c r="A44" s="136"/>
      <c r="B44" s="193"/>
      <c r="C44" s="201" t="s">
        <v>256</v>
      </c>
      <c r="D44" s="549">
        <f>D43+D31+D26+D17+D13</f>
        <v>116638</v>
      </c>
    </row>
    <row r="45" spans="1:4" ht="13.5" thickBot="1">
      <c r="A45" s="202"/>
      <c r="B45" s="202"/>
      <c r="C45" s="202"/>
      <c r="D45" s="291"/>
    </row>
    <row r="46" spans="1:4" ht="13.5" thickBot="1">
      <c r="A46" s="203"/>
      <c r="B46" s="204" t="s">
        <v>631</v>
      </c>
      <c r="C46" s="205"/>
      <c r="D46" s="550" t="s">
        <v>257</v>
      </c>
    </row>
    <row r="47" spans="1:4" ht="13.5" thickBot="1">
      <c r="A47" s="203"/>
      <c r="B47" s="206"/>
      <c r="C47" s="207"/>
      <c r="D47" s="551"/>
    </row>
    <row r="48" spans="1:4" ht="13.5" thickBot="1">
      <c r="A48" s="203"/>
      <c r="B48" s="206" t="s">
        <v>632</v>
      </c>
      <c r="C48" s="208"/>
      <c r="D48" s="551">
        <v>2</v>
      </c>
    </row>
    <row r="49" spans="1:4" ht="13.5" thickBot="1">
      <c r="A49" s="203"/>
      <c r="B49" s="206" t="s">
        <v>633</v>
      </c>
      <c r="C49" s="208"/>
      <c r="D49" s="551"/>
    </row>
    <row r="50" spans="1:4" ht="13.5" thickBot="1">
      <c r="A50" s="203"/>
      <c r="B50" s="206" t="s">
        <v>258</v>
      </c>
      <c r="C50" s="208"/>
      <c r="D50" s="551">
        <v>1</v>
      </c>
    </row>
    <row r="51" spans="1:4" ht="13.5" thickBot="1">
      <c r="A51" s="203"/>
      <c r="B51" s="206" t="s">
        <v>259</v>
      </c>
      <c r="C51" s="208"/>
      <c r="D51" s="551"/>
    </row>
    <row r="52" spans="1:4" ht="13.5" thickBot="1">
      <c r="A52" s="203"/>
      <c r="B52" s="206" t="s">
        <v>260</v>
      </c>
      <c r="C52" s="208"/>
      <c r="D52" s="551"/>
    </row>
    <row r="53" spans="1:4" ht="13.5" thickBot="1">
      <c r="A53" s="203"/>
      <c r="B53" s="206"/>
      <c r="C53" s="207"/>
      <c r="D53" s="551"/>
    </row>
    <row r="54" spans="1:4" ht="13.5" thickBot="1">
      <c r="A54" s="203"/>
      <c r="B54" s="209"/>
      <c r="C54" s="210" t="s">
        <v>22</v>
      </c>
      <c r="D54" s="552">
        <f>SUM(D48:D53)</f>
        <v>3</v>
      </c>
    </row>
    <row r="55" spans="1:4" ht="14.25">
      <c r="A55" s="189"/>
      <c r="B55" s="12"/>
      <c r="C55" s="12"/>
      <c r="D55" s="12"/>
    </row>
    <row r="56" spans="1:4" ht="15">
      <c r="A56" s="189"/>
      <c r="B56" s="12"/>
      <c r="C56" s="280" t="s">
        <v>261</v>
      </c>
      <c r="D56" s="12"/>
    </row>
    <row r="57" spans="1:4" ht="15">
      <c r="A57" s="189"/>
      <c r="B57" s="12"/>
      <c r="C57" s="282" t="s">
        <v>503</v>
      </c>
      <c r="D57" s="12"/>
    </row>
  </sheetData>
  <pageMargins left="0.7" right="0.7" top="0.19" bottom="0.5" header="0.19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53"/>
  <sheetViews>
    <sheetView workbookViewId="0">
      <selection activeCell="D8" sqref="D8"/>
    </sheetView>
  </sheetViews>
  <sheetFormatPr defaultRowHeight="12.75"/>
  <cols>
    <col min="1" max="1" width="4.140625" customWidth="1"/>
    <col min="3" max="3" width="16.42578125" customWidth="1"/>
    <col min="4" max="4" width="9.7109375" customWidth="1"/>
    <col min="5" max="5" width="12.28515625" customWidth="1"/>
    <col min="6" max="6" width="13.28515625" customWidth="1"/>
    <col min="7" max="7" width="14.140625" customWidth="1"/>
    <col min="8" max="8" width="14.7109375" customWidth="1"/>
  </cols>
  <sheetData>
    <row r="2" spans="1:8" ht="14.25">
      <c r="A2" s="12"/>
      <c r="B2" s="189"/>
      <c r="C2" s="12" t="s">
        <v>502</v>
      </c>
      <c r="D2" s="12"/>
      <c r="E2" s="12"/>
      <c r="F2" s="12"/>
    </row>
    <row r="3" spans="1:8" ht="14.25">
      <c r="A3" s="12"/>
      <c r="B3" s="189"/>
      <c r="C3" s="12" t="s">
        <v>596</v>
      </c>
      <c r="D3" s="12"/>
      <c r="E3" s="12"/>
      <c r="F3" s="12"/>
    </row>
    <row r="4" spans="1:8" ht="15">
      <c r="A4" s="12"/>
      <c r="B4" s="189"/>
      <c r="C4" s="12" t="s">
        <v>600</v>
      </c>
      <c r="D4" s="12"/>
      <c r="E4" s="12"/>
      <c r="F4" s="12"/>
    </row>
    <row r="5" spans="1:8" ht="15" thickBot="1">
      <c r="A5" s="12"/>
      <c r="B5" s="189"/>
      <c r="C5" s="12"/>
      <c r="D5" s="12"/>
      <c r="E5" s="12"/>
      <c r="F5" s="12"/>
    </row>
    <row r="6" spans="1:8">
      <c r="A6" s="134"/>
      <c r="B6" s="211" t="s">
        <v>81</v>
      </c>
      <c r="C6" s="212" t="s">
        <v>262</v>
      </c>
      <c r="D6" s="213" t="s">
        <v>263</v>
      </c>
      <c r="E6" s="212" t="s">
        <v>264</v>
      </c>
      <c r="F6" s="214" t="s">
        <v>265</v>
      </c>
      <c r="G6" s="215" t="s">
        <v>266</v>
      </c>
      <c r="H6" s="216" t="s">
        <v>264</v>
      </c>
    </row>
    <row r="7" spans="1:8">
      <c r="A7" s="134"/>
      <c r="B7" s="217"/>
      <c r="C7" s="218"/>
      <c r="D7" s="219"/>
      <c r="E7" s="553" t="s">
        <v>597</v>
      </c>
      <c r="F7" s="554"/>
      <c r="G7" s="553"/>
      <c r="H7" s="555">
        <v>41274</v>
      </c>
    </row>
    <row r="8" spans="1:8">
      <c r="A8" s="134"/>
      <c r="B8" s="190">
        <v>1</v>
      </c>
      <c r="C8" s="136" t="s">
        <v>267</v>
      </c>
      <c r="D8" s="136"/>
      <c r="E8" s="547"/>
      <c r="F8" s="541"/>
      <c r="G8" s="541"/>
      <c r="H8" s="556">
        <f>E8+F8-G8</f>
        <v>0</v>
      </c>
    </row>
    <row r="9" spans="1:8">
      <c r="A9" s="134"/>
      <c r="B9" s="190">
        <v>2</v>
      </c>
      <c r="C9" s="136" t="s">
        <v>268</v>
      </c>
      <c r="D9" s="136"/>
      <c r="E9" s="547">
        <v>5765647</v>
      </c>
      <c r="F9" s="547">
        <v>5709277</v>
      </c>
      <c r="G9" s="541"/>
      <c r="H9" s="556">
        <f t="shared" ref="H9:H17" si="0">E9+F9-G9</f>
        <v>11474924</v>
      </c>
    </row>
    <row r="10" spans="1:8">
      <c r="A10" s="134"/>
      <c r="B10" s="190">
        <v>3</v>
      </c>
      <c r="C10" s="136" t="s">
        <v>269</v>
      </c>
      <c r="D10" s="136"/>
      <c r="E10" s="547">
        <v>495600</v>
      </c>
      <c r="F10" s="547">
        <v>66667</v>
      </c>
      <c r="G10" s="541"/>
      <c r="H10" s="556">
        <f t="shared" si="0"/>
        <v>562267</v>
      </c>
    </row>
    <row r="11" spans="1:8">
      <c r="A11" s="134"/>
      <c r="B11" s="190">
        <v>4</v>
      </c>
      <c r="C11" s="136" t="s">
        <v>270</v>
      </c>
      <c r="D11" s="136"/>
      <c r="E11" s="547"/>
      <c r="F11" s="547"/>
      <c r="G11" s="384"/>
      <c r="H11" s="556">
        <f t="shared" si="0"/>
        <v>0</v>
      </c>
    </row>
    <row r="12" spans="1:8">
      <c r="A12" s="134"/>
      <c r="B12" s="190">
        <v>5</v>
      </c>
      <c r="C12" s="136" t="s">
        <v>271</v>
      </c>
      <c r="D12" s="136"/>
      <c r="E12" s="547"/>
      <c r="F12" s="541"/>
      <c r="G12" s="541"/>
      <c r="H12" s="556">
        <f t="shared" si="0"/>
        <v>0</v>
      </c>
    </row>
    <row r="13" spans="1:8">
      <c r="A13" s="134"/>
      <c r="B13" s="190">
        <v>1</v>
      </c>
      <c r="C13" s="136" t="s">
        <v>272</v>
      </c>
      <c r="D13" s="136"/>
      <c r="E13" s="547"/>
      <c r="F13" s="541"/>
      <c r="G13" s="541"/>
      <c r="H13" s="556">
        <f t="shared" si="0"/>
        <v>0</v>
      </c>
    </row>
    <row r="14" spans="1:8">
      <c r="A14" s="134"/>
      <c r="B14" s="190">
        <v>2</v>
      </c>
      <c r="C14" s="136"/>
      <c r="D14" s="136"/>
      <c r="E14" s="547"/>
      <c r="F14" s="541"/>
      <c r="G14" s="541"/>
      <c r="H14" s="556">
        <f t="shared" si="0"/>
        <v>0</v>
      </c>
    </row>
    <row r="15" spans="1:8">
      <c r="A15" s="134"/>
      <c r="B15" s="190">
        <v>3</v>
      </c>
      <c r="C15" s="136"/>
      <c r="D15" s="136"/>
      <c r="E15" s="547"/>
      <c r="F15" s="541"/>
      <c r="G15" s="541"/>
      <c r="H15" s="556">
        <f t="shared" si="0"/>
        <v>0</v>
      </c>
    </row>
    <row r="16" spans="1:8">
      <c r="A16" s="134"/>
      <c r="B16" s="190">
        <v>4</v>
      </c>
      <c r="C16" s="136"/>
      <c r="D16" s="136"/>
      <c r="E16" s="547"/>
      <c r="F16" s="541"/>
      <c r="G16" s="541"/>
      <c r="H16" s="556">
        <f t="shared" si="0"/>
        <v>0</v>
      </c>
    </row>
    <row r="17" spans="1:8">
      <c r="A17" s="134"/>
      <c r="B17" s="220"/>
      <c r="C17" s="221" t="s">
        <v>145</v>
      </c>
      <c r="D17" s="222"/>
      <c r="E17" s="557">
        <f>SUM(E9:E16)</f>
        <v>6261247</v>
      </c>
      <c r="F17" s="558">
        <f>SUM(F9:F16)</f>
        <v>5775944</v>
      </c>
      <c r="G17" s="557">
        <f>SUM(G11:G16)</f>
        <v>0</v>
      </c>
      <c r="H17" s="559">
        <f t="shared" si="0"/>
        <v>12037191</v>
      </c>
    </row>
    <row r="18" spans="1:8">
      <c r="A18" s="134"/>
      <c r="B18" s="223"/>
      <c r="C18" s="224"/>
      <c r="D18" s="137"/>
      <c r="E18" s="225"/>
      <c r="F18" s="202"/>
      <c r="G18" s="4"/>
      <c r="H18" s="4"/>
    </row>
    <row r="19" spans="1:8">
      <c r="A19" s="202"/>
      <c r="B19" s="223"/>
      <c r="C19" s="202"/>
      <c r="D19" s="202"/>
      <c r="E19" s="225"/>
      <c r="F19" s="202"/>
      <c r="G19" s="4"/>
      <c r="H19" s="4"/>
    </row>
    <row r="20" spans="1:8">
      <c r="A20" s="202"/>
      <c r="B20" s="223"/>
      <c r="C20" s="202"/>
      <c r="D20" s="226" t="s">
        <v>599</v>
      </c>
      <c r="E20" s="227"/>
      <c r="F20" s="226"/>
      <c r="G20" s="226"/>
      <c r="H20" s="4"/>
    </row>
    <row r="21" spans="1:8" ht="13.5" thickBot="1">
      <c r="A21" s="134"/>
      <c r="B21" s="134"/>
      <c r="C21" s="134"/>
      <c r="D21" s="134"/>
      <c r="E21" s="134"/>
      <c r="F21" s="134"/>
      <c r="G21" s="134"/>
      <c r="H21" s="134"/>
    </row>
    <row r="22" spans="1:8">
      <c r="A22" s="134"/>
      <c r="B22" s="211" t="s">
        <v>81</v>
      </c>
      <c r="C22" s="212" t="s">
        <v>262</v>
      </c>
      <c r="D22" s="213" t="s">
        <v>263</v>
      </c>
      <c r="E22" s="212" t="s">
        <v>264</v>
      </c>
      <c r="F22" s="214" t="s">
        <v>265</v>
      </c>
      <c r="G22" s="215" t="s">
        <v>266</v>
      </c>
      <c r="H22" s="216" t="s">
        <v>264</v>
      </c>
    </row>
    <row r="23" spans="1:8">
      <c r="A23" s="134"/>
      <c r="B23" s="217"/>
      <c r="C23" s="218"/>
      <c r="D23" s="219"/>
      <c r="E23" s="553" t="s">
        <v>597</v>
      </c>
      <c r="F23" s="554"/>
      <c r="G23" s="553"/>
      <c r="H23" s="555">
        <v>41274</v>
      </c>
    </row>
    <row r="24" spans="1:8">
      <c r="A24" s="134"/>
      <c r="B24" s="190">
        <v>1</v>
      </c>
      <c r="C24" s="136" t="s">
        <v>267</v>
      </c>
      <c r="D24" s="136"/>
      <c r="E24" s="547"/>
      <c r="F24" s="541"/>
      <c r="G24" s="541"/>
      <c r="H24" s="556">
        <f>E24+F24-G24</f>
        <v>0</v>
      </c>
    </row>
    <row r="25" spans="1:8">
      <c r="A25" s="134"/>
      <c r="B25" s="190">
        <v>2</v>
      </c>
      <c r="C25" s="136" t="s">
        <v>268</v>
      </c>
      <c r="D25" s="136"/>
      <c r="E25" s="547"/>
      <c r="F25" s="541">
        <v>541361</v>
      </c>
      <c r="G25" s="541"/>
      <c r="H25" s="556">
        <f t="shared" ref="H25:H32" si="1">E25+F25-G25</f>
        <v>541361</v>
      </c>
    </row>
    <row r="26" spans="1:8">
      <c r="A26" s="134"/>
      <c r="B26" s="190">
        <v>3</v>
      </c>
      <c r="C26" s="136" t="s">
        <v>269</v>
      </c>
      <c r="D26" s="136"/>
      <c r="E26" s="547">
        <v>30150</v>
      </c>
      <c r="F26" s="384">
        <v>24750</v>
      </c>
      <c r="G26" s="541"/>
      <c r="H26" s="556">
        <f t="shared" si="1"/>
        <v>54900</v>
      </c>
    </row>
    <row r="27" spans="1:8">
      <c r="A27" s="134"/>
      <c r="B27" s="190">
        <v>4</v>
      </c>
      <c r="C27" s="136" t="s">
        <v>270</v>
      </c>
      <c r="D27" s="136"/>
      <c r="E27" s="560"/>
      <c r="F27" s="384"/>
      <c r="G27" s="541"/>
      <c r="H27" s="556">
        <f t="shared" si="1"/>
        <v>0</v>
      </c>
    </row>
    <row r="28" spans="1:8">
      <c r="A28" s="134"/>
      <c r="B28" s="190">
        <v>5</v>
      </c>
      <c r="C28" s="136" t="s">
        <v>271</v>
      </c>
      <c r="D28" s="136"/>
      <c r="E28" s="547"/>
      <c r="F28" s="541"/>
      <c r="G28" s="541"/>
      <c r="H28" s="556">
        <f t="shared" si="1"/>
        <v>0</v>
      </c>
    </row>
    <row r="29" spans="1:8">
      <c r="A29" s="134"/>
      <c r="B29" s="190">
        <v>1</v>
      </c>
      <c r="C29" s="136" t="s">
        <v>272</v>
      </c>
      <c r="D29" s="136"/>
      <c r="E29" s="547"/>
      <c r="F29" s="541"/>
      <c r="G29" s="541"/>
      <c r="H29" s="556">
        <f t="shared" si="1"/>
        <v>0</v>
      </c>
    </row>
    <row r="30" spans="1:8">
      <c r="A30" s="134"/>
      <c r="B30" s="190">
        <v>2</v>
      </c>
      <c r="C30" s="136"/>
      <c r="D30" s="136"/>
      <c r="E30" s="547"/>
      <c r="F30" s="541"/>
      <c r="G30" s="541"/>
      <c r="H30" s="556">
        <f t="shared" si="1"/>
        <v>0</v>
      </c>
    </row>
    <row r="31" spans="1:8">
      <c r="A31" s="134"/>
      <c r="B31" s="190">
        <v>3</v>
      </c>
      <c r="C31" s="136"/>
      <c r="D31" s="136"/>
      <c r="E31" s="547"/>
      <c r="F31" s="541"/>
      <c r="G31" s="541"/>
      <c r="H31" s="556">
        <f t="shared" si="1"/>
        <v>0</v>
      </c>
    </row>
    <row r="32" spans="1:8">
      <c r="A32" s="134"/>
      <c r="B32" s="190">
        <v>4</v>
      </c>
      <c r="C32" s="136"/>
      <c r="D32" s="228"/>
      <c r="E32" s="547"/>
      <c r="F32" s="541"/>
      <c r="G32" s="541"/>
      <c r="H32" s="556">
        <f t="shared" si="1"/>
        <v>0</v>
      </c>
    </row>
    <row r="33" spans="1:8">
      <c r="A33" s="202"/>
      <c r="B33" s="220"/>
      <c r="C33" s="221" t="s">
        <v>145</v>
      </c>
      <c r="D33" s="222"/>
      <c r="E33" s="557">
        <f>SUM(E24:E32)</f>
        <v>30150</v>
      </c>
      <c r="F33" s="557">
        <f t="shared" ref="F33:H33" si="2">SUM(F24:F32)</f>
        <v>566111</v>
      </c>
      <c r="G33" s="557">
        <f t="shared" si="2"/>
        <v>0</v>
      </c>
      <c r="H33" s="557">
        <f t="shared" si="2"/>
        <v>596261</v>
      </c>
    </row>
    <row r="34" spans="1:8">
      <c r="A34" s="202"/>
      <c r="B34" s="223"/>
      <c r="C34" s="202"/>
      <c r="D34" s="137"/>
      <c r="E34" s="225"/>
      <c r="F34" s="202"/>
      <c r="G34" s="4"/>
      <c r="H34" s="4"/>
    </row>
    <row r="35" spans="1:8">
      <c r="A35" s="202"/>
      <c r="B35" s="223"/>
      <c r="C35" s="202"/>
      <c r="D35" s="226" t="s">
        <v>598</v>
      </c>
      <c r="E35" s="227"/>
      <c r="F35" s="226"/>
      <c r="G35" s="226"/>
      <c r="H35" s="226"/>
    </row>
    <row r="36" spans="1:8">
      <c r="A36" s="202"/>
      <c r="B36" s="223"/>
      <c r="C36" s="202"/>
      <c r="D36" s="137"/>
      <c r="E36" s="225"/>
      <c r="F36" s="202"/>
      <c r="G36" s="4"/>
      <c r="H36" s="4"/>
    </row>
    <row r="37" spans="1:8" ht="13.5" thickBot="1">
      <c r="A37" s="134"/>
      <c r="B37" s="134"/>
      <c r="C37" s="134"/>
      <c r="D37" s="134"/>
      <c r="E37" s="134"/>
      <c r="F37" s="134"/>
      <c r="G37" s="134"/>
      <c r="H37" s="134"/>
    </row>
    <row r="38" spans="1:8">
      <c r="A38" s="134"/>
      <c r="B38" s="211" t="s">
        <v>81</v>
      </c>
      <c r="C38" s="212" t="s">
        <v>262</v>
      </c>
      <c r="D38" s="213" t="s">
        <v>263</v>
      </c>
      <c r="E38" s="212" t="s">
        <v>264</v>
      </c>
      <c r="F38" s="214" t="s">
        <v>265</v>
      </c>
      <c r="G38" s="215" t="s">
        <v>266</v>
      </c>
      <c r="H38" s="216" t="s">
        <v>264</v>
      </c>
    </row>
    <row r="39" spans="1:8">
      <c r="A39" s="134"/>
      <c r="B39" s="190"/>
      <c r="C39" s="264"/>
      <c r="D39" s="264"/>
      <c r="E39" s="553" t="s">
        <v>597</v>
      </c>
      <c r="F39" s="554"/>
      <c r="G39" s="553"/>
      <c r="H39" s="555">
        <v>41274</v>
      </c>
    </row>
    <row r="40" spans="1:8">
      <c r="A40" s="134"/>
      <c r="B40" s="190">
        <v>1</v>
      </c>
      <c r="C40" s="136" t="s">
        <v>267</v>
      </c>
      <c r="D40" s="136"/>
      <c r="E40" s="547"/>
      <c r="F40" s="541"/>
      <c r="G40" s="541"/>
      <c r="H40" s="556">
        <f>E40+F40-G40</f>
        <v>0</v>
      </c>
    </row>
    <row r="41" spans="1:8">
      <c r="A41" s="134"/>
      <c r="B41" s="190">
        <v>2</v>
      </c>
      <c r="C41" s="136" t="s">
        <v>268</v>
      </c>
      <c r="D41" s="136"/>
      <c r="E41" s="547">
        <v>5765647</v>
      </c>
      <c r="F41" s="556">
        <f>F9</f>
        <v>5709277</v>
      </c>
      <c r="G41" s="541">
        <v>541361</v>
      </c>
      <c r="H41" s="556">
        <f>E41+F41-G41</f>
        <v>10933563</v>
      </c>
    </row>
    <row r="42" spans="1:8">
      <c r="A42" s="134"/>
      <c r="B42" s="190">
        <v>3</v>
      </c>
      <c r="C42" s="136" t="s">
        <v>269</v>
      </c>
      <c r="D42" s="136"/>
      <c r="E42" s="547">
        <f>E10</f>
        <v>495600</v>
      </c>
      <c r="F42" s="547">
        <f>F10</f>
        <v>66667</v>
      </c>
      <c r="G42" s="384">
        <v>24750</v>
      </c>
      <c r="H42" s="556">
        <f t="shared" ref="H42:H43" si="3">E42+F42-G42</f>
        <v>537517</v>
      </c>
    </row>
    <row r="43" spans="1:8">
      <c r="A43" s="134"/>
      <c r="B43" s="190">
        <v>4</v>
      </c>
      <c r="C43" s="136" t="s">
        <v>270</v>
      </c>
      <c r="D43" s="136"/>
      <c r="E43" s="547">
        <v>0</v>
      </c>
      <c r="F43" s="547"/>
      <c r="G43" s="384"/>
      <c r="H43" s="556">
        <f t="shared" si="3"/>
        <v>0</v>
      </c>
    </row>
    <row r="44" spans="1:8">
      <c r="A44" s="134"/>
      <c r="B44" s="190">
        <v>5</v>
      </c>
      <c r="C44" s="136" t="s">
        <v>271</v>
      </c>
      <c r="D44" s="136"/>
      <c r="E44" s="547"/>
      <c r="F44" s="541"/>
      <c r="G44" s="541"/>
      <c r="H44" s="556">
        <f t="shared" ref="H44:H49" si="4">E44+F44-G44</f>
        <v>0</v>
      </c>
    </row>
    <row r="45" spans="1:8">
      <c r="A45" s="134"/>
      <c r="B45" s="190">
        <v>1</v>
      </c>
      <c r="C45" s="136" t="s">
        <v>272</v>
      </c>
      <c r="D45" s="136"/>
      <c r="E45" s="547"/>
      <c r="F45" s="541"/>
      <c r="G45" s="541"/>
      <c r="H45" s="556">
        <f t="shared" si="4"/>
        <v>0</v>
      </c>
    </row>
    <row r="46" spans="1:8">
      <c r="A46" s="134"/>
      <c r="B46" s="190">
        <v>2</v>
      </c>
      <c r="C46" s="136"/>
      <c r="D46" s="136"/>
      <c r="E46" s="547"/>
      <c r="F46" s="541"/>
      <c r="G46" s="541"/>
      <c r="H46" s="556">
        <f t="shared" si="4"/>
        <v>0</v>
      </c>
    </row>
    <row r="47" spans="1:8">
      <c r="A47" s="134"/>
      <c r="B47" s="190">
        <v>3</v>
      </c>
      <c r="C47" s="136"/>
      <c r="D47" s="136"/>
      <c r="E47" s="547"/>
      <c r="F47" s="541"/>
      <c r="G47" s="541"/>
      <c r="H47" s="556">
        <f t="shared" si="4"/>
        <v>0</v>
      </c>
    </row>
    <row r="48" spans="1:8">
      <c r="A48" s="134"/>
      <c r="B48" s="190">
        <v>4</v>
      </c>
      <c r="C48" s="136"/>
      <c r="D48" s="136"/>
      <c r="E48" s="547"/>
      <c r="F48" s="541"/>
      <c r="G48" s="541"/>
      <c r="H48" s="556">
        <f t="shared" si="4"/>
        <v>0</v>
      </c>
    </row>
    <row r="49" spans="1:8">
      <c r="A49" s="134"/>
      <c r="B49" s="220"/>
      <c r="C49" s="221" t="s">
        <v>145</v>
      </c>
      <c r="D49" s="222"/>
      <c r="E49" s="557">
        <f>SUM(E41:E48)</f>
        <v>6261247</v>
      </c>
      <c r="F49" s="561">
        <f>SUM(F41:F48)</f>
        <v>5775944</v>
      </c>
      <c r="G49" s="561">
        <f>SUM(G41:G48)</f>
        <v>566111</v>
      </c>
      <c r="H49" s="559">
        <f t="shared" si="4"/>
        <v>11471080</v>
      </c>
    </row>
    <row r="50" spans="1:8" ht="15.75">
      <c r="A50" s="12"/>
      <c r="B50" s="203"/>
      <c r="C50" s="12"/>
      <c r="D50" s="12"/>
      <c r="E50" s="12"/>
      <c r="F50" s="12"/>
      <c r="H50" s="587">
        <f>H17</f>
        <v>12037191</v>
      </c>
    </row>
    <row r="51" spans="1:8" ht="15">
      <c r="A51" s="12"/>
      <c r="B51" s="189"/>
      <c r="C51" s="12"/>
      <c r="D51" s="280" t="s">
        <v>506</v>
      </c>
      <c r="E51" s="282"/>
      <c r="F51" s="12"/>
      <c r="H51" s="582">
        <f>H50-H49</f>
        <v>566111</v>
      </c>
    </row>
    <row r="52" spans="1:8" ht="15">
      <c r="A52" s="12"/>
      <c r="B52" s="189"/>
      <c r="C52" s="12"/>
      <c r="D52" s="282" t="s">
        <v>504</v>
      </c>
      <c r="E52" s="282" t="s">
        <v>505</v>
      </c>
      <c r="F52" s="12"/>
    </row>
    <row r="53" spans="1:8" ht="14.25">
      <c r="B53" s="189"/>
      <c r="H53" s="581"/>
    </row>
  </sheetData>
  <pageMargins left="0.31" right="0.3" top="0.44" bottom="0.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F36"/>
  <sheetViews>
    <sheetView topLeftCell="A7" workbookViewId="0">
      <selection activeCell="H13" sqref="H13"/>
    </sheetView>
  </sheetViews>
  <sheetFormatPr defaultRowHeight="12.75"/>
  <cols>
    <col min="1" max="1" width="5.7109375" customWidth="1"/>
    <col min="2" max="2" width="7" customWidth="1"/>
    <col min="3" max="3" width="26.140625" customWidth="1"/>
    <col min="4" max="4" width="12.140625" customWidth="1"/>
    <col min="5" max="5" width="11.7109375" customWidth="1"/>
    <col min="6" max="6" width="13.5703125" customWidth="1"/>
  </cols>
  <sheetData>
    <row r="5" spans="1:6" ht="14.25">
      <c r="A5" s="12"/>
      <c r="B5" s="189"/>
      <c r="C5" s="12" t="s">
        <v>502</v>
      </c>
      <c r="D5" s="12"/>
      <c r="E5" s="12"/>
      <c r="F5" s="12"/>
    </row>
    <row r="6" spans="1:6" ht="14.25">
      <c r="A6" s="12"/>
      <c r="B6" s="189"/>
      <c r="C6" s="12" t="s">
        <v>596</v>
      </c>
      <c r="D6" s="12"/>
      <c r="E6" s="12"/>
      <c r="F6" s="12"/>
    </row>
    <row r="7" spans="1:6" ht="18">
      <c r="A7" s="12"/>
      <c r="B7" s="189"/>
      <c r="C7" s="1"/>
      <c r="D7" s="1"/>
      <c r="E7" s="1"/>
    </row>
    <row r="8" spans="1:6" ht="18">
      <c r="A8" s="12"/>
      <c r="B8" s="189"/>
      <c r="C8" s="1"/>
      <c r="D8" s="1"/>
      <c r="E8" s="1"/>
    </row>
    <row r="9" spans="1:6" ht="18">
      <c r="A9" s="12"/>
      <c r="B9" s="189"/>
      <c r="C9" s="1"/>
      <c r="D9" s="1"/>
      <c r="E9" s="1"/>
    </row>
    <row r="10" spans="1:6" ht="18">
      <c r="A10" s="1"/>
      <c r="B10" s="1" t="s">
        <v>601</v>
      </c>
      <c r="C10" s="1"/>
      <c r="D10" s="1"/>
      <c r="E10" s="1"/>
      <c r="F10" s="1"/>
    </row>
    <row r="11" spans="1:6" ht="18">
      <c r="A11" s="12"/>
      <c r="B11" s="12"/>
      <c r="C11" s="1"/>
      <c r="D11" s="1"/>
      <c r="E11" s="1"/>
    </row>
    <row r="12" spans="1:6" ht="14.25">
      <c r="A12" s="12"/>
      <c r="B12" s="12"/>
      <c r="C12" s="12"/>
      <c r="D12" s="12"/>
      <c r="E12" s="12"/>
    </row>
    <row r="13" spans="1:6" ht="14.25">
      <c r="A13" s="12"/>
      <c r="B13" s="12"/>
      <c r="C13" s="12"/>
      <c r="D13" s="12"/>
      <c r="E13" s="12"/>
    </row>
    <row r="14" spans="1:6" ht="15" thickBot="1">
      <c r="A14" s="12"/>
      <c r="B14" s="189"/>
      <c r="C14" s="12"/>
      <c r="D14" s="12"/>
      <c r="E14" s="12"/>
    </row>
    <row r="15" spans="1:6" ht="18">
      <c r="A15" s="229"/>
      <c r="B15" s="230" t="s">
        <v>81</v>
      </c>
      <c r="C15" s="231" t="s">
        <v>273</v>
      </c>
      <c r="D15" s="232" t="s">
        <v>274</v>
      </c>
      <c r="E15" s="231" t="s">
        <v>275</v>
      </c>
      <c r="F15" s="233" t="s">
        <v>276</v>
      </c>
    </row>
    <row r="16" spans="1:6" ht="18">
      <c r="A16" s="1"/>
      <c r="B16" s="234"/>
      <c r="C16" s="235"/>
      <c r="D16" s="236"/>
      <c r="E16" s="235"/>
      <c r="F16" s="235"/>
    </row>
    <row r="17" spans="1:6" ht="18">
      <c r="A17" s="1"/>
      <c r="B17" s="237">
        <v>1</v>
      </c>
      <c r="C17" s="36"/>
      <c r="D17" s="36"/>
      <c r="E17" s="238"/>
      <c r="F17" s="49"/>
    </row>
    <row r="18" spans="1:6" ht="18">
      <c r="A18" s="1"/>
      <c r="B18" s="237">
        <v>2</v>
      </c>
      <c r="C18" s="36"/>
      <c r="D18" s="36"/>
      <c r="E18" s="238"/>
      <c r="F18" s="49"/>
    </row>
    <row r="19" spans="1:6" ht="18">
      <c r="A19" s="1"/>
      <c r="B19" s="237">
        <v>3</v>
      </c>
      <c r="C19" s="36"/>
      <c r="D19" s="36"/>
      <c r="E19" s="238"/>
      <c r="F19" s="49"/>
    </row>
    <row r="20" spans="1:6" ht="18">
      <c r="A20" s="1"/>
      <c r="B20" s="237">
        <v>4</v>
      </c>
      <c r="C20" s="36"/>
      <c r="D20" s="36"/>
      <c r="E20" s="238"/>
      <c r="F20" s="49"/>
    </row>
    <row r="21" spans="1:6" ht="18">
      <c r="A21" s="1"/>
      <c r="B21" s="237">
        <v>5</v>
      </c>
      <c r="C21" s="36"/>
      <c r="D21" s="36"/>
      <c r="E21" s="238"/>
      <c r="F21" s="49"/>
    </row>
    <row r="22" spans="1:6" ht="18">
      <c r="A22" s="1"/>
      <c r="B22" s="237">
        <v>6</v>
      </c>
      <c r="C22" s="36"/>
      <c r="D22" s="36"/>
      <c r="E22" s="238"/>
      <c r="F22" s="49"/>
    </row>
    <row r="23" spans="1:6" ht="18">
      <c r="A23" s="1"/>
      <c r="B23" s="237">
        <v>7</v>
      </c>
      <c r="C23" s="36"/>
      <c r="D23" s="36"/>
      <c r="E23" s="238"/>
      <c r="F23" s="49"/>
    </row>
    <row r="24" spans="1:6" ht="18">
      <c r="A24" s="1"/>
      <c r="B24" s="237">
        <v>8</v>
      </c>
      <c r="C24" s="36"/>
      <c r="D24" s="36"/>
      <c r="E24" s="238"/>
      <c r="F24" s="49"/>
    </row>
    <row r="25" spans="1:6" ht="18">
      <c r="A25" s="1"/>
      <c r="B25" s="237">
        <v>9</v>
      </c>
      <c r="C25" s="36"/>
      <c r="D25" s="36"/>
      <c r="E25" s="238"/>
      <c r="F25" s="49"/>
    </row>
    <row r="26" spans="1:6" ht="18">
      <c r="A26" s="1"/>
      <c r="B26" s="237">
        <v>10</v>
      </c>
      <c r="C26" s="36"/>
      <c r="D26" s="36"/>
      <c r="E26" s="238"/>
      <c r="F26" s="49"/>
    </row>
    <row r="27" spans="1:6" ht="18">
      <c r="A27" s="1"/>
      <c r="B27" s="237">
        <v>11</v>
      </c>
      <c r="C27" s="36"/>
      <c r="D27" s="36"/>
      <c r="E27" s="238"/>
      <c r="F27" s="49"/>
    </row>
    <row r="28" spans="1:6" ht="18">
      <c r="A28" s="46"/>
      <c r="B28" s="237">
        <v>12</v>
      </c>
      <c r="C28" s="36"/>
      <c r="D28" s="36"/>
      <c r="E28" s="238"/>
      <c r="F28" s="49"/>
    </row>
    <row r="29" spans="1:6" ht="18">
      <c r="A29" s="46"/>
      <c r="B29" s="237">
        <v>13</v>
      </c>
      <c r="C29" s="36"/>
      <c r="D29" s="36"/>
      <c r="E29" s="238"/>
      <c r="F29" s="49"/>
    </row>
    <row r="30" spans="1:6" ht="18">
      <c r="A30" s="46"/>
      <c r="B30" s="237">
        <v>14</v>
      </c>
      <c r="C30" s="36"/>
      <c r="D30" s="36"/>
      <c r="E30" s="238"/>
      <c r="F30" s="49"/>
    </row>
    <row r="31" spans="1:6" ht="18.75" thickBot="1">
      <c r="A31" s="46"/>
      <c r="B31" s="239">
        <v>15</v>
      </c>
      <c r="C31" s="50"/>
      <c r="D31" s="50"/>
      <c r="E31" s="240"/>
      <c r="F31" s="51"/>
    </row>
    <row r="32" spans="1:6" ht="18">
      <c r="A32" s="46"/>
      <c r="B32" s="241"/>
      <c r="C32" s="46"/>
      <c r="D32" s="46"/>
      <c r="E32" s="242"/>
      <c r="F32" s="46"/>
    </row>
    <row r="33" spans="1:6" ht="18">
      <c r="A33" s="46"/>
      <c r="B33" s="241"/>
      <c r="C33" s="46"/>
      <c r="D33" s="243"/>
      <c r="E33" s="244"/>
      <c r="F33" s="243"/>
    </row>
    <row r="34" spans="1:6">
      <c r="A34" s="202"/>
      <c r="B34" s="223"/>
      <c r="C34" s="202"/>
      <c r="D34" s="137"/>
      <c r="E34" s="225"/>
      <c r="F34" s="4"/>
    </row>
    <row r="35" spans="1:6" ht="14.25">
      <c r="A35" s="202"/>
      <c r="B35" s="202"/>
      <c r="C35" s="202"/>
      <c r="D35" s="12"/>
      <c r="E35" s="63" t="s">
        <v>261</v>
      </c>
      <c r="F35" s="12"/>
    </row>
    <row r="36" spans="1:6" ht="14.25">
      <c r="A36" s="202"/>
      <c r="B36" s="223"/>
      <c r="C36" s="219"/>
      <c r="D36" s="12"/>
      <c r="E36" s="12" t="s">
        <v>504</v>
      </c>
      <c r="F36" s="12" t="s">
        <v>505</v>
      </c>
    </row>
  </sheetData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D29"/>
  <sheetViews>
    <sheetView tabSelected="1" topLeftCell="A13" workbookViewId="0">
      <selection activeCell="A21" sqref="A21"/>
    </sheetView>
  </sheetViews>
  <sheetFormatPr defaultRowHeight="12.75"/>
  <cols>
    <col min="1" max="1" width="105.28515625" customWidth="1"/>
  </cols>
  <sheetData>
    <row r="6" spans="1:4">
      <c r="B6" s="245"/>
    </row>
    <row r="8" spans="1:4" ht="14.25">
      <c r="A8" s="12" t="s">
        <v>502</v>
      </c>
      <c r="B8" s="12"/>
      <c r="C8" s="12"/>
      <c r="D8" s="12"/>
    </row>
    <row r="9" spans="1:4" ht="14.25">
      <c r="A9" s="12" t="s">
        <v>602</v>
      </c>
      <c r="B9" s="12"/>
      <c r="C9" s="12"/>
      <c r="D9" s="12"/>
    </row>
    <row r="10" spans="1:4" ht="18.75">
      <c r="A10" s="246"/>
      <c r="B10" s="1"/>
    </row>
    <row r="11" spans="1:4" ht="18.75">
      <c r="A11" s="274" t="s">
        <v>277</v>
      </c>
      <c r="B11" s="1"/>
    </row>
    <row r="12" spans="1:4" ht="18.75">
      <c r="A12" s="247"/>
      <c r="B12" s="1"/>
    </row>
    <row r="13" spans="1:4" ht="31.5">
      <c r="A13" s="248" t="s">
        <v>507</v>
      </c>
      <c r="B13" s="1"/>
    </row>
    <row r="14" spans="1:4" ht="18">
      <c r="A14" s="248" t="s">
        <v>508</v>
      </c>
      <c r="B14" s="1"/>
    </row>
    <row r="15" spans="1:4" ht="18">
      <c r="A15" s="248" t="s">
        <v>278</v>
      </c>
      <c r="B15" s="1"/>
    </row>
    <row r="16" spans="1:4" ht="18">
      <c r="A16" s="248" t="s">
        <v>634</v>
      </c>
      <c r="B16" s="1"/>
    </row>
    <row r="17" spans="1:2" ht="18">
      <c r="A17" s="248"/>
      <c r="B17" s="1"/>
    </row>
    <row r="18" spans="1:2" ht="18">
      <c r="A18" s="248" t="s">
        <v>279</v>
      </c>
      <c r="B18" s="1"/>
    </row>
    <row r="19" spans="1:2" ht="18">
      <c r="A19" s="248" t="s">
        <v>510</v>
      </c>
      <c r="B19" s="1"/>
    </row>
    <row r="20" spans="1:2" ht="18">
      <c r="A20" s="248" t="s">
        <v>280</v>
      </c>
      <c r="B20" s="1"/>
    </row>
    <row r="21" spans="1:2" ht="18">
      <c r="A21" s="248" t="s">
        <v>281</v>
      </c>
      <c r="B21" s="1"/>
    </row>
    <row r="22" spans="1:2" ht="18">
      <c r="A22" s="248"/>
      <c r="B22" s="1"/>
    </row>
    <row r="23" spans="1:2" ht="18">
      <c r="A23" s="249"/>
      <c r="B23" s="1"/>
    </row>
    <row r="24" spans="1:2" ht="18.75">
      <c r="A24" s="246"/>
      <c r="B24" s="1"/>
    </row>
    <row r="25" spans="1:2" ht="18.75">
      <c r="A25" s="247" t="s">
        <v>282</v>
      </c>
      <c r="B25" s="1"/>
    </row>
    <row r="26" spans="1:2" ht="18.75">
      <c r="A26" s="246" t="s">
        <v>509</v>
      </c>
      <c r="B26" s="1"/>
    </row>
    <row r="27" spans="1:2" ht="18">
      <c r="A27" s="1"/>
      <c r="B27" s="1"/>
    </row>
    <row r="28" spans="1:2" ht="18">
      <c r="A28" s="1"/>
      <c r="B28" s="1"/>
    </row>
    <row r="29" spans="1:2" ht="18">
      <c r="A29" s="1"/>
      <c r="B29" s="1"/>
    </row>
  </sheetData>
  <pageMargins left="0.49" right="0.47" top="1.17" bottom="0.75" header="0.3" footer="0.3"/>
  <pageSetup scale="94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6:F106"/>
  <sheetViews>
    <sheetView topLeftCell="B1" workbookViewId="0">
      <selection activeCell="E16" sqref="E16"/>
    </sheetView>
  </sheetViews>
  <sheetFormatPr defaultRowHeight="12.75"/>
  <cols>
    <col min="1" max="1" width="5.5703125" customWidth="1"/>
    <col min="2" max="2" width="51.7109375" customWidth="1"/>
    <col min="3" max="3" width="10.42578125" customWidth="1"/>
    <col min="4" max="4" width="9.85546875" customWidth="1"/>
    <col min="5" max="5" width="12" customWidth="1"/>
    <col min="6" max="6" width="12.28515625" customWidth="1"/>
  </cols>
  <sheetData>
    <row r="6" spans="1:6" ht="14.25">
      <c r="A6" s="12"/>
      <c r="B6" s="12" t="s">
        <v>502</v>
      </c>
      <c r="C6" s="12"/>
      <c r="D6" s="12"/>
      <c r="E6" s="12"/>
      <c r="F6" s="12"/>
    </row>
    <row r="7" spans="1:6" ht="14.25">
      <c r="A7" s="12"/>
      <c r="B7" s="12" t="s">
        <v>596</v>
      </c>
      <c r="C7" s="12"/>
      <c r="D7" s="12"/>
      <c r="E7" s="12"/>
      <c r="F7" s="12"/>
    </row>
    <row r="9" spans="1:6" ht="13.5" thickBot="1">
      <c r="B9" s="250" t="s">
        <v>283</v>
      </c>
      <c r="C9" s="139"/>
      <c r="D9" s="139"/>
      <c r="E9" s="139"/>
      <c r="F9" s="139" t="s">
        <v>284</v>
      </c>
    </row>
    <row r="10" spans="1:6" ht="13.5" thickBot="1">
      <c r="A10" s="251"/>
      <c r="B10" s="207" t="s">
        <v>285</v>
      </c>
      <c r="C10" s="252"/>
      <c r="D10" s="252"/>
      <c r="E10" s="252"/>
      <c r="F10" s="253"/>
    </row>
    <row r="11" spans="1:6">
      <c r="A11" s="132"/>
      <c r="B11" s="6"/>
      <c r="C11" s="254" t="s">
        <v>286</v>
      </c>
      <c r="D11" s="255" t="s">
        <v>287</v>
      </c>
      <c r="E11" s="254"/>
      <c r="F11" s="256"/>
    </row>
    <row r="12" spans="1:6">
      <c r="A12" s="257"/>
      <c r="B12" s="224" t="s">
        <v>288</v>
      </c>
      <c r="C12" s="258" t="s">
        <v>289</v>
      </c>
      <c r="D12" s="259" t="s">
        <v>290</v>
      </c>
      <c r="E12" s="268" t="s">
        <v>604</v>
      </c>
      <c r="F12" s="268" t="s">
        <v>366</v>
      </c>
    </row>
    <row r="13" spans="1:6">
      <c r="A13" s="260">
        <v>1</v>
      </c>
      <c r="B13" s="228" t="s">
        <v>291</v>
      </c>
      <c r="C13" s="389">
        <v>70</v>
      </c>
      <c r="D13" s="389">
        <v>11100</v>
      </c>
      <c r="E13" s="384">
        <f>E14+E15+E16</f>
        <v>114305</v>
      </c>
      <c r="F13" s="384">
        <f>F14+F15+F16</f>
        <v>93098</v>
      </c>
    </row>
    <row r="14" spans="1:6">
      <c r="A14" s="262" t="s">
        <v>292</v>
      </c>
      <c r="B14" s="136" t="s">
        <v>293</v>
      </c>
      <c r="C14" s="540" t="s">
        <v>294</v>
      </c>
      <c r="D14" s="389">
        <v>11101</v>
      </c>
      <c r="E14" s="384"/>
      <c r="F14" s="384"/>
    </row>
    <row r="15" spans="1:6">
      <c r="A15" s="262" t="s">
        <v>295</v>
      </c>
      <c r="B15" s="136" t="s">
        <v>296</v>
      </c>
      <c r="C15" s="389">
        <v>704</v>
      </c>
      <c r="D15" s="389">
        <v>11102</v>
      </c>
      <c r="E15" s="384"/>
      <c r="F15" s="384"/>
    </row>
    <row r="16" spans="1:6">
      <c r="A16" s="262" t="s">
        <v>297</v>
      </c>
      <c r="B16" s="136" t="s">
        <v>298</v>
      </c>
      <c r="C16" s="389">
        <v>705</v>
      </c>
      <c r="D16" s="389">
        <v>11103</v>
      </c>
      <c r="E16" s="384">
        <v>114305</v>
      </c>
      <c r="F16" s="384">
        <v>93098</v>
      </c>
    </row>
    <row r="17" spans="1:6">
      <c r="A17" s="260">
        <v>2</v>
      </c>
      <c r="B17" s="228" t="s">
        <v>299</v>
      </c>
      <c r="C17" s="389">
        <v>708</v>
      </c>
      <c r="D17" s="389">
        <v>11104</v>
      </c>
      <c r="E17" s="384">
        <f>E18+E19+E20</f>
        <v>2333</v>
      </c>
      <c r="F17" s="384"/>
    </row>
    <row r="18" spans="1:6">
      <c r="A18" s="262" t="s">
        <v>292</v>
      </c>
      <c r="B18" s="136" t="s">
        <v>300</v>
      </c>
      <c r="C18" s="389">
        <v>7081</v>
      </c>
      <c r="D18" s="389">
        <v>111041</v>
      </c>
      <c r="E18" s="384"/>
      <c r="F18" s="384"/>
    </row>
    <row r="19" spans="1:6">
      <c r="A19" s="262" t="s">
        <v>295</v>
      </c>
      <c r="B19" s="136" t="s">
        <v>301</v>
      </c>
      <c r="C19" s="389">
        <v>7082</v>
      </c>
      <c r="D19" s="389">
        <v>111042</v>
      </c>
      <c r="E19" s="384"/>
      <c r="F19" s="384"/>
    </row>
    <row r="20" spans="1:6">
      <c r="A20" s="262" t="s">
        <v>297</v>
      </c>
      <c r="B20" s="136" t="s">
        <v>302</v>
      </c>
      <c r="C20" s="389">
        <v>7083</v>
      </c>
      <c r="D20" s="389">
        <v>111043</v>
      </c>
      <c r="E20" s="384">
        <v>2333</v>
      </c>
      <c r="F20" s="384"/>
    </row>
    <row r="21" spans="1:6">
      <c r="A21" s="260">
        <v>3</v>
      </c>
      <c r="B21" s="263" t="s">
        <v>303</v>
      </c>
      <c r="C21" s="389">
        <v>71</v>
      </c>
      <c r="D21" s="389">
        <v>11201</v>
      </c>
      <c r="E21" s="384"/>
      <c r="F21" s="384"/>
    </row>
    <row r="22" spans="1:6">
      <c r="A22" s="131"/>
      <c r="B22" s="264" t="s">
        <v>304</v>
      </c>
      <c r="C22" s="389"/>
      <c r="D22" s="389">
        <v>112011</v>
      </c>
      <c r="E22" s="384"/>
      <c r="F22" s="384"/>
    </row>
    <row r="23" spans="1:6">
      <c r="A23" s="131"/>
      <c r="B23" s="264" t="s">
        <v>305</v>
      </c>
      <c r="C23" s="389"/>
      <c r="D23" s="389">
        <v>112012</v>
      </c>
      <c r="E23" s="384"/>
      <c r="F23" s="384"/>
    </row>
    <row r="24" spans="1:6">
      <c r="A24" s="260">
        <v>4</v>
      </c>
      <c r="B24" s="265" t="s">
        <v>306</v>
      </c>
      <c r="C24" s="389">
        <v>72</v>
      </c>
      <c r="D24" s="389">
        <v>11300</v>
      </c>
      <c r="E24" s="384"/>
      <c r="F24" s="384"/>
    </row>
    <row r="25" spans="1:6">
      <c r="A25" s="260"/>
      <c r="B25" s="266" t="s">
        <v>307</v>
      </c>
      <c r="C25" s="389"/>
      <c r="D25" s="389">
        <v>11301</v>
      </c>
      <c r="E25" s="384"/>
      <c r="F25" s="384"/>
    </row>
    <row r="26" spans="1:6">
      <c r="A26" s="260">
        <v>5</v>
      </c>
      <c r="B26" s="228" t="s">
        <v>308</v>
      </c>
      <c r="C26" s="389">
        <v>73</v>
      </c>
      <c r="D26" s="389">
        <v>11400</v>
      </c>
      <c r="E26" s="384"/>
      <c r="F26" s="384"/>
    </row>
    <row r="27" spans="1:6">
      <c r="A27" s="260">
        <v>6</v>
      </c>
      <c r="B27" s="228" t="s">
        <v>309</v>
      </c>
      <c r="C27" s="389">
        <v>75</v>
      </c>
      <c r="D27" s="389">
        <v>11500</v>
      </c>
      <c r="E27" s="384"/>
      <c r="F27" s="384"/>
    </row>
    <row r="28" spans="1:6">
      <c r="A28" s="260">
        <v>7</v>
      </c>
      <c r="B28" s="228" t="s">
        <v>310</v>
      </c>
      <c r="C28" s="389">
        <v>77</v>
      </c>
      <c r="D28" s="389">
        <v>11600</v>
      </c>
      <c r="E28" s="384"/>
      <c r="F28" s="384"/>
    </row>
    <row r="29" spans="1:6">
      <c r="A29" s="260" t="s">
        <v>311</v>
      </c>
      <c r="B29" s="136" t="s">
        <v>312</v>
      </c>
      <c r="C29" s="541"/>
      <c r="D29" s="389">
        <v>11800</v>
      </c>
      <c r="E29" s="384">
        <f>E13+E17+E21+E24+E26+E27+E28</f>
        <v>116638</v>
      </c>
      <c r="F29" s="384">
        <f>F13+F17+F21+F24+F26+F27+F28</f>
        <v>93098</v>
      </c>
    </row>
    <row r="31" spans="1:6">
      <c r="C31" s="588"/>
    </row>
    <row r="32" spans="1:6">
      <c r="C32" s="130"/>
      <c r="D32" s="134" t="s">
        <v>313</v>
      </c>
    </row>
    <row r="33" spans="3:5">
      <c r="C33" s="130"/>
    </row>
    <row r="34" spans="3:5" ht="15">
      <c r="D34" s="283" t="s">
        <v>494</v>
      </c>
      <c r="E34" s="282" t="s">
        <v>505</v>
      </c>
    </row>
    <row r="56" spans="1:6" ht="14.25">
      <c r="A56" s="12"/>
      <c r="B56" s="12" t="s">
        <v>502</v>
      </c>
      <c r="C56" s="12"/>
      <c r="D56" s="12"/>
      <c r="E56" s="12"/>
      <c r="F56" s="12"/>
    </row>
    <row r="57" spans="1:6" ht="14.25">
      <c r="A57" s="12"/>
      <c r="B57" s="12" t="s">
        <v>596</v>
      </c>
      <c r="C57" s="12"/>
      <c r="D57" s="12"/>
      <c r="E57" s="12"/>
      <c r="F57" s="12"/>
    </row>
    <row r="59" spans="1:6" ht="13.5" thickBot="1">
      <c r="B59" s="267" t="s">
        <v>314</v>
      </c>
      <c r="C59" s="128"/>
      <c r="D59" s="128"/>
      <c r="E59" s="128"/>
      <c r="F59" s="128" t="s">
        <v>284</v>
      </c>
    </row>
    <row r="60" spans="1:6" ht="13.5" thickBot="1">
      <c r="A60" s="251"/>
      <c r="B60" s="207"/>
      <c r="C60" s="252"/>
      <c r="D60" s="252"/>
      <c r="E60" s="252"/>
      <c r="F60" s="253"/>
    </row>
    <row r="61" spans="1:6">
      <c r="A61" s="132"/>
      <c r="B61" s="6"/>
      <c r="C61" s="254" t="s">
        <v>286</v>
      </c>
      <c r="D61" s="255" t="s">
        <v>287</v>
      </c>
      <c r="E61" s="254"/>
      <c r="F61" s="256"/>
    </row>
    <row r="62" spans="1:6">
      <c r="A62" s="257"/>
      <c r="B62" s="224" t="s">
        <v>315</v>
      </c>
      <c r="C62" s="258" t="s">
        <v>289</v>
      </c>
      <c r="D62" s="259" t="s">
        <v>290</v>
      </c>
      <c r="E62" s="268" t="s">
        <v>604</v>
      </c>
      <c r="F62" s="268" t="s">
        <v>366</v>
      </c>
    </row>
    <row r="63" spans="1:6">
      <c r="A63" s="260">
        <v>1</v>
      </c>
      <c r="B63" s="228" t="s">
        <v>316</v>
      </c>
      <c r="C63" s="389">
        <v>60</v>
      </c>
      <c r="D63" s="389">
        <v>12100</v>
      </c>
      <c r="E63" s="384">
        <f>E64+E65+E66+E67+E68</f>
        <v>108806</v>
      </c>
      <c r="F63" s="384">
        <f>F64+F65+F66+F67+F68</f>
        <v>87325</v>
      </c>
    </row>
    <row r="64" spans="1:6">
      <c r="A64" s="262" t="s">
        <v>292</v>
      </c>
      <c r="B64" s="133" t="s">
        <v>317</v>
      </c>
      <c r="C64" s="540" t="s">
        <v>318</v>
      </c>
      <c r="D64" s="389">
        <v>12101</v>
      </c>
      <c r="E64" s="531">
        <v>1281</v>
      </c>
      <c r="F64" s="384"/>
    </row>
    <row r="65" spans="1:6">
      <c r="A65" s="262" t="s">
        <v>295</v>
      </c>
      <c r="B65" s="133" t="s">
        <v>319</v>
      </c>
      <c r="C65" s="389"/>
      <c r="D65" s="389">
        <v>12102</v>
      </c>
      <c r="E65" s="531">
        <v>6629</v>
      </c>
      <c r="F65" s="531">
        <v>-2813</v>
      </c>
    </row>
    <row r="66" spans="1:6">
      <c r="A66" s="262" t="s">
        <v>297</v>
      </c>
      <c r="B66" s="133" t="s">
        <v>320</v>
      </c>
      <c r="C66" s="389" t="s">
        <v>321</v>
      </c>
      <c r="D66" s="389">
        <v>12103</v>
      </c>
      <c r="E66" s="384">
        <v>100896</v>
      </c>
      <c r="F66" s="384">
        <v>90138</v>
      </c>
    </row>
    <row r="67" spans="1:6">
      <c r="A67" s="262" t="s">
        <v>322</v>
      </c>
      <c r="B67" s="133" t="s">
        <v>323</v>
      </c>
      <c r="C67" s="389"/>
      <c r="D67" s="389">
        <v>12104</v>
      </c>
      <c r="E67" s="384"/>
      <c r="F67" s="384"/>
    </row>
    <row r="68" spans="1:6">
      <c r="A68" s="262" t="s">
        <v>324</v>
      </c>
      <c r="B68" s="133" t="s">
        <v>325</v>
      </c>
      <c r="C68" s="389" t="s">
        <v>326</v>
      </c>
      <c r="D68" s="389">
        <v>12105</v>
      </c>
      <c r="E68" s="384"/>
      <c r="F68" s="384"/>
    </row>
    <row r="69" spans="1:6">
      <c r="A69" s="260">
        <v>2</v>
      </c>
      <c r="B69" s="265" t="s">
        <v>327</v>
      </c>
      <c r="C69" s="389">
        <v>64</v>
      </c>
      <c r="D69" s="389">
        <v>12200</v>
      </c>
      <c r="E69" s="381">
        <f>E70+E71</f>
        <v>934</v>
      </c>
      <c r="F69" s="381">
        <f>F70+F71</f>
        <v>1414</v>
      </c>
    </row>
    <row r="70" spans="1:6">
      <c r="A70" s="262" t="s">
        <v>292</v>
      </c>
      <c r="B70" s="133" t="s">
        <v>328</v>
      </c>
      <c r="C70" s="389">
        <v>641</v>
      </c>
      <c r="D70" s="389">
        <v>12201</v>
      </c>
      <c r="E70" s="531">
        <v>773</v>
      </c>
      <c r="F70" s="531">
        <v>1170</v>
      </c>
    </row>
    <row r="71" spans="1:6">
      <c r="A71" s="262" t="s">
        <v>295</v>
      </c>
      <c r="B71" s="133" t="s">
        <v>329</v>
      </c>
      <c r="C71" s="389">
        <v>644</v>
      </c>
      <c r="D71" s="389">
        <v>12102</v>
      </c>
      <c r="E71" s="531">
        <v>161</v>
      </c>
      <c r="F71" s="531">
        <v>244</v>
      </c>
    </row>
    <row r="72" spans="1:6">
      <c r="A72" s="260">
        <v>3</v>
      </c>
      <c r="B72" s="265" t="s">
        <v>119</v>
      </c>
      <c r="C72" s="389">
        <v>68</v>
      </c>
      <c r="D72" s="389">
        <v>12300</v>
      </c>
      <c r="E72" s="542">
        <v>566</v>
      </c>
      <c r="F72" s="542">
        <v>26</v>
      </c>
    </row>
    <row r="73" spans="1:6">
      <c r="A73" s="260">
        <v>4</v>
      </c>
      <c r="B73" s="265" t="s">
        <v>330</v>
      </c>
      <c r="C73" s="389">
        <v>61</v>
      </c>
      <c r="D73" s="389">
        <v>12400</v>
      </c>
      <c r="E73" s="381">
        <f>E74+E75+E76+E77+E78+E79+E80+E81+E82+E83+E84+E85+E86+E87+E88</f>
        <v>1134</v>
      </c>
      <c r="F73" s="381">
        <f>F74+F75+F76+F77+F78+F79+F80+F81+F82+F83+F84+F85+F86+F87+F88</f>
        <v>9</v>
      </c>
    </row>
    <row r="74" spans="1:6">
      <c r="A74" s="269" t="s">
        <v>292</v>
      </c>
      <c r="B74" s="133" t="s">
        <v>331</v>
      </c>
      <c r="C74" s="389"/>
      <c r="D74" s="389">
        <v>12401</v>
      </c>
      <c r="E74" s="384"/>
      <c r="F74" s="384"/>
    </row>
    <row r="75" spans="1:6">
      <c r="A75" s="269" t="s">
        <v>295</v>
      </c>
      <c r="B75" s="266" t="s">
        <v>332</v>
      </c>
      <c r="C75" s="389">
        <v>611</v>
      </c>
      <c r="D75" s="389">
        <v>12402</v>
      </c>
      <c r="E75" s="384"/>
      <c r="F75" s="384"/>
    </row>
    <row r="76" spans="1:6">
      <c r="A76" s="269" t="s">
        <v>297</v>
      </c>
      <c r="B76" s="133" t="s">
        <v>333</v>
      </c>
      <c r="C76" s="389">
        <v>613</v>
      </c>
      <c r="D76" s="389">
        <v>12403</v>
      </c>
      <c r="E76" s="384"/>
      <c r="F76" s="384"/>
    </row>
    <row r="77" spans="1:6">
      <c r="A77" s="269" t="s">
        <v>322</v>
      </c>
      <c r="B77" s="133" t="s">
        <v>334</v>
      </c>
      <c r="C77" s="389">
        <v>615</v>
      </c>
      <c r="D77" s="389">
        <v>12404</v>
      </c>
      <c r="E77" s="384">
        <v>100</v>
      </c>
      <c r="F77" s="384"/>
    </row>
    <row r="78" spans="1:6">
      <c r="A78" s="269" t="s">
        <v>324</v>
      </c>
      <c r="B78" s="133" t="s">
        <v>367</v>
      </c>
      <c r="C78" s="389">
        <v>616</v>
      </c>
      <c r="D78" s="389">
        <v>12405</v>
      </c>
      <c r="E78" s="531">
        <v>240</v>
      </c>
      <c r="F78" s="384"/>
    </row>
    <row r="79" spans="1:6">
      <c r="A79" s="269" t="s">
        <v>335</v>
      </c>
      <c r="B79" s="133" t="s">
        <v>336</v>
      </c>
      <c r="C79" s="389">
        <v>617</v>
      </c>
      <c r="D79" s="389">
        <v>12406</v>
      </c>
      <c r="E79" s="384"/>
      <c r="F79" s="384"/>
    </row>
    <row r="80" spans="1:6">
      <c r="A80" s="269" t="s">
        <v>337</v>
      </c>
      <c r="B80" s="133" t="s">
        <v>254</v>
      </c>
      <c r="C80" s="389">
        <v>618</v>
      </c>
      <c r="D80" s="389">
        <v>12407</v>
      </c>
      <c r="E80" s="384">
        <v>175</v>
      </c>
      <c r="F80" s="384"/>
    </row>
    <row r="81" spans="1:6">
      <c r="A81" s="269" t="s">
        <v>338</v>
      </c>
      <c r="B81" s="133" t="s">
        <v>339</v>
      </c>
      <c r="C81" s="389">
        <v>623</v>
      </c>
      <c r="D81" s="389">
        <v>12408</v>
      </c>
      <c r="E81" s="384"/>
      <c r="F81" s="384"/>
    </row>
    <row r="82" spans="1:6">
      <c r="A82" s="269" t="s">
        <v>340</v>
      </c>
      <c r="B82" s="133" t="s">
        <v>341</v>
      </c>
      <c r="C82" s="389">
        <v>624</v>
      </c>
      <c r="D82" s="389">
        <v>12409</v>
      </c>
      <c r="E82" s="384"/>
      <c r="F82" s="384"/>
    </row>
    <row r="83" spans="1:6">
      <c r="A83" s="269" t="s">
        <v>342</v>
      </c>
      <c r="B83" s="133" t="s">
        <v>343</v>
      </c>
      <c r="C83" s="389">
        <v>625</v>
      </c>
      <c r="D83" s="389">
        <v>12410</v>
      </c>
      <c r="E83" s="384"/>
      <c r="F83" s="384"/>
    </row>
    <row r="84" spans="1:6">
      <c r="A84" s="269" t="s">
        <v>344</v>
      </c>
      <c r="B84" s="133" t="s">
        <v>603</v>
      </c>
      <c r="C84" s="389">
        <v>626</v>
      </c>
      <c r="D84" s="389">
        <v>12411</v>
      </c>
      <c r="E84" s="531">
        <v>559</v>
      </c>
      <c r="F84" s="384"/>
    </row>
    <row r="85" spans="1:6">
      <c r="A85" s="269" t="s">
        <v>345</v>
      </c>
      <c r="B85" s="270" t="s">
        <v>346</v>
      </c>
      <c r="C85" s="389">
        <v>627</v>
      </c>
      <c r="D85" s="389">
        <v>12412</v>
      </c>
      <c r="E85" s="384"/>
      <c r="F85" s="384"/>
    </row>
    <row r="86" spans="1:6">
      <c r="A86" s="269"/>
      <c r="B86" s="266" t="s">
        <v>347</v>
      </c>
      <c r="C86" s="389">
        <v>6271</v>
      </c>
      <c r="D86" s="389">
        <v>124121</v>
      </c>
      <c r="E86" s="384"/>
      <c r="F86" s="384"/>
    </row>
    <row r="87" spans="1:6">
      <c r="A87" s="269"/>
      <c r="B87" s="271" t="s">
        <v>348</v>
      </c>
      <c r="C87" s="389">
        <v>6272</v>
      </c>
      <c r="D87" s="389">
        <v>124122</v>
      </c>
      <c r="E87" s="384"/>
      <c r="F87" s="384"/>
    </row>
    <row r="88" spans="1:6">
      <c r="A88" s="269" t="s">
        <v>349</v>
      </c>
      <c r="B88" s="270" t="s">
        <v>350</v>
      </c>
      <c r="C88" s="389">
        <v>628</v>
      </c>
      <c r="D88" s="389">
        <v>21413</v>
      </c>
      <c r="E88" s="531">
        <v>60</v>
      </c>
      <c r="F88" s="531">
        <v>9</v>
      </c>
    </row>
    <row r="89" spans="1:6">
      <c r="A89" s="260">
        <v>5</v>
      </c>
      <c r="B89" s="265" t="s">
        <v>351</v>
      </c>
      <c r="C89" s="389">
        <v>63</v>
      </c>
      <c r="D89" s="389">
        <v>12500</v>
      </c>
      <c r="E89" s="381">
        <f>E90+E91+E92+E93</f>
        <v>89</v>
      </c>
      <c r="F89" s="381">
        <f>F90+F91+F92+F93</f>
        <v>973</v>
      </c>
    </row>
    <row r="90" spans="1:6">
      <c r="A90" s="269" t="s">
        <v>292</v>
      </c>
      <c r="B90" s="136" t="s">
        <v>352</v>
      </c>
      <c r="C90" s="389">
        <v>632</v>
      </c>
      <c r="D90" s="389">
        <v>12501</v>
      </c>
      <c r="E90" s="531"/>
      <c r="F90" s="384"/>
    </row>
    <row r="91" spans="1:6">
      <c r="A91" s="269" t="s">
        <v>295</v>
      </c>
      <c r="B91" s="136" t="s">
        <v>353</v>
      </c>
      <c r="C91" s="389">
        <v>633</v>
      </c>
      <c r="D91" s="389">
        <v>12502</v>
      </c>
      <c r="E91" s="384"/>
      <c r="F91" s="384"/>
    </row>
    <row r="92" spans="1:6">
      <c r="A92" s="269" t="s">
        <v>297</v>
      </c>
      <c r="B92" s="136" t="s">
        <v>354</v>
      </c>
      <c r="C92" s="389">
        <v>634</v>
      </c>
      <c r="D92" s="389">
        <v>12503</v>
      </c>
      <c r="E92" s="384">
        <v>89</v>
      </c>
      <c r="F92" s="384">
        <v>678</v>
      </c>
    </row>
    <row r="93" spans="1:6">
      <c r="A93" s="269" t="s">
        <v>322</v>
      </c>
      <c r="B93" s="136" t="s">
        <v>355</v>
      </c>
      <c r="C93" s="389" t="s">
        <v>356</v>
      </c>
      <c r="D93" s="389">
        <v>12504</v>
      </c>
      <c r="E93" s="384"/>
      <c r="F93" s="384">
        <v>295</v>
      </c>
    </row>
    <row r="94" spans="1:6">
      <c r="A94" s="228" t="s">
        <v>357</v>
      </c>
      <c r="B94" s="228" t="s">
        <v>358</v>
      </c>
      <c r="C94" s="389"/>
      <c r="D94" s="389">
        <v>12600</v>
      </c>
      <c r="E94" s="381">
        <f>E63+E69+E72+E73+E89</f>
        <v>111529</v>
      </c>
      <c r="F94" s="381">
        <f>F63+F69+F72+F73+F89</f>
        <v>89747</v>
      </c>
    </row>
    <row r="95" spans="1:6">
      <c r="A95" s="273"/>
      <c r="B95" s="273" t="s">
        <v>359</v>
      </c>
      <c r="C95" s="543"/>
      <c r="D95" s="544"/>
      <c r="E95" s="545">
        <v>2012</v>
      </c>
      <c r="F95" s="545">
        <v>2011</v>
      </c>
    </row>
    <row r="96" spans="1:6">
      <c r="A96" s="228">
        <v>1</v>
      </c>
      <c r="B96" s="136" t="s">
        <v>360</v>
      </c>
      <c r="C96" s="389"/>
      <c r="D96" s="541"/>
      <c r="E96" s="393">
        <v>3</v>
      </c>
      <c r="F96" s="393">
        <v>2</v>
      </c>
    </row>
    <row r="97" spans="1:6">
      <c r="A97" s="228">
        <v>2</v>
      </c>
      <c r="B97" s="136" t="s">
        <v>361</v>
      </c>
      <c r="C97" s="389"/>
      <c r="D97" s="541"/>
      <c r="E97" s="546">
        <v>5776</v>
      </c>
      <c r="F97" s="546">
        <v>5766</v>
      </c>
    </row>
    <row r="98" spans="1:6">
      <c r="A98" s="228" t="s">
        <v>292</v>
      </c>
      <c r="B98" s="136" t="s">
        <v>362</v>
      </c>
      <c r="C98" s="389"/>
      <c r="D98" s="541"/>
      <c r="E98" s="546">
        <v>5776</v>
      </c>
      <c r="F98" s="546">
        <v>5766</v>
      </c>
    </row>
    <row r="99" spans="1:6">
      <c r="A99" s="228"/>
      <c r="B99" s="266" t="s">
        <v>363</v>
      </c>
      <c r="C99" s="389"/>
      <c r="D99" s="541"/>
      <c r="E99" s="546">
        <v>5776</v>
      </c>
      <c r="F99" s="546">
        <v>0</v>
      </c>
    </row>
    <row r="100" spans="1:6">
      <c r="A100" s="228" t="s">
        <v>295</v>
      </c>
      <c r="B100" s="136" t="s">
        <v>364</v>
      </c>
      <c r="C100" s="389"/>
      <c r="D100" s="541"/>
      <c r="E100" s="546"/>
      <c r="F100" s="546"/>
    </row>
    <row r="101" spans="1:6">
      <c r="A101" s="228"/>
      <c r="B101" s="266" t="s">
        <v>365</v>
      </c>
      <c r="C101" s="261"/>
      <c r="D101" s="131"/>
      <c r="E101" s="272"/>
      <c r="F101" s="272"/>
    </row>
    <row r="102" spans="1:6">
      <c r="A102" s="137"/>
      <c r="B102" s="137"/>
      <c r="C102" s="188"/>
      <c r="D102" s="4"/>
      <c r="E102" s="4"/>
      <c r="F102" s="4"/>
    </row>
    <row r="103" spans="1:6">
      <c r="A103" s="137"/>
      <c r="B103" s="137"/>
      <c r="C103" s="188"/>
      <c r="D103" s="4"/>
      <c r="E103" s="4"/>
      <c r="F103" s="4"/>
    </row>
    <row r="104" spans="1:6">
      <c r="D104" s="299" t="s">
        <v>313</v>
      </c>
      <c r="E104" s="299"/>
    </row>
    <row r="105" spans="1:6">
      <c r="D105" s="299"/>
      <c r="E105" s="299"/>
    </row>
    <row r="106" spans="1:6" ht="15">
      <c r="D106" s="283" t="s">
        <v>494</v>
      </c>
      <c r="E106" s="282" t="s">
        <v>505</v>
      </c>
    </row>
  </sheetData>
  <pageMargins left="0.28999999999999998" right="0.26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"/>
  <sheetViews>
    <sheetView workbookViewId="0">
      <selection activeCell="C12" sqref="C12"/>
    </sheetView>
  </sheetViews>
  <sheetFormatPr defaultRowHeight="12.75"/>
  <cols>
    <col min="1" max="1" width="107" customWidth="1"/>
  </cols>
  <sheetData>
    <row r="1" spans="1:1" ht="17.25">
      <c r="A1" s="583"/>
    </row>
    <row r="2" spans="1:1" ht="16.5">
      <c r="A2" s="535"/>
    </row>
    <row r="3" spans="1:1" ht="16.5">
      <c r="A3" s="535" t="s">
        <v>511</v>
      </c>
    </row>
    <row r="4" spans="1:1" ht="16.5">
      <c r="A4" s="535" t="s">
        <v>605</v>
      </c>
    </row>
    <row r="5" spans="1:1" ht="14.25" customHeight="1">
      <c r="A5" s="535" t="s">
        <v>615</v>
      </c>
    </row>
    <row r="6" spans="1:1" ht="16.5">
      <c r="A6" s="535"/>
    </row>
    <row r="7" spans="1:1" ht="16.5">
      <c r="A7" s="536" t="s">
        <v>512</v>
      </c>
    </row>
    <row r="8" spans="1:1" ht="12.75" customHeight="1">
      <c r="A8" s="537"/>
    </row>
    <row r="9" spans="1:1" ht="18" customHeight="1">
      <c r="A9" s="538" t="s">
        <v>606</v>
      </c>
    </row>
    <row r="10" spans="1:1" ht="24" customHeight="1">
      <c r="A10" s="538" t="s">
        <v>607</v>
      </c>
    </row>
    <row r="11" spans="1:1" ht="16.5">
      <c r="A11" s="537"/>
    </row>
    <row r="12" spans="1:1" ht="16.5">
      <c r="A12" s="537" t="s">
        <v>513</v>
      </c>
    </row>
    <row r="13" spans="1:1" ht="33">
      <c r="A13" s="538" t="s">
        <v>514</v>
      </c>
    </row>
    <row r="14" spans="1:1" ht="15" customHeight="1">
      <c r="A14" s="538" t="s">
        <v>515</v>
      </c>
    </row>
    <row r="15" spans="1:1" ht="16.5">
      <c r="A15" s="584"/>
    </row>
    <row r="16" spans="1:1" ht="16.5">
      <c r="A16" s="536" t="s">
        <v>516</v>
      </c>
    </row>
    <row r="17" spans="1:1" ht="16.5">
      <c r="A17" s="537" t="s">
        <v>517</v>
      </c>
    </row>
    <row r="18" spans="1:1" ht="16.5">
      <c r="A18" s="535" t="s">
        <v>608</v>
      </c>
    </row>
    <row r="19" spans="1:1" ht="16.5">
      <c r="A19" s="535"/>
    </row>
    <row r="20" spans="1:1" ht="16.5">
      <c r="A20" s="536" t="s">
        <v>518</v>
      </c>
    </row>
    <row r="21" spans="1:1" ht="16.5">
      <c r="A21" s="537" t="s">
        <v>519</v>
      </c>
    </row>
    <row r="22" spans="1:1" ht="33">
      <c r="A22" s="538" t="s">
        <v>609</v>
      </c>
    </row>
    <row r="23" spans="1:1" ht="9" customHeight="1">
      <c r="A23" s="538" t="s">
        <v>520</v>
      </c>
    </row>
    <row r="24" spans="1:1" ht="33">
      <c r="A24" s="538" t="s">
        <v>521</v>
      </c>
    </row>
    <row r="25" spans="1:1" ht="49.5">
      <c r="A25" s="538" t="s">
        <v>522</v>
      </c>
    </row>
    <row r="26" spans="1:1" ht="16.5">
      <c r="A26" s="535"/>
    </row>
    <row r="27" spans="1:1" ht="16.5">
      <c r="A27" s="536" t="s">
        <v>523</v>
      </c>
    </row>
    <row r="28" spans="1:1" ht="16.5">
      <c r="A28" s="537" t="s">
        <v>524</v>
      </c>
    </row>
    <row r="29" spans="1:1" ht="16.5">
      <c r="A29" s="538" t="s">
        <v>525</v>
      </c>
    </row>
    <row r="30" spans="1:1" ht="16.5">
      <c r="A30" s="538" t="s">
        <v>526</v>
      </c>
    </row>
    <row r="31" spans="1:1" ht="16.5">
      <c r="A31" s="538" t="s">
        <v>527</v>
      </c>
    </row>
    <row r="32" spans="1:1" ht="16.5">
      <c r="A32" s="538" t="s">
        <v>528</v>
      </c>
    </row>
    <row r="33" spans="1:1" ht="16.5">
      <c r="A33" s="538" t="s">
        <v>529</v>
      </c>
    </row>
    <row r="34" spans="1:1" ht="16.5">
      <c r="A34" s="538" t="s">
        <v>530</v>
      </c>
    </row>
    <row r="35" spans="1:1" ht="16.5">
      <c r="A35" s="538" t="s">
        <v>531</v>
      </c>
    </row>
    <row r="36" spans="1:1" ht="49.5">
      <c r="A36" s="538" t="s">
        <v>532</v>
      </c>
    </row>
    <row r="37" spans="1:1" ht="16.5">
      <c r="A37" s="535"/>
    </row>
    <row r="38" spans="1:1" ht="16.5">
      <c r="A38" s="585"/>
    </row>
    <row r="39" spans="1:1" ht="16.5">
      <c r="A39" s="585"/>
    </row>
    <row r="40" spans="1:1" ht="16.5">
      <c r="A40" s="585"/>
    </row>
    <row r="41" spans="1:1" ht="16.5">
      <c r="A41" s="535"/>
    </row>
    <row r="42" spans="1:1" ht="16.5">
      <c r="A42" s="536" t="s">
        <v>533</v>
      </c>
    </row>
    <row r="43" spans="1:1" ht="16.5">
      <c r="A43" s="537" t="s">
        <v>534</v>
      </c>
    </row>
    <row r="44" spans="1:1" ht="33">
      <c r="A44" s="538" t="s">
        <v>535</v>
      </c>
    </row>
    <row r="45" spans="1:1" ht="33">
      <c r="A45" s="538" t="s">
        <v>536</v>
      </c>
    </row>
    <row r="46" spans="1:1" ht="16.5">
      <c r="A46" s="538"/>
    </row>
    <row r="47" spans="1:1" ht="16.5">
      <c r="A47" s="536" t="s">
        <v>537</v>
      </c>
    </row>
    <row r="48" spans="1:1" ht="16.5">
      <c r="A48" s="537" t="s">
        <v>538</v>
      </c>
    </row>
    <row r="49" spans="1:1" ht="16.5">
      <c r="A49" s="535"/>
    </row>
    <row r="50" spans="1:1" ht="49.5">
      <c r="A50" s="538" t="s">
        <v>539</v>
      </c>
    </row>
    <row r="51" spans="1:1" ht="16.5">
      <c r="A51" s="535"/>
    </row>
    <row r="52" spans="1:1" ht="16.5">
      <c r="A52" s="536" t="s">
        <v>540</v>
      </c>
    </row>
    <row r="53" spans="1:1" ht="16.5">
      <c r="A53" s="537" t="s">
        <v>541</v>
      </c>
    </row>
    <row r="54" spans="1:1" ht="16.5">
      <c r="A54" s="537"/>
    </row>
    <row r="55" spans="1:1" ht="16.5">
      <c r="A55" s="538" t="s">
        <v>542</v>
      </c>
    </row>
    <row r="56" spans="1:1" ht="49.5">
      <c r="A56" s="538" t="s">
        <v>543</v>
      </c>
    </row>
    <row r="57" spans="1:1" ht="16.5">
      <c r="A57" s="535"/>
    </row>
    <row r="58" spans="1:1" ht="16.5">
      <c r="A58" s="536" t="s">
        <v>544</v>
      </c>
    </row>
    <row r="59" spans="1:1" ht="16.5">
      <c r="A59" s="537" t="s">
        <v>545</v>
      </c>
    </row>
    <row r="60" spans="1:1" ht="33">
      <c r="A60" s="538" t="s">
        <v>546</v>
      </c>
    </row>
    <row r="61" spans="1:1" ht="33">
      <c r="A61" s="538" t="s">
        <v>547</v>
      </c>
    </row>
    <row r="62" spans="1:1" ht="16.5">
      <c r="A62" s="538" t="s">
        <v>548</v>
      </c>
    </row>
    <row r="63" spans="1:1" ht="49.5">
      <c r="A63" s="538" t="s">
        <v>549</v>
      </c>
    </row>
    <row r="64" spans="1:1" ht="16.5">
      <c r="A64" s="538"/>
    </row>
    <row r="65" spans="1:1" ht="16.5">
      <c r="A65" s="536" t="s">
        <v>550</v>
      </c>
    </row>
    <row r="66" spans="1:1" ht="8.25" customHeight="1">
      <c r="A66" s="537" t="s">
        <v>551</v>
      </c>
    </row>
    <row r="67" spans="1:1" ht="66">
      <c r="A67" s="538" t="s">
        <v>610</v>
      </c>
    </row>
    <row r="68" spans="1:1" ht="33">
      <c r="A68" s="538" t="s">
        <v>552</v>
      </c>
    </row>
    <row r="69" spans="1:1" ht="16.5">
      <c r="A69" s="535"/>
    </row>
    <row r="70" spans="1:1" ht="16.5">
      <c r="A70" s="535"/>
    </row>
    <row r="71" spans="1:1" ht="16.5">
      <c r="A71" s="535"/>
    </row>
    <row r="72" spans="1:1" ht="16.5">
      <c r="A72" s="535"/>
    </row>
    <row r="73" spans="1:1" ht="16.5">
      <c r="A73" s="535"/>
    </row>
    <row r="74" spans="1:1" ht="16.5">
      <c r="A74" s="535"/>
    </row>
    <row r="75" spans="1:1" ht="16.5">
      <c r="A75" s="536" t="s">
        <v>553</v>
      </c>
    </row>
    <row r="76" spans="1:1" ht="16.5">
      <c r="A76" s="537" t="s">
        <v>554</v>
      </c>
    </row>
    <row r="77" spans="1:1" ht="132">
      <c r="A77" s="538" t="s">
        <v>611</v>
      </c>
    </row>
    <row r="78" spans="1:1" ht="16.5">
      <c r="A78" s="535"/>
    </row>
    <row r="79" spans="1:1" ht="16.5">
      <c r="A79" s="536" t="s">
        <v>555</v>
      </c>
    </row>
    <row r="80" spans="1:1" ht="16.5">
      <c r="A80" s="537" t="s">
        <v>556</v>
      </c>
    </row>
    <row r="81" spans="1:1" ht="66">
      <c r="A81" s="538" t="s">
        <v>612</v>
      </c>
    </row>
    <row r="82" spans="1:1" ht="16.5">
      <c r="A82" s="536" t="s">
        <v>557</v>
      </c>
    </row>
    <row r="83" spans="1:1" ht="16.5">
      <c r="A83" s="537" t="s">
        <v>558</v>
      </c>
    </row>
    <row r="84" spans="1:1" ht="16.5">
      <c r="A84" s="538" t="s">
        <v>559</v>
      </c>
    </row>
    <row r="85" spans="1:1" ht="16.5">
      <c r="A85" s="538" t="s">
        <v>560</v>
      </c>
    </row>
    <row r="86" spans="1:1" ht="16.5">
      <c r="A86" s="538" t="s">
        <v>561</v>
      </c>
    </row>
    <row r="87" spans="1:1" ht="33">
      <c r="A87" s="538" t="s">
        <v>562</v>
      </c>
    </row>
    <row r="88" spans="1:1" ht="33">
      <c r="A88" s="538" t="s">
        <v>563</v>
      </c>
    </row>
    <row r="89" spans="1:1" ht="16.5">
      <c r="A89" s="538" t="s">
        <v>564</v>
      </c>
    </row>
    <row r="90" spans="1:1" ht="16.5">
      <c r="A90" s="538" t="s">
        <v>565</v>
      </c>
    </row>
    <row r="91" spans="1:1" ht="16.5">
      <c r="A91" s="536" t="s">
        <v>566</v>
      </c>
    </row>
    <row r="92" spans="1:1" ht="16.5">
      <c r="A92" s="537" t="s">
        <v>567</v>
      </c>
    </row>
    <row r="93" spans="1:1" ht="16.5">
      <c r="A93" s="538"/>
    </row>
    <row r="94" spans="1:1" ht="49.5">
      <c r="A94" s="538" t="s">
        <v>613</v>
      </c>
    </row>
    <row r="95" spans="1:1" ht="33">
      <c r="A95" s="538" t="s">
        <v>568</v>
      </c>
    </row>
    <row r="96" spans="1:1" ht="33">
      <c r="A96" s="538" t="s">
        <v>569</v>
      </c>
    </row>
    <row r="97" spans="1:1">
      <c r="A97" t="s">
        <v>574</v>
      </c>
    </row>
    <row r="98" spans="1:1" ht="16.5">
      <c r="A98" s="537" t="s">
        <v>570</v>
      </c>
    </row>
    <row r="99" spans="1:1" ht="33">
      <c r="A99" s="538" t="s">
        <v>571</v>
      </c>
    </row>
    <row r="100" spans="1:1" ht="16.5">
      <c r="A100" s="537" t="s">
        <v>572</v>
      </c>
    </row>
    <row r="101" spans="1:1" ht="16.5">
      <c r="A101" s="539" t="s">
        <v>573</v>
      </c>
    </row>
    <row r="102" spans="1:1" ht="16.5">
      <c r="A102" s="539"/>
    </row>
    <row r="103" spans="1:1" ht="16.5">
      <c r="A103" s="586" t="s">
        <v>614</v>
      </c>
    </row>
    <row r="104" spans="1:1" ht="16.5">
      <c r="A104" s="535"/>
    </row>
  </sheetData>
  <phoneticPr fontId="3" type="noConversion"/>
  <pageMargins left="0.16" right="0.2" top="0.48" bottom="0.5" header="0.3" footer="0.28000000000000003"/>
  <pageSetup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E12" sqref="E12"/>
    </sheetView>
  </sheetViews>
  <sheetFormatPr defaultRowHeight="12.75"/>
  <cols>
    <col min="1" max="1" width="7.7109375" customWidth="1"/>
    <col min="2" max="2" width="59.7109375" customWidth="1"/>
    <col min="3" max="3" width="15.7109375" customWidth="1"/>
  </cols>
  <sheetData>
    <row r="2" spans="1:3">
      <c r="B2" t="s">
        <v>616</v>
      </c>
      <c r="C2" s="589"/>
    </row>
    <row r="3" spans="1:3">
      <c r="C3" s="589"/>
    </row>
    <row r="4" spans="1:3" ht="15.75">
      <c r="B4" s="590" t="s">
        <v>617</v>
      </c>
      <c r="C4" s="589"/>
    </row>
    <row r="5" spans="1:3">
      <c r="C5" s="589"/>
    </row>
    <row r="6" spans="1:3">
      <c r="A6">
        <v>641</v>
      </c>
      <c r="B6" t="s">
        <v>618</v>
      </c>
      <c r="C6" s="589">
        <v>772734</v>
      </c>
    </row>
    <row r="7" spans="1:3">
      <c r="A7">
        <v>644</v>
      </c>
      <c r="B7" t="s">
        <v>619</v>
      </c>
      <c r="C7" s="589">
        <v>161226</v>
      </c>
    </row>
    <row r="8" spans="1:3">
      <c r="B8" t="s">
        <v>620</v>
      </c>
      <c r="C8" s="589">
        <v>558755</v>
      </c>
    </row>
    <row r="9" spans="1:3">
      <c r="B9" t="s">
        <v>621</v>
      </c>
      <c r="C9" s="589">
        <v>188645</v>
      </c>
    </row>
    <row r="10" spans="1:3">
      <c r="B10" t="s">
        <v>622</v>
      </c>
      <c r="C10" s="589">
        <v>566111</v>
      </c>
    </row>
    <row r="11" spans="1:3">
      <c r="B11" t="s">
        <v>623</v>
      </c>
      <c r="C11" s="589">
        <v>85650</v>
      </c>
    </row>
    <row r="12" spans="1:3">
      <c r="B12" t="s">
        <v>624</v>
      </c>
      <c r="C12" s="589">
        <v>60033</v>
      </c>
    </row>
    <row r="13" spans="1:3">
      <c r="B13" t="s">
        <v>625</v>
      </c>
      <c r="C13" s="589">
        <v>330000</v>
      </c>
    </row>
    <row r="14" spans="1:3">
      <c r="B14" s="128" t="s">
        <v>629</v>
      </c>
      <c r="C14" s="589"/>
    </row>
    <row r="15" spans="1:3">
      <c r="B15" s="134" t="s">
        <v>626</v>
      </c>
      <c r="C15" s="589">
        <v>1280705</v>
      </c>
    </row>
    <row r="16" spans="1:3">
      <c r="B16" s="134" t="s">
        <v>627</v>
      </c>
      <c r="C16" s="589">
        <v>100896210</v>
      </c>
    </row>
    <row r="17" spans="2:3">
      <c r="B17" s="134" t="s">
        <v>628</v>
      </c>
      <c r="C17" s="589">
        <v>6628724</v>
      </c>
    </row>
    <row r="18" spans="2:3">
      <c r="C18" s="589"/>
    </row>
    <row r="19" spans="2:3">
      <c r="C19" s="589">
        <f>SUM(C6:C18)</f>
        <v>111528793</v>
      </c>
    </row>
    <row r="20" spans="2:3">
      <c r="C20" s="589"/>
    </row>
    <row r="21" spans="2:3">
      <c r="C21" s="589"/>
    </row>
  </sheetData>
  <phoneticPr fontId="3" type="noConversion"/>
  <pageMargins left="0.75" right="0.75" top="1" bottom="1" header="0.5" footer="0.5"/>
  <pageSetup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2"/>
  </sheetPr>
  <dimension ref="A1:H61"/>
  <sheetViews>
    <sheetView topLeftCell="A40" workbookViewId="0">
      <selection activeCell="D56" sqref="D56"/>
    </sheetView>
  </sheetViews>
  <sheetFormatPr defaultRowHeight="12.75"/>
  <cols>
    <col min="1" max="1" width="5.42578125" style="2" customWidth="1"/>
    <col min="2" max="2" width="59.140625" style="91" customWidth="1"/>
    <col min="3" max="3" width="12.7109375" customWidth="1"/>
    <col min="4" max="4" width="19.42578125" customWidth="1"/>
    <col min="5" max="5" width="19.5703125" customWidth="1"/>
    <col min="7" max="7" width="13.140625" customWidth="1"/>
  </cols>
  <sheetData>
    <row r="1" spans="1:8" ht="15">
      <c r="A1" s="280"/>
      <c r="B1" s="281" t="s">
        <v>454</v>
      </c>
      <c r="C1" s="282"/>
      <c r="D1" s="282"/>
      <c r="E1" s="282"/>
      <c r="F1" s="4"/>
      <c r="G1" s="4"/>
      <c r="H1" s="4"/>
    </row>
    <row r="2" spans="1:8" ht="15">
      <c r="A2" s="280"/>
      <c r="B2" s="283" t="s">
        <v>370</v>
      </c>
      <c r="C2" s="282"/>
      <c r="D2" s="282"/>
      <c r="E2" s="282"/>
      <c r="F2" s="4"/>
      <c r="G2" s="4"/>
      <c r="H2" s="4"/>
    </row>
    <row r="3" spans="1:8" ht="15.75" thickBot="1">
      <c r="A3" s="280"/>
      <c r="B3" s="281" t="s">
        <v>579</v>
      </c>
      <c r="C3" s="282"/>
      <c r="D3" s="284">
        <v>2012</v>
      </c>
      <c r="E3" s="284">
        <v>2011</v>
      </c>
      <c r="F3" s="4"/>
      <c r="G3" s="4"/>
      <c r="H3" s="4"/>
    </row>
    <row r="4" spans="1:8">
      <c r="A4" s="285" t="s">
        <v>81</v>
      </c>
      <c r="B4" s="286" t="s">
        <v>76</v>
      </c>
      <c r="C4" s="287" t="s">
        <v>372</v>
      </c>
      <c r="D4" s="288" t="s">
        <v>79</v>
      </c>
      <c r="E4" s="288" t="s">
        <v>78</v>
      </c>
      <c r="F4" s="4"/>
      <c r="G4" s="4"/>
      <c r="H4" s="4"/>
    </row>
    <row r="5" spans="1:8" ht="13.5" thickBot="1">
      <c r="A5" s="289"/>
      <c r="B5" s="290"/>
      <c r="C5" s="291"/>
      <c r="D5" s="292" t="s">
        <v>80</v>
      </c>
      <c r="E5" s="292" t="s">
        <v>77</v>
      </c>
      <c r="F5" s="4"/>
      <c r="G5" s="4"/>
      <c r="H5" s="4"/>
    </row>
    <row r="6" spans="1:8">
      <c r="A6" s="293" t="s">
        <v>72</v>
      </c>
      <c r="B6" s="294" t="s">
        <v>165</v>
      </c>
      <c r="C6" s="295"/>
      <c r="D6" s="381">
        <f>D7+D10+D11+D20+D27+D28+D29+D14</f>
        <v>7182818</v>
      </c>
      <c r="E6" s="381">
        <f>E7+E10+E11+E20+E27+E28+E29+E14</f>
        <v>17487461</v>
      </c>
      <c r="F6" s="4"/>
      <c r="G6" s="4"/>
      <c r="H6" s="4"/>
    </row>
    <row r="7" spans="1:8" s="22" customFormat="1" ht="15">
      <c r="A7" s="382"/>
      <c r="B7" s="383" t="s">
        <v>373</v>
      </c>
      <c r="C7" s="295">
        <v>1</v>
      </c>
      <c r="D7" s="384">
        <f>D8+D9</f>
        <v>9421</v>
      </c>
      <c r="E7" s="384">
        <f>E8+E9</f>
        <v>276936</v>
      </c>
      <c r="F7" s="52"/>
      <c r="G7" s="52"/>
      <c r="H7" s="52"/>
    </row>
    <row r="8" spans="1:8" s="22" customFormat="1" ht="15">
      <c r="A8" s="382"/>
      <c r="B8" s="385" t="s">
        <v>82</v>
      </c>
      <c r="C8" s="295"/>
      <c r="D8" s="386">
        <v>9421</v>
      </c>
      <c r="E8" s="384">
        <v>133692</v>
      </c>
      <c r="F8" s="52"/>
      <c r="G8" s="52"/>
      <c r="H8" s="52"/>
    </row>
    <row r="9" spans="1:8" s="22" customFormat="1" ht="15">
      <c r="A9" s="382"/>
      <c r="B9" s="385" t="s">
        <v>166</v>
      </c>
      <c r="C9" s="295"/>
      <c r="D9" s="386">
        <v>0</v>
      </c>
      <c r="E9" s="384">
        <v>143244</v>
      </c>
      <c r="F9" s="52"/>
      <c r="G9" s="52"/>
      <c r="H9" s="52"/>
    </row>
    <row r="10" spans="1:8" s="22" customFormat="1" ht="15">
      <c r="A10" s="382"/>
      <c r="B10" s="383" t="s">
        <v>374</v>
      </c>
      <c r="C10" s="295">
        <v>2</v>
      </c>
      <c r="D10" s="386">
        <f>D11+D12</f>
        <v>0</v>
      </c>
      <c r="E10" s="386">
        <f>E11+E12</f>
        <v>0</v>
      </c>
      <c r="F10" s="52"/>
      <c r="G10" s="52"/>
      <c r="H10" s="52"/>
    </row>
    <row r="11" spans="1:8" s="22" customFormat="1" ht="15">
      <c r="A11" s="382"/>
      <c r="B11" s="385" t="s">
        <v>375</v>
      </c>
      <c r="C11" s="295"/>
      <c r="D11" s="386"/>
      <c r="E11" s="386"/>
    </row>
    <row r="12" spans="1:8" s="22" customFormat="1" ht="15">
      <c r="A12" s="382"/>
      <c r="B12" s="385" t="s">
        <v>376</v>
      </c>
      <c r="C12" s="295"/>
      <c r="D12" s="386"/>
      <c r="E12" s="384"/>
    </row>
    <row r="13" spans="1:8" s="22" customFormat="1" ht="15">
      <c r="A13" s="382"/>
      <c r="B13" s="295" t="s">
        <v>172</v>
      </c>
      <c r="C13" s="295"/>
      <c r="D13" s="386"/>
      <c r="E13" s="384"/>
    </row>
    <row r="14" spans="1:8" s="22" customFormat="1" ht="15">
      <c r="A14" s="382"/>
      <c r="B14" s="387" t="s">
        <v>377</v>
      </c>
      <c r="C14" s="295">
        <v>3</v>
      </c>
      <c r="D14" s="388">
        <f>D15+D16+D17+D18</f>
        <v>5882688</v>
      </c>
      <c r="E14" s="388">
        <f>E15+E16+E17+E18</f>
        <v>8961093</v>
      </c>
    </row>
    <row r="15" spans="1:8" s="22" customFormat="1" ht="15">
      <c r="A15" s="382"/>
      <c r="B15" s="385" t="s">
        <v>378</v>
      </c>
      <c r="C15" s="295"/>
      <c r="D15" s="384">
        <v>813401</v>
      </c>
      <c r="E15" s="384">
        <v>2241076</v>
      </c>
    </row>
    <row r="16" spans="1:8" s="22" customFormat="1" ht="15">
      <c r="A16" s="382"/>
      <c r="B16" s="385" t="s">
        <v>379</v>
      </c>
      <c r="C16" s="295"/>
      <c r="D16" s="386">
        <v>2803423</v>
      </c>
      <c r="E16" s="384"/>
    </row>
    <row r="17" spans="1:5" s="22" customFormat="1" ht="15">
      <c r="A17" s="382"/>
      <c r="B17" s="385" t="s">
        <v>455</v>
      </c>
      <c r="C17" s="295"/>
      <c r="D17" s="384">
        <v>2265864</v>
      </c>
      <c r="E17" s="384">
        <v>6720017</v>
      </c>
    </row>
    <row r="18" spans="1:5" s="22" customFormat="1" ht="15">
      <c r="A18" s="382"/>
      <c r="B18" s="385" t="s">
        <v>380</v>
      </c>
      <c r="C18" s="295"/>
      <c r="D18" s="384"/>
      <c r="E18" s="384"/>
    </row>
    <row r="19" spans="1:5" s="22" customFormat="1" ht="15">
      <c r="A19" s="382"/>
      <c r="B19" s="295" t="s">
        <v>167</v>
      </c>
      <c r="C19" s="295"/>
      <c r="D19" s="384"/>
      <c r="E19" s="384"/>
    </row>
    <row r="20" spans="1:5" s="22" customFormat="1" ht="15">
      <c r="A20" s="382"/>
      <c r="B20" s="387" t="s">
        <v>152</v>
      </c>
      <c r="C20" s="295">
        <v>4</v>
      </c>
      <c r="D20" s="388">
        <f>D21+D22+D23+D24+D25+D26</f>
        <v>1290709</v>
      </c>
      <c r="E20" s="386">
        <f>E21+E22+E23+E24+E25+E26</f>
        <v>8249432</v>
      </c>
    </row>
    <row r="21" spans="1:5" s="22" customFormat="1" ht="15">
      <c r="A21" s="382"/>
      <c r="B21" s="389" t="s">
        <v>381</v>
      </c>
      <c r="C21" s="295"/>
      <c r="D21" s="386"/>
      <c r="E21" s="384"/>
    </row>
    <row r="22" spans="1:5" s="22" customFormat="1" ht="15">
      <c r="A22" s="382"/>
      <c r="B22" s="389" t="s">
        <v>382</v>
      </c>
      <c r="C22" s="295"/>
      <c r="D22" s="386"/>
      <c r="E22" s="384"/>
    </row>
    <row r="23" spans="1:5" s="22" customFormat="1" ht="15">
      <c r="A23" s="382"/>
      <c r="B23" s="389" t="s">
        <v>383</v>
      </c>
      <c r="C23" s="295"/>
      <c r="D23" s="386"/>
      <c r="E23" s="384">
        <v>330000</v>
      </c>
    </row>
    <row r="24" spans="1:5" s="22" customFormat="1" ht="15">
      <c r="A24" s="382"/>
      <c r="B24" s="389" t="s">
        <v>384</v>
      </c>
      <c r="C24" s="295"/>
      <c r="D24" s="386">
        <v>1290709</v>
      </c>
      <c r="E24" s="384">
        <v>7919432</v>
      </c>
    </row>
    <row r="25" spans="1:5" s="22" customFormat="1" ht="15">
      <c r="A25" s="382"/>
      <c r="B25" s="389" t="s">
        <v>385</v>
      </c>
      <c r="C25" s="295"/>
      <c r="D25" s="381"/>
      <c r="E25" s="384"/>
    </row>
    <row r="26" spans="1:5" s="22" customFormat="1" ht="15">
      <c r="A26" s="382"/>
      <c r="B26" s="295" t="s">
        <v>168</v>
      </c>
      <c r="C26" s="295"/>
      <c r="D26" s="384"/>
      <c r="E26" s="384"/>
    </row>
    <row r="27" spans="1:5" s="22" customFormat="1" ht="15">
      <c r="A27" s="382"/>
      <c r="B27" s="387" t="s">
        <v>153</v>
      </c>
      <c r="C27" s="295">
        <v>5</v>
      </c>
      <c r="D27" s="384"/>
      <c r="E27" s="384"/>
    </row>
    <row r="28" spans="1:5" s="22" customFormat="1" ht="15">
      <c r="A28" s="382" t="s">
        <v>70</v>
      </c>
      <c r="B28" s="387" t="s">
        <v>154</v>
      </c>
      <c r="C28" s="295">
        <v>6</v>
      </c>
      <c r="D28" s="384"/>
      <c r="E28" s="384"/>
    </row>
    <row r="29" spans="1:5" s="22" customFormat="1" ht="15">
      <c r="A29" s="382"/>
      <c r="B29" s="387" t="s">
        <v>155</v>
      </c>
      <c r="C29" s="295"/>
      <c r="D29" s="384"/>
      <c r="E29" s="384"/>
    </row>
    <row r="30" spans="1:5" s="22" customFormat="1" ht="15.75" thickBot="1">
      <c r="A30" s="382"/>
      <c r="B30" s="295" t="s">
        <v>169</v>
      </c>
      <c r="C30" s="295"/>
      <c r="D30" s="384"/>
      <c r="E30" s="384"/>
    </row>
    <row r="31" spans="1:5" s="22" customFormat="1" ht="15">
      <c r="A31" s="390"/>
      <c r="B31" s="294" t="s">
        <v>170</v>
      </c>
      <c r="C31" s="295"/>
      <c r="D31" s="384"/>
      <c r="E31" s="384"/>
    </row>
    <row r="32" spans="1:5" s="22" customFormat="1" ht="17.25">
      <c r="A32" s="391" t="s">
        <v>73</v>
      </c>
      <c r="B32" s="392" t="s">
        <v>86</v>
      </c>
      <c r="C32" s="295"/>
      <c r="D32" s="381">
        <f>D33+D39+D44+D45+D46+D47</f>
        <v>11471079</v>
      </c>
      <c r="E32" s="381">
        <f>E33+E39+E44+E45+E46+E47</f>
        <v>6261247</v>
      </c>
    </row>
    <row r="33" spans="1:7" s="22" customFormat="1" ht="15">
      <c r="A33" s="382"/>
      <c r="B33" s="387" t="s">
        <v>83</v>
      </c>
      <c r="C33" s="295">
        <v>7</v>
      </c>
      <c r="D33" s="384"/>
      <c r="E33" s="384"/>
    </row>
    <row r="34" spans="1:7" s="22" customFormat="1" ht="15">
      <c r="A34" s="382"/>
      <c r="B34" s="389" t="s">
        <v>386</v>
      </c>
      <c r="C34" s="295"/>
      <c r="D34" s="384"/>
      <c r="E34" s="384"/>
    </row>
    <row r="35" spans="1:7" s="22" customFormat="1" ht="15">
      <c r="A35" s="382"/>
      <c r="B35" s="389" t="s">
        <v>387</v>
      </c>
      <c r="C35" s="295"/>
      <c r="D35" s="384"/>
      <c r="E35" s="384"/>
    </row>
    <row r="36" spans="1:7" s="22" customFormat="1" ht="15">
      <c r="A36" s="382"/>
      <c r="B36" s="389" t="s">
        <v>388</v>
      </c>
      <c r="C36" s="295"/>
      <c r="D36" s="384"/>
      <c r="E36" s="384"/>
    </row>
    <row r="37" spans="1:7" s="22" customFormat="1" ht="15">
      <c r="A37" s="382"/>
      <c r="B37" s="389" t="s">
        <v>389</v>
      </c>
      <c r="C37" s="295"/>
      <c r="D37" s="384"/>
      <c r="E37" s="384"/>
    </row>
    <row r="38" spans="1:7" s="22" customFormat="1" ht="15">
      <c r="A38" s="382"/>
      <c r="B38" s="295" t="s">
        <v>171</v>
      </c>
      <c r="C38" s="295"/>
      <c r="D38" s="384"/>
      <c r="E38" s="384"/>
    </row>
    <row r="39" spans="1:7" s="22" customFormat="1" ht="15">
      <c r="A39" s="382"/>
      <c r="B39" s="387" t="s">
        <v>84</v>
      </c>
      <c r="C39" s="295">
        <v>8</v>
      </c>
      <c r="D39" s="381">
        <f>D40+D41+D42+D43</f>
        <v>11471079</v>
      </c>
      <c r="E39" s="381">
        <f>E40+E41+E42+E43</f>
        <v>6261247</v>
      </c>
    </row>
    <row r="40" spans="1:7" s="22" customFormat="1" ht="15">
      <c r="A40" s="382"/>
      <c r="B40" s="389" t="s">
        <v>390</v>
      </c>
      <c r="C40" s="295"/>
      <c r="D40" s="384"/>
      <c r="E40" s="384"/>
      <c r="G40" s="186"/>
    </row>
    <row r="41" spans="1:7" s="22" customFormat="1" ht="15">
      <c r="A41" s="382"/>
      <c r="B41" s="389" t="s">
        <v>391</v>
      </c>
      <c r="C41" s="295"/>
      <c r="D41" s="384">
        <v>10933563</v>
      </c>
      <c r="E41" s="384">
        <v>5765647</v>
      </c>
      <c r="G41" s="186"/>
    </row>
    <row r="42" spans="1:7" s="22" customFormat="1" ht="15">
      <c r="A42" s="382"/>
      <c r="B42" s="389" t="s">
        <v>392</v>
      </c>
      <c r="C42" s="295"/>
      <c r="D42" s="384">
        <v>537516</v>
      </c>
      <c r="E42" s="384">
        <v>495600</v>
      </c>
      <c r="G42" s="186"/>
    </row>
    <row r="43" spans="1:7" s="22" customFormat="1" ht="15">
      <c r="A43" s="382"/>
      <c r="B43" s="389" t="s">
        <v>393</v>
      </c>
      <c r="C43" s="295"/>
      <c r="D43" s="384"/>
      <c r="E43" s="384"/>
      <c r="G43" s="186"/>
    </row>
    <row r="44" spans="1:7" s="22" customFormat="1" ht="15">
      <c r="A44" s="382"/>
      <c r="B44" s="295" t="s">
        <v>173</v>
      </c>
      <c r="C44" s="295"/>
      <c r="D44" s="384"/>
      <c r="E44" s="384"/>
      <c r="G44" s="186"/>
    </row>
    <row r="45" spans="1:7" s="22" customFormat="1" ht="15">
      <c r="A45" s="382"/>
      <c r="B45" s="387" t="s">
        <v>174</v>
      </c>
      <c r="C45" s="295">
        <v>9</v>
      </c>
      <c r="D45" s="381"/>
      <c r="E45" s="384"/>
      <c r="G45" s="186"/>
    </row>
    <row r="46" spans="1:7" s="22" customFormat="1" ht="15">
      <c r="A46" s="382"/>
      <c r="B46" s="387" t="s">
        <v>175</v>
      </c>
      <c r="C46" s="295">
        <v>10</v>
      </c>
      <c r="D46" s="381">
        <f>D47+D48+D49</f>
        <v>0</v>
      </c>
      <c r="E46" s="381">
        <f>E47+E48+E49</f>
        <v>0</v>
      </c>
      <c r="G46" s="186"/>
    </row>
    <row r="47" spans="1:7" s="22" customFormat="1" ht="15">
      <c r="A47" s="382"/>
      <c r="B47" s="389" t="s">
        <v>176</v>
      </c>
      <c r="C47" s="295"/>
      <c r="D47" s="384"/>
      <c r="E47" s="384"/>
      <c r="G47" s="186"/>
    </row>
    <row r="48" spans="1:7" s="22" customFormat="1" ht="15">
      <c r="A48" s="382"/>
      <c r="B48" s="389" t="s">
        <v>14</v>
      </c>
      <c r="C48" s="295"/>
      <c r="D48" s="384"/>
      <c r="E48" s="384"/>
    </row>
    <row r="49" spans="1:5" s="22" customFormat="1" ht="15">
      <c r="A49" s="382"/>
      <c r="B49" s="389" t="s">
        <v>177</v>
      </c>
      <c r="C49" s="295"/>
      <c r="D49" s="384"/>
      <c r="E49" s="384"/>
    </row>
    <row r="50" spans="1:5" s="22" customFormat="1" ht="15">
      <c r="A50" s="393"/>
      <c r="B50" s="295" t="s">
        <v>178</v>
      </c>
      <c r="C50" s="295"/>
      <c r="D50" s="384"/>
      <c r="E50" s="384"/>
    </row>
    <row r="51" spans="1:5" s="22" customFormat="1" ht="15">
      <c r="A51" s="393"/>
      <c r="B51" s="387" t="s">
        <v>179</v>
      </c>
      <c r="C51" s="295">
        <v>11</v>
      </c>
      <c r="D51" s="384"/>
      <c r="E51" s="384"/>
    </row>
    <row r="52" spans="1:5" s="22" customFormat="1" ht="15">
      <c r="A52" s="393"/>
      <c r="B52" s="387" t="s">
        <v>180</v>
      </c>
      <c r="C52" s="295">
        <v>12</v>
      </c>
      <c r="D52" s="384"/>
      <c r="E52" s="384"/>
    </row>
    <row r="53" spans="1:5" s="22" customFormat="1" ht="15">
      <c r="A53" s="393"/>
      <c r="B53" s="295" t="s">
        <v>169</v>
      </c>
      <c r="C53" s="295"/>
      <c r="D53" s="384"/>
      <c r="E53" s="384"/>
    </row>
    <row r="54" spans="1:5" s="22" customFormat="1" ht="15">
      <c r="A54" s="393"/>
      <c r="B54" s="392" t="s">
        <v>394</v>
      </c>
      <c r="C54" s="295"/>
      <c r="D54" s="384"/>
      <c r="E54" s="384"/>
    </row>
    <row r="55" spans="1:5" s="22" customFormat="1" ht="15">
      <c r="A55" s="393"/>
      <c r="B55" s="394"/>
      <c r="C55" s="295"/>
      <c r="D55" s="384"/>
      <c r="E55" s="384"/>
    </row>
    <row r="56" spans="1:5" ht="13.5" thickBot="1">
      <c r="A56" s="395"/>
      <c r="B56" s="396" t="s">
        <v>85</v>
      </c>
      <c r="C56" s="295"/>
      <c r="D56" s="381">
        <f>D32+D6</f>
        <v>18653897</v>
      </c>
      <c r="E56" s="381">
        <f>E32+E6</f>
        <v>23748708</v>
      </c>
    </row>
    <row r="61" spans="1:5">
      <c r="D61" s="130"/>
    </row>
  </sheetData>
  <phoneticPr fontId="3" type="noConversion"/>
  <pageMargins left="0.4" right="0.16" top="0.19" bottom="0.24" header="0.16" footer="0.12"/>
  <pageSetup scale="78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17" workbookViewId="0">
      <selection activeCell="E19" sqref="E19"/>
    </sheetView>
  </sheetViews>
  <sheetFormatPr defaultRowHeight="12.75"/>
  <cols>
    <col min="1" max="1" width="5.5703125" customWidth="1"/>
    <col min="2" max="2" width="52.85546875" customWidth="1"/>
    <col min="3" max="3" width="8.7109375" customWidth="1"/>
    <col min="4" max="4" width="13.5703125" customWidth="1"/>
    <col min="5" max="5" width="16.28515625" customWidth="1"/>
  </cols>
  <sheetData>
    <row r="1" spans="1:5" s="282" customFormat="1" ht="15">
      <c r="A1" s="280"/>
      <c r="B1" s="281" t="s">
        <v>369</v>
      </c>
    </row>
    <row r="2" spans="1:5" s="282" customFormat="1" ht="15">
      <c r="A2"/>
      <c r="B2"/>
      <c r="C2"/>
      <c r="D2"/>
      <c r="E2"/>
    </row>
    <row r="3" spans="1:5" s="282" customFormat="1" ht="15">
      <c r="A3" s="280"/>
      <c r="B3" s="281" t="s">
        <v>454</v>
      </c>
    </row>
    <row r="4" spans="1:5" s="299" customFormat="1" ht="15">
      <c r="A4" s="280"/>
      <c r="B4" s="283" t="s">
        <v>370</v>
      </c>
      <c r="C4" s="282"/>
      <c r="D4" s="282"/>
      <c r="E4" s="282"/>
    </row>
    <row r="5" spans="1:5" s="299" customFormat="1" ht="15.75" thickBot="1">
      <c r="A5" s="280"/>
      <c r="B5" s="281" t="s">
        <v>579</v>
      </c>
      <c r="C5" s="282"/>
      <c r="D5" s="284">
        <v>2012</v>
      </c>
      <c r="E5" s="284">
        <v>2011</v>
      </c>
    </row>
    <row r="6" spans="1:5" s="308" customFormat="1" ht="15.75">
      <c r="A6" s="296" t="s">
        <v>81</v>
      </c>
      <c r="B6" s="297" t="s">
        <v>76</v>
      </c>
      <c r="C6" s="399" t="s">
        <v>372</v>
      </c>
      <c r="D6" s="298" t="s">
        <v>79</v>
      </c>
      <c r="E6" s="298" t="s">
        <v>78</v>
      </c>
    </row>
    <row r="7" spans="1:5" s="308" customFormat="1" ht="16.5" thickBot="1">
      <c r="A7" s="300"/>
      <c r="B7" s="301"/>
      <c r="C7" s="302"/>
      <c r="D7" s="303" t="s">
        <v>80</v>
      </c>
      <c r="E7" s="303" t="s">
        <v>77</v>
      </c>
    </row>
    <row r="8" spans="1:5" s="308" customFormat="1" ht="15.75">
      <c r="A8" s="304" t="s">
        <v>72</v>
      </c>
      <c r="B8" s="305" t="s">
        <v>395</v>
      </c>
      <c r="C8" s="306"/>
      <c r="D8" s="307">
        <f>D9+D14+D21</f>
        <v>10519065</v>
      </c>
      <c r="E8" s="307">
        <f>E9+E14+E21</f>
        <v>19947741</v>
      </c>
    </row>
    <row r="9" spans="1:5" s="308" customFormat="1" ht="15.75">
      <c r="A9" s="309"/>
      <c r="B9" s="310" t="s">
        <v>396</v>
      </c>
      <c r="C9" s="311">
        <v>1</v>
      </c>
      <c r="D9" s="312"/>
      <c r="E9" s="312">
        <f>E10+E11</f>
        <v>0</v>
      </c>
    </row>
    <row r="10" spans="1:5" s="308" customFormat="1" ht="15.75">
      <c r="A10" s="309"/>
      <c r="B10" s="310" t="s">
        <v>397</v>
      </c>
      <c r="C10" s="311"/>
      <c r="D10" s="313"/>
      <c r="E10" s="313"/>
    </row>
    <row r="11" spans="1:5" s="308" customFormat="1" ht="15.75">
      <c r="A11" s="309"/>
      <c r="B11" s="314" t="s">
        <v>580</v>
      </c>
      <c r="C11" s="315"/>
      <c r="D11" s="313">
        <v>1512842</v>
      </c>
      <c r="E11" s="312"/>
    </row>
    <row r="12" spans="1:5" s="308" customFormat="1" ht="15.75">
      <c r="A12" s="309"/>
      <c r="B12" s="314" t="s">
        <v>398</v>
      </c>
      <c r="C12" s="315">
        <v>2</v>
      </c>
      <c r="D12" s="313"/>
      <c r="E12" s="313"/>
    </row>
    <row r="13" spans="1:5" s="308" customFormat="1" ht="15.75">
      <c r="A13" s="309"/>
      <c r="B13" s="314" t="s">
        <v>399</v>
      </c>
      <c r="C13" s="315"/>
      <c r="D13" s="313"/>
      <c r="E13" s="313"/>
    </row>
    <row r="14" spans="1:5" s="308" customFormat="1" ht="15.75">
      <c r="A14" s="309"/>
      <c r="B14" s="311" t="s">
        <v>400</v>
      </c>
      <c r="C14" s="311"/>
      <c r="D14" s="313">
        <f>D13+D12+D11</f>
        <v>1512842</v>
      </c>
      <c r="E14" s="313">
        <f>E13+E12+E11</f>
        <v>0</v>
      </c>
    </row>
    <row r="15" spans="1:5" s="308" customFormat="1" ht="15.75">
      <c r="A15" s="309"/>
      <c r="B15" s="316" t="s">
        <v>401</v>
      </c>
      <c r="C15" s="311">
        <v>3</v>
      </c>
      <c r="D15" s="317"/>
      <c r="E15" s="317"/>
    </row>
    <row r="16" spans="1:5" s="308" customFormat="1" ht="15.75">
      <c r="A16" s="309"/>
      <c r="B16" s="314" t="s">
        <v>402</v>
      </c>
      <c r="C16" s="311"/>
      <c r="D16" s="312">
        <v>8820524</v>
      </c>
      <c r="E16" s="312">
        <v>19581376</v>
      </c>
    </row>
    <row r="17" spans="1:5" s="308" customFormat="1" ht="15.75">
      <c r="A17" s="309"/>
      <c r="B17" s="314" t="s">
        <v>457</v>
      </c>
      <c r="C17" s="311"/>
      <c r="D17" s="312">
        <v>28878</v>
      </c>
      <c r="E17" s="312">
        <v>193120</v>
      </c>
    </row>
    <row r="18" spans="1:5" s="308" customFormat="1" ht="15.75">
      <c r="A18" s="309"/>
      <c r="B18" s="314" t="s">
        <v>458</v>
      </c>
      <c r="C18" s="311"/>
      <c r="D18" s="312">
        <v>156821</v>
      </c>
      <c r="E18" s="312">
        <v>173245</v>
      </c>
    </row>
    <row r="19" spans="1:5" s="308" customFormat="1" ht="15.75">
      <c r="A19" s="309"/>
      <c r="B19" s="314" t="s">
        <v>459</v>
      </c>
      <c r="C19" s="311"/>
      <c r="D19" s="312"/>
      <c r="E19" s="312"/>
    </row>
    <row r="20" spans="1:5" s="308" customFormat="1" ht="15.75">
      <c r="A20" s="309"/>
      <c r="B20" s="314" t="s">
        <v>403</v>
      </c>
      <c r="C20" s="311"/>
      <c r="D20" s="312"/>
      <c r="E20" s="312"/>
    </row>
    <row r="21" spans="1:5" s="308" customFormat="1" ht="15.75">
      <c r="A21" s="309"/>
      <c r="B21" s="311" t="s">
        <v>167</v>
      </c>
      <c r="C21" s="311"/>
      <c r="D21" s="312">
        <f>D16+D17+D18+D19+D20</f>
        <v>9006223</v>
      </c>
      <c r="E21" s="312">
        <f>E16+E17+E18+E19+E20</f>
        <v>19947741</v>
      </c>
    </row>
    <row r="22" spans="1:5" s="320" customFormat="1" ht="15.75">
      <c r="A22" s="309"/>
      <c r="B22" s="316" t="s">
        <v>404</v>
      </c>
      <c r="C22" s="311">
        <v>4</v>
      </c>
      <c r="D22" s="317"/>
      <c r="E22" s="313"/>
    </row>
    <row r="23" spans="1:5" s="308" customFormat="1" ht="15.75">
      <c r="A23" s="309"/>
      <c r="B23" s="316" t="s">
        <v>405</v>
      </c>
      <c r="C23" s="311"/>
      <c r="D23" s="313"/>
      <c r="E23" s="312"/>
    </row>
    <row r="24" spans="1:5" s="308" customFormat="1" ht="15.75">
      <c r="A24" s="318"/>
      <c r="B24" s="319" t="s">
        <v>406</v>
      </c>
      <c r="C24" s="311"/>
      <c r="D24" s="307"/>
      <c r="E24" s="307"/>
    </row>
    <row r="25" spans="1:5" s="308" customFormat="1" ht="17.25">
      <c r="A25" s="318" t="s">
        <v>73</v>
      </c>
      <c r="B25" s="321" t="s">
        <v>407</v>
      </c>
      <c r="C25" s="311"/>
      <c r="D25" s="307">
        <f>D26+D30+D31+D32</f>
        <v>0</v>
      </c>
      <c r="E25" s="307">
        <f>E26+E30+E31+E32</f>
        <v>0</v>
      </c>
    </row>
    <row r="26" spans="1:5" s="308" customFormat="1" ht="15.75">
      <c r="A26" s="309"/>
      <c r="B26" s="316" t="s">
        <v>408</v>
      </c>
      <c r="C26" s="311">
        <v>7</v>
      </c>
      <c r="D26" s="312"/>
      <c r="E26" s="312"/>
    </row>
    <row r="27" spans="1:5" s="308" customFormat="1" ht="15.75">
      <c r="A27" s="309"/>
      <c r="B27" s="322" t="s">
        <v>409</v>
      </c>
      <c r="C27" s="311"/>
      <c r="D27" s="312"/>
      <c r="E27" s="312"/>
    </row>
    <row r="28" spans="1:5" s="308" customFormat="1" ht="15.75">
      <c r="A28" s="309"/>
      <c r="B28" s="322" t="s">
        <v>410</v>
      </c>
      <c r="C28" s="311"/>
      <c r="D28" s="312"/>
      <c r="E28" s="312"/>
    </row>
    <row r="29" spans="1:5" s="308" customFormat="1" ht="15.75">
      <c r="A29" s="309"/>
      <c r="B29" s="311" t="s">
        <v>411</v>
      </c>
      <c r="C29" s="311"/>
      <c r="D29" s="312">
        <f>D27+D28</f>
        <v>0</v>
      </c>
      <c r="E29" s="312">
        <f>E27+E28</f>
        <v>0</v>
      </c>
    </row>
    <row r="30" spans="1:5" s="308" customFormat="1" ht="15.75">
      <c r="A30" s="309"/>
      <c r="B30" s="316" t="s">
        <v>412</v>
      </c>
      <c r="C30" s="311">
        <v>8</v>
      </c>
      <c r="D30" s="307"/>
      <c r="E30" s="307"/>
    </row>
    <row r="31" spans="1:5" s="308" customFormat="1" ht="15.75">
      <c r="A31" s="309"/>
      <c r="B31" s="316" t="s">
        <v>413</v>
      </c>
      <c r="C31" s="311"/>
      <c r="D31" s="312"/>
      <c r="E31" s="312"/>
    </row>
    <row r="32" spans="1:5" s="308" customFormat="1" ht="15.75">
      <c r="A32" s="309"/>
      <c r="B32" s="316" t="s">
        <v>414</v>
      </c>
      <c r="C32" s="311"/>
      <c r="D32" s="312"/>
      <c r="E32" s="312"/>
    </row>
    <row r="33" spans="1:7" s="328" customFormat="1" ht="15">
      <c r="A33" s="309"/>
      <c r="B33" s="311" t="s">
        <v>415</v>
      </c>
      <c r="C33" s="311"/>
      <c r="D33" s="312"/>
      <c r="E33" s="312"/>
    </row>
    <row r="34" spans="1:7" s="291" customFormat="1" ht="15">
      <c r="A34" s="309"/>
      <c r="B34" s="311" t="s">
        <v>416</v>
      </c>
      <c r="C34" s="323"/>
      <c r="D34" s="324">
        <f>D33+D8</f>
        <v>10519065</v>
      </c>
      <c r="E34" s="324">
        <f>E21</f>
        <v>19947741</v>
      </c>
    </row>
    <row r="35" spans="1:7" s="291" customFormat="1" ht="14.25">
      <c r="A35" s="325" t="s">
        <v>71</v>
      </c>
      <c r="B35" s="326" t="s">
        <v>417</v>
      </c>
      <c r="C35" s="323"/>
      <c r="D35" s="327">
        <f>D37+D43+D48</f>
        <v>8134832</v>
      </c>
      <c r="E35" s="327">
        <f>E37+E43+E48</f>
        <v>3800967</v>
      </c>
    </row>
    <row r="36" spans="1:7" s="291" customFormat="1" ht="15">
      <c r="A36" s="329"/>
      <c r="B36" s="330" t="s">
        <v>418</v>
      </c>
      <c r="C36" s="329"/>
      <c r="D36" s="327"/>
      <c r="E36" s="324"/>
    </row>
    <row r="37" spans="1:7" s="291" customFormat="1" ht="15">
      <c r="A37" s="331"/>
      <c r="B37" s="332" t="s">
        <v>419</v>
      </c>
      <c r="C37" s="331"/>
      <c r="D37" s="400">
        <f>D38+D39+D40</f>
        <v>100000</v>
      </c>
      <c r="E37" s="333">
        <f>E39</f>
        <v>100000</v>
      </c>
    </row>
    <row r="38" spans="1:7" s="308" customFormat="1" ht="15.75">
      <c r="A38" s="334"/>
      <c r="B38" s="335" t="s">
        <v>420</v>
      </c>
      <c r="C38" s="324"/>
      <c r="D38" s="324"/>
      <c r="E38" s="324"/>
    </row>
    <row r="39" spans="1:7" s="308" customFormat="1" ht="15.75">
      <c r="A39" s="334"/>
      <c r="B39" s="336" t="s">
        <v>419</v>
      </c>
      <c r="C39" s="337"/>
      <c r="D39" s="337">
        <f>[1]Psiv.!$D$38</f>
        <v>100000</v>
      </c>
      <c r="E39" s="337">
        <f>D39</f>
        <v>100000</v>
      </c>
    </row>
    <row r="40" spans="1:7" s="308" customFormat="1" ht="15.75">
      <c r="A40" s="309"/>
      <c r="B40" s="322" t="s">
        <v>421</v>
      </c>
      <c r="C40" s="331"/>
      <c r="D40" s="337"/>
      <c r="E40" s="337"/>
    </row>
    <row r="41" spans="1:7" s="308" customFormat="1" ht="15.75">
      <c r="A41" s="315"/>
      <c r="B41" s="322" t="s">
        <v>422</v>
      </c>
      <c r="C41" s="315"/>
      <c r="D41" s="337">
        <f>[1]Psiv.!$D$40</f>
        <v>100000</v>
      </c>
      <c r="E41" s="312">
        <f>D41</f>
        <v>100000</v>
      </c>
    </row>
    <row r="42" spans="1:7" s="308" customFormat="1" ht="15.75">
      <c r="A42" s="315"/>
      <c r="B42" s="322" t="s">
        <v>423</v>
      </c>
      <c r="C42" s="315">
        <v>11</v>
      </c>
      <c r="D42" s="337"/>
      <c r="E42" s="312"/>
    </row>
    <row r="43" spans="1:7" s="308" customFormat="1" ht="15.75">
      <c r="A43" s="315"/>
      <c r="B43" s="322" t="s">
        <v>424</v>
      </c>
      <c r="C43" s="315">
        <v>12</v>
      </c>
      <c r="D43" s="312">
        <f>D45+D46+D47</f>
        <v>3436180</v>
      </c>
      <c r="E43" s="312">
        <f>E44+E45+E46+E47</f>
        <v>3700967</v>
      </c>
      <c r="G43" s="338"/>
    </row>
    <row r="44" spans="1:7" s="308" customFormat="1" ht="15.75">
      <c r="A44" s="315"/>
      <c r="B44" s="322" t="s">
        <v>425</v>
      </c>
      <c r="C44" s="315"/>
      <c r="D44" s="312"/>
      <c r="E44" s="312"/>
      <c r="G44" s="338"/>
    </row>
    <row r="45" spans="1:7" s="308" customFormat="1" ht="15.75">
      <c r="A45" s="315"/>
      <c r="B45" s="322" t="s">
        <v>426</v>
      </c>
      <c r="C45" s="315"/>
      <c r="D45" s="312">
        <v>685777</v>
      </c>
      <c r="E45" s="312">
        <v>685777</v>
      </c>
      <c r="G45" s="338"/>
    </row>
    <row r="46" spans="1:7" s="308" customFormat="1" ht="15.75">
      <c r="A46" s="315"/>
      <c r="B46" s="322" t="s">
        <v>427</v>
      </c>
      <c r="C46" s="315"/>
      <c r="D46" s="312">
        <v>2750403</v>
      </c>
      <c r="E46" s="312"/>
    </row>
    <row r="47" spans="1:7" s="308" customFormat="1" ht="15.75">
      <c r="A47" s="315"/>
      <c r="B47" s="322" t="s">
        <v>428</v>
      </c>
      <c r="C47" s="315"/>
      <c r="D47" s="312"/>
      <c r="E47" s="312">
        <v>3015190</v>
      </c>
    </row>
    <row r="48" spans="1:7" s="308" customFormat="1" ht="15.75">
      <c r="A48" s="315"/>
      <c r="B48" s="322" t="s">
        <v>429</v>
      </c>
      <c r="C48" s="315"/>
      <c r="D48" s="312">
        <v>4598652</v>
      </c>
      <c r="E48" s="312"/>
    </row>
    <row r="49" spans="1:5" s="308" customFormat="1" ht="15.75">
      <c r="A49" s="315"/>
      <c r="B49" s="311" t="s">
        <v>430</v>
      </c>
      <c r="C49" s="311"/>
      <c r="D49" s="312"/>
      <c r="E49" s="312"/>
    </row>
    <row r="50" spans="1:5" ht="15">
      <c r="A50" s="315"/>
      <c r="B50" s="321"/>
      <c r="C50" s="311"/>
      <c r="D50" s="312">
        <f>[1]sh.nat!D35</f>
        <v>0</v>
      </c>
      <c r="E50" s="312"/>
    </row>
    <row r="51" spans="1:5" ht="15" thickBot="1">
      <c r="A51" s="339"/>
      <c r="B51" s="340" t="s">
        <v>460</v>
      </c>
      <c r="C51" s="311"/>
      <c r="D51" s="307">
        <f>D35+D34</f>
        <v>18653897</v>
      </c>
      <c r="E51" s="307">
        <f>E35+E34</f>
        <v>23748708</v>
      </c>
    </row>
    <row r="53" spans="1:5">
      <c r="E53" s="130"/>
    </row>
  </sheetData>
  <pageMargins left="0.28000000000000003" right="0.7" top="0.28000000000000003" bottom="0.34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3"/>
  </sheetPr>
  <dimension ref="A1:K42"/>
  <sheetViews>
    <sheetView topLeftCell="A25" workbookViewId="0">
      <selection activeCell="B32" sqref="B32"/>
    </sheetView>
  </sheetViews>
  <sheetFormatPr defaultRowHeight="15"/>
  <cols>
    <col min="1" max="1" width="5.28515625" style="23" customWidth="1"/>
    <col min="2" max="2" width="66" customWidth="1"/>
    <col min="3" max="4" width="16.42578125" customWidth="1"/>
    <col min="5" max="5" width="15.42578125" customWidth="1"/>
    <col min="6" max="6" width="16" customWidth="1"/>
    <col min="8" max="8" width="12.85546875" customWidth="1"/>
  </cols>
  <sheetData>
    <row r="1" spans="1:7" ht="15.75">
      <c r="A1" s="341"/>
      <c r="B1" s="378" t="s">
        <v>454</v>
      </c>
      <c r="C1" s="342"/>
      <c r="D1" s="308"/>
      <c r="E1" s="308"/>
    </row>
    <row r="2" spans="1:7" ht="15.75">
      <c r="A2" s="341"/>
      <c r="B2" s="397" t="s">
        <v>456</v>
      </c>
      <c r="C2" s="342"/>
      <c r="D2" s="308"/>
      <c r="E2" s="308"/>
    </row>
    <row r="3" spans="1:7" ht="15.75">
      <c r="A3" s="341"/>
      <c r="B3" s="378" t="s">
        <v>579</v>
      </c>
      <c r="C3" s="342"/>
      <c r="D3" s="308"/>
      <c r="E3" s="308"/>
    </row>
    <row r="4" spans="1:7" ht="16.5" thickBot="1">
      <c r="A4" s="341"/>
      <c r="B4" s="320" t="s">
        <v>183</v>
      </c>
      <c r="C4" s="342"/>
      <c r="D4" s="284">
        <v>2012</v>
      </c>
      <c r="E4" s="284">
        <v>2011</v>
      </c>
      <c r="F4" s="5"/>
    </row>
    <row r="5" spans="1:7" ht="15.75">
      <c r="A5" s="343" t="s">
        <v>81</v>
      </c>
      <c r="B5" s="298" t="s">
        <v>68</v>
      </c>
      <c r="C5" s="344" t="s">
        <v>431</v>
      </c>
      <c r="D5" s="297" t="s">
        <v>79</v>
      </c>
      <c r="E5" s="296" t="s">
        <v>78</v>
      </c>
      <c r="F5" s="5"/>
    </row>
    <row r="6" spans="1:7" ht="16.5" thickBot="1">
      <c r="A6" s="345"/>
      <c r="B6" s="346" t="s">
        <v>63</v>
      </c>
      <c r="C6" s="347" t="s">
        <v>432</v>
      </c>
      <c r="D6" s="348" t="s">
        <v>80</v>
      </c>
      <c r="E6" s="349" t="s">
        <v>77</v>
      </c>
      <c r="F6" s="5"/>
    </row>
    <row r="7" spans="1:7" ht="15.75">
      <c r="A7" s="350">
        <v>1</v>
      </c>
      <c r="B7" s="351" t="s">
        <v>87</v>
      </c>
      <c r="C7" s="352" t="s">
        <v>433</v>
      </c>
      <c r="D7" s="353">
        <v>116638407</v>
      </c>
      <c r="E7" s="353">
        <v>93097556</v>
      </c>
      <c r="F7" s="27"/>
      <c r="G7" s="5"/>
    </row>
    <row r="8" spans="1:7" ht="15.75">
      <c r="A8" s="354">
        <v>2</v>
      </c>
      <c r="B8" s="355" t="s">
        <v>88</v>
      </c>
      <c r="C8" s="352" t="s">
        <v>434</v>
      </c>
      <c r="D8" s="356"/>
      <c r="E8" s="356"/>
      <c r="F8" s="29"/>
      <c r="G8" s="5"/>
    </row>
    <row r="9" spans="1:7" s="30" customFormat="1" ht="24.75">
      <c r="A9" s="354">
        <v>3</v>
      </c>
      <c r="B9" s="355" t="s">
        <v>89</v>
      </c>
      <c r="C9" s="352">
        <v>71</v>
      </c>
      <c r="D9" s="356">
        <v>6628724</v>
      </c>
      <c r="E9" s="356">
        <v>-2813045</v>
      </c>
      <c r="F9" s="31"/>
      <c r="G9" s="32"/>
    </row>
    <row r="10" spans="1:7" s="30" customFormat="1" ht="24.75">
      <c r="A10" s="357">
        <v>4</v>
      </c>
      <c r="B10" s="358" t="s">
        <v>64</v>
      </c>
      <c r="C10" s="359" t="s">
        <v>435</v>
      </c>
      <c r="D10" s="355"/>
      <c r="E10" s="355"/>
      <c r="F10" s="31"/>
      <c r="G10" s="32"/>
    </row>
    <row r="11" spans="1:7" s="30" customFormat="1" ht="24.75">
      <c r="A11" s="357"/>
      <c r="B11" s="358" t="s">
        <v>181</v>
      </c>
      <c r="C11" s="352"/>
      <c r="D11" s="355"/>
      <c r="E11" s="355"/>
      <c r="F11" s="31"/>
      <c r="G11" s="32"/>
    </row>
    <row r="12" spans="1:7" s="30" customFormat="1" ht="14.25" customHeight="1">
      <c r="A12" s="357">
        <v>5</v>
      </c>
      <c r="B12" s="355" t="s">
        <v>184</v>
      </c>
      <c r="C12" s="352" t="s">
        <v>436</v>
      </c>
      <c r="D12" s="356">
        <v>100896210</v>
      </c>
      <c r="E12" s="356">
        <v>90137595</v>
      </c>
      <c r="F12" s="31"/>
      <c r="G12" s="32"/>
    </row>
    <row r="13" spans="1:7" s="30" customFormat="1" ht="13.5" customHeight="1">
      <c r="A13" s="357">
        <v>6</v>
      </c>
      <c r="B13" s="355" t="s">
        <v>182</v>
      </c>
      <c r="C13" s="352"/>
      <c r="D13" s="356">
        <v>1280705</v>
      </c>
      <c r="E13" s="356">
        <v>748861</v>
      </c>
      <c r="F13" s="31"/>
      <c r="G13" s="32"/>
    </row>
    <row r="14" spans="1:7" s="30" customFormat="1" ht="26.25" customHeight="1">
      <c r="A14" s="354">
        <v>7</v>
      </c>
      <c r="B14" s="355" t="s">
        <v>185</v>
      </c>
      <c r="C14" s="352"/>
      <c r="D14" s="356">
        <v>993960</v>
      </c>
      <c r="E14" s="356">
        <v>1414014</v>
      </c>
      <c r="F14" s="31"/>
      <c r="G14" s="32"/>
    </row>
    <row r="15" spans="1:7" s="30" customFormat="1" ht="24.75" customHeight="1">
      <c r="A15" s="354"/>
      <c r="B15" s="360" t="s">
        <v>186</v>
      </c>
      <c r="C15" s="352" t="s">
        <v>437</v>
      </c>
      <c r="D15" s="356">
        <v>772734</v>
      </c>
      <c r="E15" s="356">
        <v>1170244</v>
      </c>
      <c r="F15" s="31"/>
      <c r="G15" s="32"/>
    </row>
    <row r="16" spans="1:7" s="30" customFormat="1" ht="24.75">
      <c r="A16" s="354"/>
      <c r="B16" s="355" t="s">
        <v>438</v>
      </c>
      <c r="C16" s="352">
        <v>644</v>
      </c>
      <c r="D16" s="356">
        <v>161226</v>
      </c>
      <c r="E16" s="356">
        <v>243770</v>
      </c>
      <c r="F16" s="31"/>
      <c r="G16" s="32"/>
    </row>
    <row r="17" spans="1:7" s="30" customFormat="1" ht="24.75">
      <c r="A17" s="354"/>
      <c r="B17" s="355" t="s">
        <v>439</v>
      </c>
      <c r="C17" s="352"/>
      <c r="D17" s="356"/>
      <c r="E17" s="356"/>
      <c r="F17" s="31"/>
      <c r="G17" s="32"/>
    </row>
    <row r="18" spans="1:7" s="30" customFormat="1" ht="23.25">
      <c r="A18" s="354">
        <v>8</v>
      </c>
      <c r="B18" s="361" t="s">
        <v>90</v>
      </c>
      <c r="C18" s="362" t="s">
        <v>440</v>
      </c>
      <c r="D18" s="363">
        <v>566111</v>
      </c>
      <c r="E18" s="356">
        <v>26084</v>
      </c>
      <c r="G18" s="32"/>
    </row>
    <row r="19" spans="1:7" s="30" customFormat="1" ht="23.25">
      <c r="A19" s="364"/>
      <c r="B19" s="365" t="s">
        <v>187</v>
      </c>
      <c r="C19" s="362"/>
      <c r="D19" s="353">
        <f>D12+D13+D14+D18+D9</f>
        <v>110365710</v>
      </c>
      <c r="E19" s="353">
        <v>89513509</v>
      </c>
      <c r="G19" s="32"/>
    </row>
    <row r="20" spans="1:7" s="30" customFormat="1" ht="23.25">
      <c r="A20" s="364">
        <v>9</v>
      </c>
      <c r="B20" s="366" t="s">
        <v>91</v>
      </c>
      <c r="C20" s="362"/>
      <c r="D20" s="353">
        <f>D7-D19</f>
        <v>6272697</v>
      </c>
      <c r="E20" s="353">
        <f>E7-E19</f>
        <v>3584047</v>
      </c>
      <c r="G20" s="32"/>
    </row>
    <row r="21" spans="1:7" s="37" customFormat="1" ht="28.5">
      <c r="A21" s="309">
        <v>10</v>
      </c>
      <c r="B21" s="361" t="s">
        <v>441</v>
      </c>
      <c r="C21" s="362" t="s">
        <v>442</v>
      </c>
      <c r="D21" s="367"/>
      <c r="E21" s="368"/>
      <c r="F21" s="38"/>
      <c r="G21" s="39"/>
    </row>
    <row r="22" spans="1:7" s="37" customFormat="1" ht="28.5">
      <c r="A22" s="354">
        <v>11</v>
      </c>
      <c r="B22" s="361" t="s">
        <v>92</v>
      </c>
      <c r="C22" s="362" t="s">
        <v>443</v>
      </c>
      <c r="D22" s="369"/>
      <c r="E22" s="369"/>
      <c r="F22" s="38"/>
      <c r="G22" s="39"/>
    </row>
    <row r="23" spans="1:7" s="30" customFormat="1" ht="24.75">
      <c r="A23" s="354">
        <v>12</v>
      </c>
      <c r="B23" s="361" t="s">
        <v>65</v>
      </c>
      <c r="C23" s="362"/>
      <c r="D23" s="353">
        <f>D24+D26+D27+D28</f>
        <v>1223083</v>
      </c>
      <c r="E23" s="353">
        <f>E24+E26+E27+E28</f>
        <v>233818</v>
      </c>
      <c r="F23" s="31"/>
      <c r="G23" s="32"/>
    </row>
    <row r="24" spans="1:7" s="30" customFormat="1" ht="24.75">
      <c r="A24" s="354"/>
      <c r="B24" s="370" t="s">
        <v>444</v>
      </c>
      <c r="C24" s="371" t="s">
        <v>445</v>
      </c>
      <c r="D24" s="356"/>
      <c r="E24" s="369"/>
      <c r="F24" s="31"/>
      <c r="G24" s="32"/>
    </row>
    <row r="25" spans="1:7" s="30" customFormat="1" ht="23.25">
      <c r="A25" s="354"/>
      <c r="B25" s="370"/>
      <c r="C25" s="372">
        <v>664665</v>
      </c>
      <c r="D25" s="356"/>
      <c r="E25" s="369"/>
      <c r="F25" s="79"/>
      <c r="G25" s="32"/>
    </row>
    <row r="26" spans="1:7" s="30" customFormat="1" ht="24.75">
      <c r="A26" s="354"/>
      <c r="B26" s="370" t="s">
        <v>66</v>
      </c>
      <c r="C26" s="372">
        <v>767667</v>
      </c>
      <c r="D26" s="356">
        <v>60033</v>
      </c>
      <c r="E26" s="369">
        <v>8650</v>
      </c>
      <c r="F26" s="31"/>
      <c r="G26" s="32"/>
    </row>
    <row r="27" spans="1:7" s="30" customFormat="1" ht="23.25">
      <c r="A27" s="354"/>
      <c r="B27" s="370" t="s">
        <v>67</v>
      </c>
      <c r="C27" s="372">
        <v>769669</v>
      </c>
      <c r="D27" s="356"/>
      <c r="E27" s="369"/>
      <c r="F27" s="33"/>
      <c r="G27" s="32"/>
    </row>
    <row r="28" spans="1:7" s="30" customFormat="1" ht="24.75">
      <c r="A28" s="354"/>
      <c r="B28" s="370" t="s">
        <v>93</v>
      </c>
      <c r="C28" s="372">
        <v>768668</v>
      </c>
      <c r="D28" s="356">
        <v>1163050</v>
      </c>
      <c r="E28" s="356">
        <v>225168</v>
      </c>
      <c r="F28" s="31"/>
      <c r="G28" s="32"/>
    </row>
    <row r="29" spans="1:7" s="30" customFormat="1" ht="24.75">
      <c r="A29" s="364">
        <v>13</v>
      </c>
      <c r="B29" s="373" t="s">
        <v>94</v>
      </c>
      <c r="C29" s="352"/>
      <c r="D29" s="356">
        <f>D23+D21+D22</f>
        <v>1223083</v>
      </c>
      <c r="E29" s="356">
        <f>E23+E21+E22</f>
        <v>233818</v>
      </c>
      <c r="F29" s="31"/>
      <c r="G29" s="32"/>
    </row>
    <row r="30" spans="1:7" s="37" customFormat="1" ht="28.5">
      <c r="A30" s="364">
        <v>14</v>
      </c>
      <c r="B30" s="366" t="s">
        <v>95</v>
      </c>
      <c r="C30" s="362"/>
      <c r="D30" s="353">
        <v>5109613</v>
      </c>
      <c r="E30" s="353">
        <f>E20-E23</f>
        <v>3350229</v>
      </c>
      <c r="F30" s="38"/>
      <c r="G30" s="39"/>
    </row>
    <row r="31" spans="1:7" s="37" customFormat="1" ht="28.5">
      <c r="A31" s="354">
        <v>15</v>
      </c>
      <c r="B31" s="355" t="s">
        <v>96</v>
      </c>
      <c r="C31" s="352">
        <v>69</v>
      </c>
      <c r="D31" s="356">
        <f>D30*10%</f>
        <v>510961.30000000005</v>
      </c>
      <c r="E31" s="356">
        <f>E30*10%</f>
        <v>335022.90000000002</v>
      </c>
      <c r="F31" s="38"/>
      <c r="G31" s="39"/>
    </row>
    <row r="32" spans="1:7" s="30" customFormat="1" ht="24.75">
      <c r="A32" s="364">
        <v>16</v>
      </c>
      <c r="B32" s="366" t="s">
        <v>97</v>
      </c>
      <c r="C32" s="362"/>
      <c r="D32" s="353">
        <f>D30-D31</f>
        <v>4598651.7</v>
      </c>
      <c r="E32" s="353">
        <f>E30-E31</f>
        <v>3015206.1</v>
      </c>
      <c r="F32" s="31"/>
      <c r="G32" s="32"/>
    </row>
    <row r="33" spans="1:11" s="37" customFormat="1" ht="27">
      <c r="A33" s="354">
        <v>17</v>
      </c>
      <c r="B33" s="355" t="s">
        <v>98</v>
      </c>
      <c r="C33" s="352"/>
      <c r="D33" s="356"/>
      <c r="E33" s="369"/>
      <c r="F33" s="29"/>
      <c r="G33" s="202"/>
      <c r="H33" s="134"/>
      <c r="I33" s="134"/>
      <c r="J33" s="134"/>
      <c r="K33" s="134"/>
    </row>
    <row r="34" spans="1:11" s="30" customFormat="1" ht="24" thickBot="1">
      <c r="A34" s="374"/>
      <c r="B34" s="375"/>
      <c r="C34" s="352"/>
      <c r="D34" s="369">
        <v>4.38</v>
      </c>
      <c r="E34" s="567">
        <v>3.6</v>
      </c>
      <c r="F34" s="27"/>
      <c r="G34" s="533"/>
      <c r="H34" s="134"/>
      <c r="I34" s="134"/>
    </row>
    <row r="35" spans="1:11" s="30" customFormat="1" ht="23.25">
      <c r="A35" s="23"/>
      <c r="B35" s="376"/>
      <c r="C35" s="377"/>
      <c r="D35" s="376"/>
      <c r="E35" s="376"/>
      <c r="F35" s="27"/>
      <c r="G35" s="202"/>
      <c r="H35" s="534"/>
      <c r="I35" s="134"/>
    </row>
    <row r="36" spans="1:11" ht="15.75">
      <c r="B36" s="376"/>
      <c r="C36" s="377"/>
      <c r="D36" s="398"/>
      <c r="E36" s="398"/>
      <c r="F36" s="4"/>
      <c r="H36" s="130"/>
    </row>
    <row r="37" spans="1:11">
      <c r="B37" s="157"/>
      <c r="C37" s="166"/>
      <c r="D37" s="166"/>
      <c r="E37" s="156"/>
      <c r="F37" s="4"/>
    </row>
    <row r="38" spans="1:11">
      <c r="B38" s="157"/>
      <c r="C38" s="166"/>
      <c r="D38" s="167"/>
      <c r="E38" s="532"/>
      <c r="F38" s="4"/>
    </row>
    <row r="39" spans="1:11">
      <c r="C39" s="138"/>
      <c r="D39" s="128"/>
      <c r="E39" s="4"/>
      <c r="F39" s="4"/>
    </row>
    <row r="40" spans="1:11">
      <c r="E40" s="4"/>
      <c r="F40" s="4"/>
    </row>
    <row r="41" spans="1:11">
      <c r="E41" s="4"/>
      <c r="F41" s="4"/>
    </row>
    <row r="42" spans="1:11">
      <c r="D42" s="130"/>
      <c r="E42" s="130"/>
    </row>
  </sheetData>
  <phoneticPr fontId="3" type="noConversion"/>
  <pageMargins left="0.33" right="0.19" top="0.32" bottom="0.4" header="0.39" footer="0.5"/>
  <pageSetup scale="86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indexed="15"/>
  </sheetPr>
  <dimension ref="A2:Q39"/>
  <sheetViews>
    <sheetView topLeftCell="A25" zoomScale="110" zoomScaleNormal="110" workbookViewId="0">
      <selection activeCell="D33" sqref="D33"/>
    </sheetView>
  </sheetViews>
  <sheetFormatPr defaultRowHeight="15"/>
  <cols>
    <col min="1" max="1" width="5.28515625" style="23" customWidth="1"/>
    <col min="2" max="2" width="66.5703125" customWidth="1"/>
    <col min="3" max="3" width="17" customWidth="1"/>
    <col min="4" max="4" width="18.140625" customWidth="1"/>
    <col min="5" max="5" width="7.28515625" style="84" customWidth="1"/>
    <col min="6" max="6" width="12.42578125" style="84" customWidth="1"/>
    <col min="7" max="7" width="6.5703125" style="84" customWidth="1"/>
    <col min="8" max="8" width="6.85546875" style="84" customWidth="1"/>
    <col min="9" max="9" width="6.7109375" style="84" customWidth="1"/>
    <col min="10" max="10" width="8.42578125" style="84" customWidth="1"/>
    <col min="11" max="11" width="7" style="84" customWidth="1"/>
    <col min="12" max="12" width="13.7109375" style="84" customWidth="1"/>
    <col min="13" max="13" width="4" style="84" customWidth="1"/>
    <col min="14" max="14" width="7.28515625" style="84" hidden="1" customWidth="1"/>
    <col min="15" max="17" width="9.140625" style="84"/>
  </cols>
  <sheetData>
    <row r="2" spans="1:17" ht="15.75">
      <c r="B2" s="378" t="s">
        <v>454</v>
      </c>
      <c r="C2" s="157"/>
      <c r="D2" s="157"/>
      <c r="E2" s="80"/>
      <c r="F2" s="80"/>
      <c r="G2" s="80"/>
      <c r="H2" s="80"/>
      <c r="I2" s="80"/>
      <c r="J2" s="80"/>
      <c r="K2" s="80"/>
      <c r="L2" s="80"/>
      <c r="M2" s="81"/>
      <c r="N2" s="81"/>
      <c r="O2" s="81"/>
      <c r="P2" s="81"/>
      <c r="Q2" s="81"/>
    </row>
    <row r="3" spans="1:17" ht="18.75">
      <c r="B3" s="163" t="s">
        <v>69</v>
      </c>
      <c r="C3" s="163"/>
      <c r="D3" s="163"/>
      <c r="E3" s="80"/>
      <c r="F3" s="80"/>
      <c r="G3" s="80"/>
      <c r="H3" s="80"/>
      <c r="I3" s="80"/>
      <c r="J3" s="80"/>
      <c r="K3" s="80"/>
      <c r="L3" s="80"/>
      <c r="M3" s="81"/>
      <c r="N3" s="81"/>
      <c r="O3" s="81"/>
      <c r="P3" s="81"/>
      <c r="Q3" s="81"/>
    </row>
    <row r="4" spans="1:17" ht="25.5" customHeight="1" thickBot="1">
      <c r="A4" s="20"/>
      <c r="B4" s="170"/>
      <c r="C4" s="159">
        <v>2012</v>
      </c>
      <c r="D4" s="159">
        <v>2011</v>
      </c>
      <c r="E4" s="80"/>
      <c r="F4" s="80"/>
      <c r="G4" s="80"/>
      <c r="H4" s="80"/>
      <c r="I4" s="80"/>
      <c r="J4" s="80"/>
      <c r="K4" s="80"/>
      <c r="L4" s="80"/>
      <c r="M4" s="81"/>
      <c r="N4" s="81"/>
      <c r="O4" s="81"/>
      <c r="P4" s="81"/>
      <c r="Q4" s="81"/>
    </row>
    <row r="5" spans="1:17" ht="12.75" customHeight="1">
      <c r="A5" s="34" t="s">
        <v>81</v>
      </c>
      <c r="B5" s="176" t="s">
        <v>99</v>
      </c>
      <c r="C5" s="164" t="s">
        <v>79</v>
      </c>
      <c r="D5" s="164" t="s">
        <v>78</v>
      </c>
      <c r="E5" s="80"/>
      <c r="F5" s="80"/>
      <c r="G5" s="80"/>
      <c r="H5" s="80"/>
      <c r="I5" s="80"/>
      <c r="J5" s="80"/>
      <c r="K5" s="80"/>
      <c r="L5" s="80"/>
      <c r="M5" s="81"/>
      <c r="N5" s="81"/>
      <c r="O5" s="81"/>
      <c r="P5" s="81"/>
      <c r="Q5" s="81"/>
    </row>
    <row r="6" spans="1:17" s="41" customFormat="1" ht="33" customHeight="1" thickBot="1">
      <c r="A6" s="35"/>
      <c r="B6" s="177"/>
      <c r="C6" s="165" t="s">
        <v>80</v>
      </c>
      <c r="D6" s="165" t="s">
        <v>77</v>
      </c>
      <c r="E6" s="80"/>
      <c r="F6" s="80"/>
      <c r="G6" s="80"/>
      <c r="H6" s="80"/>
      <c r="I6" s="80"/>
      <c r="J6" s="80"/>
      <c r="K6" s="80"/>
      <c r="L6" s="80"/>
      <c r="M6" s="81"/>
      <c r="N6" s="81"/>
      <c r="O6" s="81"/>
      <c r="P6" s="81"/>
      <c r="Q6" s="81"/>
    </row>
    <row r="7" spans="1:17" s="41" customFormat="1" ht="30">
      <c r="A7" s="94" t="s">
        <v>133</v>
      </c>
      <c r="B7" s="178" t="s">
        <v>100</v>
      </c>
      <c r="C7" s="171">
        <f>C14</f>
        <v>-2334977</v>
      </c>
      <c r="D7" s="171">
        <f>D14</f>
        <v>2530866</v>
      </c>
      <c r="E7" s="80"/>
      <c r="F7" s="80"/>
      <c r="G7" s="80"/>
      <c r="H7" s="80"/>
      <c r="I7" s="80"/>
      <c r="J7" s="80"/>
      <c r="K7" s="80"/>
      <c r="L7" s="80"/>
      <c r="M7" s="81"/>
      <c r="N7" s="81"/>
      <c r="O7" s="81"/>
      <c r="P7" s="81"/>
      <c r="Q7" s="81"/>
    </row>
    <row r="8" spans="1:17" s="41" customFormat="1" ht="30">
      <c r="A8" s="42">
        <v>1</v>
      </c>
      <c r="B8" s="168" t="s">
        <v>101</v>
      </c>
      <c r="C8" s="568">
        <v>129088188</v>
      </c>
      <c r="D8" s="160">
        <v>61449836</v>
      </c>
      <c r="E8" s="80"/>
      <c r="F8" s="80"/>
      <c r="G8" s="80"/>
      <c r="H8" s="80"/>
      <c r="I8" s="80"/>
      <c r="J8" s="80"/>
      <c r="K8" s="80"/>
      <c r="L8" s="80"/>
      <c r="M8" s="81"/>
      <c r="N8" s="81"/>
      <c r="O8" s="81"/>
      <c r="P8" s="81"/>
      <c r="Q8" s="81"/>
    </row>
    <row r="9" spans="1:17" s="41" customFormat="1" ht="30">
      <c r="A9" s="42">
        <v>2</v>
      </c>
      <c r="B9" s="168" t="s">
        <v>102</v>
      </c>
      <c r="C9" s="568">
        <v>131423165</v>
      </c>
      <c r="D9" s="160">
        <v>58918970</v>
      </c>
      <c r="E9" s="80"/>
      <c r="F9" s="80"/>
      <c r="G9" s="80"/>
      <c r="H9" s="80"/>
      <c r="I9" s="80"/>
      <c r="J9" s="80"/>
      <c r="K9" s="80"/>
      <c r="L9" s="80"/>
      <c r="M9" s="81"/>
      <c r="N9" s="81"/>
      <c r="O9" s="81"/>
      <c r="P9" s="81"/>
      <c r="Q9" s="81"/>
    </row>
    <row r="10" spans="1:17" s="41" customFormat="1" ht="30">
      <c r="A10" s="42">
        <v>3</v>
      </c>
      <c r="B10" s="168" t="s">
        <v>103</v>
      </c>
      <c r="C10" s="160"/>
      <c r="D10" s="161"/>
      <c r="E10" s="80"/>
      <c r="F10" s="80"/>
      <c r="G10" s="80"/>
      <c r="H10" s="80"/>
      <c r="I10" s="80"/>
      <c r="J10" s="80"/>
      <c r="K10" s="80"/>
      <c r="L10" s="80"/>
      <c r="M10" s="81"/>
      <c r="N10" s="81"/>
      <c r="O10" s="81"/>
      <c r="P10" s="81"/>
      <c r="Q10" s="81"/>
    </row>
    <row r="11" spans="1:17" s="41" customFormat="1" ht="30">
      <c r="A11" s="42">
        <v>4</v>
      </c>
      <c r="B11" s="168" t="s">
        <v>104</v>
      </c>
      <c r="C11" s="160"/>
      <c r="D11" s="161"/>
      <c r="E11" s="80"/>
      <c r="F11" s="80"/>
      <c r="G11" s="80"/>
      <c r="H11" s="80"/>
      <c r="I11" s="80"/>
      <c r="J11" s="80"/>
      <c r="K11" s="80"/>
      <c r="L11" s="80"/>
      <c r="M11" s="81"/>
      <c r="N11" s="81"/>
      <c r="O11" s="81"/>
      <c r="P11" s="81"/>
      <c r="Q11" s="81"/>
    </row>
    <row r="12" spans="1:17" s="41" customFormat="1" ht="30">
      <c r="A12" s="42">
        <v>5</v>
      </c>
      <c r="B12" s="168" t="s">
        <v>105</v>
      </c>
      <c r="C12" s="160"/>
      <c r="D12" s="161"/>
      <c r="E12" s="80"/>
      <c r="F12" s="80"/>
      <c r="G12" s="80"/>
      <c r="H12" s="80"/>
      <c r="I12" s="80"/>
      <c r="J12" s="80"/>
      <c r="K12" s="80"/>
      <c r="L12" s="80"/>
      <c r="M12" s="81"/>
      <c r="N12" s="81"/>
      <c r="O12" s="81"/>
      <c r="P12" s="81"/>
      <c r="Q12" s="81"/>
    </row>
    <row r="13" spans="1:17" s="41" customFormat="1" ht="30">
      <c r="A13" s="42">
        <v>6</v>
      </c>
      <c r="B13" s="168" t="s">
        <v>188</v>
      </c>
      <c r="C13" s="160"/>
      <c r="D13" s="161"/>
      <c r="E13" s="80"/>
      <c r="F13" s="80"/>
      <c r="G13" s="80"/>
      <c r="H13" s="80"/>
      <c r="I13" s="80"/>
      <c r="J13" s="80"/>
      <c r="K13" s="80"/>
      <c r="L13" s="80"/>
      <c r="M13" s="81"/>
      <c r="N13" s="81"/>
      <c r="O13" s="81"/>
      <c r="P13" s="81"/>
      <c r="Q13" s="81"/>
    </row>
    <row r="14" spans="1:17" s="41" customFormat="1" ht="30.75" thickBot="1">
      <c r="A14" s="43"/>
      <c r="B14" s="169" t="s">
        <v>106</v>
      </c>
      <c r="C14" s="160">
        <f>C8-C9-C11-C12</f>
        <v>-2334977</v>
      </c>
      <c r="D14" s="160">
        <f>D8-D9-D11-D12</f>
        <v>2530866</v>
      </c>
      <c r="E14" s="80"/>
      <c r="F14" s="80"/>
      <c r="G14" s="80"/>
      <c r="H14" s="80"/>
      <c r="I14" s="80"/>
      <c r="J14" s="80"/>
      <c r="K14" s="80"/>
      <c r="L14" s="80"/>
      <c r="M14" s="81"/>
      <c r="N14" s="81"/>
      <c r="O14" s="81"/>
      <c r="P14" s="81"/>
      <c r="Q14" s="81"/>
    </row>
    <row r="15" spans="1:17" s="41" customFormat="1" ht="30">
      <c r="A15" s="95" t="s">
        <v>135</v>
      </c>
      <c r="B15" s="178" t="s">
        <v>107</v>
      </c>
      <c r="C15" s="172"/>
      <c r="D15" s="173"/>
      <c r="E15" s="80"/>
      <c r="F15" s="80"/>
      <c r="G15" s="80"/>
      <c r="H15" s="80"/>
      <c r="I15" s="80"/>
      <c r="J15" s="80"/>
      <c r="K15" s="80"/>
      <c r="L15" s="80"/>
      <c r="M15" s="81"/>
      <c r="N15" s="81"/>
      <c r="O15" s="81"/>
      <c r="P15" s="81"/>
      <c r="Q15" s="81"/>
    </row>
    <row r="16" spans="1:17" s="41" customFormat="1" ht="30">
      <c r="A16" s="42">
        <v>1</v>
      </c>
      <c r="B16" s="168" t="s">
        <v>108</v>
      </c>
      <c r="C16" s="172"/>
      <c r="D16" s="174"/>
      <c r="E16" s="80"/>
      <c r="F16" s="80"/>
      <c r="G16" s="80"/>
      <c r="H16" s="80"/>
      <c r="I16" s="80"/>
      <c r="J16" s="80"/>
      <c r="K16" s="80"/>
      <c r="L16" s="80"/>
      <c r="M16" s="81"/>
      <c r="N16" s="81"/>
      <c r="O16" s="81"/>
      <c r="P16" s="81"/>
      <c r="Q16" s="81"/>
    </row>
    <row r="17" spans="1:17" s="41" customFormat="1" ht="30">
      <c r="A17" s="42">
        <v>2</v>
      </c>
      <c r="B17" s="168" t="s">
        <v>109</v>
      </c>
      <c r="C17" s="172"/>
      <c r="D17" s="173"/>
      <c r="E17" s="80"/>
      <c r="F17" s="80"/>
      <c r="G17" s="80"/>
      <c r="H17" s="80"/>
      <c r="I17" s="80"/>
      <c r="J17" s="80"/>
      <c r="K17" s="80"/>
      <c r="L17" s="80"/>
      <c r="M17" s="81"/>
      <c r="N17" s="81"/>
      <c r="O17" s="81"/>
      <c r="P17" s="81"/>
      <c r="Q17" s="81"/>
    </row>
    <row r="18" spans="1:17" s="41" customFormat="1" ht="30">
      <c r="A18" s="42">
        <v>3</v>
      </c>
      <c r="B18" s="168" t="s">
        <v>110</v>
      </c>
      <c r="C18" s="172"/>
      <c r="D18" s="173"/>
      <c r="E18" s="80"/>
      <c r="F18" s="80"/>
      <c r="G18" s="80"/>
      <c r="H18" s="80"/>
      <c r="I18" s="80"/>
      <c r="J18" s="80"/>
      <c r="K18" s="80"/>
      <c r="L18" s="80"/>
      <c r="M18" s="81"/>
      <c r="N18" s="81"/>
      <c r="O18" s="81"/>
      <c r="P18" s="81"/>
      <c r="Q18" s="81"/>
    </row>
    <row r="19" spans="1:17" s="41" customFormat="1" ht="30">
      <c r="A19" s="42">
        <v>4</v>
      </c>
      <c r="B19" s="168" t="s">
        <v>111</v>
      </c>
      <c r="C19" s="172"/>
      <c r="D19" s="173"/>
      <c r="E19" s="80"/>
      <c r="F19" s="80"/>
      <c r="G19" s="80"/>
      <c r="H19" s="80"/>
      <c r="I19" s="80"/>
      <c r="J19" s="80"/>
      <c r="K19" s="80"/>
      <c r="L19" s="80"/>
      <c r="M19" s="81"/>
      <c r="N19" s="81"/>
      <c r="O19" s="81"/>
      <c r="P19" s="81"/>
      <c r="Q19" s="81"/>
    </row>
    <row r="20" spans="1:17" s="41" customFormat="1" ht="30">
      <c r="A20" s="42">
        <v>5</v>
      </c>
      <c r="B20" s="168" t="s">
        <v>112</v>
      </c>
      <c r="C20" s="172"/>
      <c r="D20" s="173"/>
      <c r="E20" s="80"/>
      <c r="F20" s="80"/>
      <c r="G20" s="80"/>
      <c r="H20" s="80"/>
      <c r="I20" s="80"/>
      <c r="J20" s="80"/>
      <c r="K20" s="80"/>
      <c r="L20" s="80"/>
      <c r="M20" s="81"/>
      <c r="N20" s="81"/>
      <c r="O20" s="81"/>
      <c r="P20" s="81"/>
      <c r="Q20" s="81"/>
    </row>
    <row r="21" spans="1:17" s="41" customFormat="1" ht="32.25" customHeight="1" thickBot="1">
      <c r="A21" s="43"/>
      <c r="B21" s="169" t="s">
        <v>113</v>
      </c>
      <c r="C21" s="172"/>
      <c r="D21" s="173"/>
      <c r="E21" s="82"/>
      <c r="F21" s="82"/>
      <c r="G21" s="82"/>
      <c r="H21" s="82"/>
      <c r="I21" s="82"/>
      <c r="J21" s="82"/>
      <c r="K21" s="82"/>
      <c r="L21" s="82"/>
      <c r="M21" s="81"/>
      <c r="N21" s="81"/>
      <c r="O21" s="81"/>
      <c r="P21" s="81"/>
      <c r="Q21" s="81"/>
    </row>
    <row r="22" spans="1:17" s="41" customFormat="1" ht="30">
      <c r="A22" s="95" t="s">
        <v>189</v>
      </c>
      <c r="B22" s="178" t="s">
        <v>114</v>
      </c>
      <c r="C22" s="172"/>
      <c r="D22" s="173"/>
      <c r="E22" s="80"/>
      <c r="F22" s="80"/>
      <c r="G22" s="80"/>
      <c r="H22" s="80"/>
      <c r="I22" s="80"/>
      <c r="J22" s="80"/>
      <c r="K22" s="80"/>
      <c r="L22" s="80"/>
      <c r="M22" s="81"/>
      <c r="N22" s="81"/>
      <c r="O22" s="81"/>
      <c r="P22" s="81"/>
      <c r="Q22" s="81"/>
    </row>
    <row r="23" spans="1:17" s="41" customFormat="1" ht="30">
      <c r="A23" s="42">
        <v>1</v>
      </c>
      <c r="B23" s="168" t="s">
        <v>115</v>
      </c>
      <c r="C23" s="172"/>
      <c r="D23" s="173"/>
      <c r="E23" s="80"/>
      <c r="F23" s="80"/>
      <c r="G23" s="80"/>
      <c r="H23" s="80"/>
      <c r="I23" s="80"/>
      <c r="J23" s="80"/>
      <c r="K23" s="80"/>
      <c r="L23" s="80"/>
      <c r="M23" s="81"/>
      <c r="N23" s="81"/>
      <c r="O23" s="81"/>
      <c r="P23" s="81"/>
      <c r="Q23" s="81"/>
    </row>
    <row r="24" spans="1:17" s="41" customFormat="1" ht="30">
      <c r="A24" s="42">
        <v>2</v>
      </c>
      <c r="B24" s="168" t="s">
        <v>116</v>
      </c>
      <c r="C24" s="172"/>
      <c r="D24" s="173"/>
      <c r="E24" s="80"/>
      <c r="F24" s="80"/>
      <c r="G24" s="80"/>
      <c r="H24" s="80"/>
      <c r="I24" s="80"/>
      <c r="J24" s="80"/>
      <c r="K24" s="80"/>
      <c r="L24" s="80"/>
      <c r="M24" s="81"/>
      <c r="N24" s="81"/>
      <c r="O24" s="81"/>
      <c r="P24" s="81"/>
      <c r="Q24" s="81"/>
    </row>
    <row r="25" spans="1:17" s="41" customFormat="1" ht="30">
      <c r="A25" s="42">
        <v>3</v>
      </c>
      <c r="B25" s="168" t="s">
        <v>117</v>
      </c>
      <c r="C25" s="172"/>
      <c r="D25" s="173"/>
      <c r="E25" s="80"/>
      <c r="F25" s="80"/>
      <c r="G25" s="80"/>
      <c r="H25" s="80"/>
      <c r="I25" s="80"/>
      <c r="J25" s="80"/>
      <c r="K25" s="80"/>
      <c r="L25" s="80"/>
      <c r="M25" s="81"/>
      <c r="N25" s="81"/>
      <c r="O25" s="81"/>
      <c r="P25" s="81"/>
      <c r="Q25" s="81"/>
    </row>
    <row r="26" spans="1:17" s="41" customFormat="1" ht="30">
      <c r="A26" s="42">
        <v>4</v>
      </c>
      <c r="B26" s="168" t="s">
        <v>127</v>
      </c>
      <c r="C26" s="172"/>
      <c r="D26" s="173"/>
      <c r="E26" s="80"/>
      <c r="F26" s="80"/>
      <c r="G26" s="80"/>
      <c r="H26" s="80"/>
      <c r="I26" s="80"/>
      <c r="J26" s="80"/>
      <c r="K26" s="80"/>
      <c r="L26" s="80"/>
      <c r="M26" s="81"/>
      <c r="N26" s="81"/>
      <c r="O26" s="81"/>
      <c r="P26" s="81"/>
      <c r="Q26" s="81"/>
    </row>
    <row r="27" spans="1:17" s="41" customFormat="1" ht="30.75" thickBot="1">
      <c r="A27" s="43"/>
      <c r="B27" s="169" t="s">
        <v>118</v>
      </c>
      <c r="C27" s="172"/>
      <c r="D27" s="173"/>
      <c r="E27" s="80"/>
      <c r="F27" s="80"/>
      <c r="G27" s="80"/>
      <c r="H27" s="80"/>
      <c r="I27" s="80"/>
      <c r="J27" s="80"/>
      <c r="K27" s="80"/>
      <c r="L27" s="80"/>
      <c r="M27" s="81"/>
      <c r="N27" s="81"/>
      <c r="O27" s="81"/>
      <c r="P27" s="81"/>
      <c r="Q27" s="81"/>
    </row>
    <row r="28" spans="1:17" s="41" customFormat="1" ht="30.75" thickBot="1">
      <c r="A28" s="43"/>
      <c r="B28" s="178" t="s">
        <v>120</v>
      </c>
      <c r="C28" s="162">
        <f>C30-C29</f>
        <v>-267515</v>
      </c>
      <c r="D28" s="162">
        <f>D30-D29</f>
        <v>0</v>
      </c>
      <c r="E28" s="80"/>
      <c r="F28" s="80"/>
      <c r="G28" s="80"/>
      <c r="H28" s="80"/>
      <c r="I28" s="80"/>
      <c r="J28" s="80"/>
      <c r="K28" s="80"/>
      <c r="L28" s="80"/>
      <c r="M28" s="81"/>
      <c r="N28" s="81"/>
      <c r="O28" s="81"/>
      <c r="P28" s="81"/>
      <c r="Q28" s="81"/>
    </row>
    <row r="29" spans="1:17" s="41" customFormat="1" ht="30.75" thickBot="1">
      <c r="A29" s="43"/>
      <c r="B29" s="178" t="s">
        <v>121</v>
      </c>
      <c r="C29" s="162">
        <f>D30</f>
        <v>276936</v>
      </c>
      <c r="D29" s="175">
        <v>276936</v>
      </c>
      <c r="E29" s="80"/>
      <c r="F29" s="80"/>
      <c r="G29" s="80"/>
      <c r="H29" s="80"/>
      <c r="I29" s="80"/>
      <c r="J29" s="80"/>
      <c r="K29" s="80"/>
      <c r="L29" s="80"/>
      <c r="M29" s="81"/>
      <c r="N29" s="81"/>
      <c r="O29" s="81"/>
      <c r="P29" s="81"/>
      <c r="Q29" s="81"/>
    </row>
    <row r="30" spans="1:17" ht="18" customHeight="1" thickBot="1">
      <c r="A30" s="45"/>
      <c r="B30" s="178" t="s">
        <v>122</v>
      </c>
      <c r="C30" s="175">
        <v>9421</v>
      </c>
      <c r="D30" s="175">
        <v>276936</v>
      </c>
      <c r="E30" s="82"/>
      <c r="F30" s="82"/>
      <c r="G30" s="82"/>
      <c r="H30" s="82"/>
      <c r="I30" s="82"/>
      <c r="J30" s="82"/>
      <c r="K30" s="82"/>
      <c r="L30" s="82"/>
      <c r="M30" s="81"/>
      <c r="N30" s="81"/>
      <c r="O30" s="81"/>
      <c r="P30" s="81"/>
      <c r="Q30" s="81"/>
    </row>
    <row r="31" spans="1:17" ht="18" customHeight="1">
      <c r="A31" s="44"/>
      <c r="B31" s="156"/>
      <c r="C31" s="156"/>
      <c r="D31" s="156"/>
      <c r="E31" s="82"/>
      <c r="F31" s="82"/>
      <c r="G31" s="82"/>
      <c r="H31" s="82"/>
      <c r="I31" s="82"/>
      <c r="J31" s="82"/>
      <c r="K31" s="82"/>
      <c r="L31" s="82"/>
      <c r="M31" s="81"/>
      <c r="N31" s="81"/>
      <c r="O31" s="81"/>
      <c r="P31" s="81"/>
      <c r="Q31" s="81"/>
    </row>
    <row r="32" spans="1:17" ht="18" customHeight="1">
      <c r="A32" s="44"/>
      <c r="B32" s="156"/>
      <c r="C32" s="156"/>
      <c r="D32" s="156"/>
      <c r="E32" s="82"/>
      <c r="F32" s="82"/>
      <c r="G32" s="82"/>
      <c r="H32" s="82"/>
      <c r="I32" s="82"/>
      <c r="J32" s="82"/>
      <c r="K32" s="82"/>
      <c r="L32" s="82"/>
      <c r="M32" s="81"/>
      <c r="N32" s="81"/>
      <c r="O32" s="81"/>
      <c r="P32" s="81"/>
      <c r="Q32" s="81"/>
    </row>
    <row r="33" spans="1:12" ht="16.5" customHeight="1">
      <c r="B33" s="157"/>
      <c r="C33" s="157"/>
      <c r="D33" s="157"/>
      <c r="E33" s="83"/>
      <c r="F33" s="83"/>
      <c r="G33" s="83"/>
      <c r="H33" s="83"/>
      <c r="I33" s="83"/>
      <c r="J33" s="83"/>
      <c r="K33" s="83"/>
      <c r="L33" s="83"/>
    </row>
    <row r="34" spans="1:12">
      <c r="C34" s="88"/>
      <c r="E34" s="85"/>
      <c r="F34" s="85"/>
      <c r="G34" s="85"/>
      <c r="H34" s="85"/>
      <c r="I34" s="85"/>
      <c r="J34" s="85"/>
      <c r="K34" s="85"/>
      <c r="L34" s="85"/>
    </row>
    <row r="35" spans="1:12">
      <c r="A35" s="44"/>
      <c r="B35" s="4"/>
      <c r="C35" s="88"/>
      <c r="D35" s="4"/>
      <c r="E35" s="86"/>
      <c r="F35" s="86"/>
      <c r="G35" s="86"/>
      <c r="H35" s="86"/>
      <c r="I35" s="86"/>
      <c r="J35" s="86"/>
      <c r="K35" s="86"/>
      <c r="L35" s="87"/>
    </row>
    <row r="39" spans="1:12">
      <c r="C39" s="89"/>
    </row>
  </sheetData>
  <phoneticPr fontId="3" type="noConversion"/>
  <pageMargins left="0.3" right="0.17" top="0.66" bottom="0.25" header="0.2" footer="0.25"/>
  <pageSetup scale="83" orientation="portrait" horizontalDpi="4294967293" verticalDpi="300" r:id="rId1"/>
  <headerFooter alignWithMargins="0"/>
  <colBreaks count="1" manualBreakCount="1">
    <brk id="4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27"/>
  </sheetPr>
  <dimension ref="A2:L55"/>
  <sheetViews>
    <sheetView topLeftCell="A31" workbookViewId="0">
      <selection activeCell="D20" sqref="D20"/>
    </sheetView>
  </sheetViews>
  <sheetFormatPr defaultRowHeight="12.75"/>
  <cols>
    <col min="1" max="1" width="6.42578125" customWidth="1"/>
    <col min="2" max="2" width="62" customWidth="1"/>
    <col min="3" max="3" width="18.7109375" customWidth="1"/>
    <col min="4" max="4" width="17.5703125" customWidth="1"/>
    <col min="6" max="6" width="16" bestFit="1" customWidth="1"/>
    <col min="10" max="10" width="9.7109375" bestFit="1" customWidth="1"/>
    <col min="11" max="11" width="12.5703125" customWidth="1"/>
  </cols>
  <sheetData>
    <row r="2" spans="1:12" ht="15.75">
      <c r="A2" s="341"/>
      <c r="B2" s="378" t="s">
        <v>454</v>
      </c>
      <c r="C2" s="342"/>
      <c r="D2" s="308"/>
      <c r="E2" s="4"/>
      <c r="F2" s="4"/>
      <c r="G2" s="4"/>
      <c r="H2" s="4"/>
      <c r="I2" s="4"/>
      <c r="J2" s="4"/>
      <c r="K2" s="4"/>
      <c r="L2" s="4"/>
    </row>
    <row r="3" spans="1:12" ht="15.75">
      <c r="A3" s="341"/>
      <c r="B3" s="397" t="s">
        <v>456</v>
      </c>
      <c r="C3" s="342"/>
      <c r="D3" s="308"/>
      <c r="E3" s="4"/>
      <c r="F3" s="4"/>
      <c r="G3" s="4"/>
      <c r="H3" s="4"/>
      <c r="I3" s="4"/>
      <c r="J3" s="4"/>
      <c r="K3" s="4"/>
      <c r="L3" s="4"/>
    </row>
    <row r="4" spans="1:12" ht="15.75">
      <c r="A4" s="341"/>
      <c r="B4" s="378" t="s">
        <v>371</v>
      </c>
      <c r="C4" s="342"/>
      <c r="D4" s="308"/>
      <c r="E4" s="4"/>
      <c r="F4" s="4"/>
      <c r="G4" s="4"/>
      <c r="H4" s="4"/>
      <c r="I4" s="4"/>
      <c r="J4" s="4"/>
      <c r="K4" s="4"/>
      <c r="L4" s="4"/>
    </row>
    <row r="5" spans="1:12" ht="16.5" thickBot="1">
      <c r="A5" s="341"/>
      <c r="B5" s="308" t="s">
        <v>461</v>
      </c>
      <c r="C5" s="401">
        <v>2011</v>
      </c>
      <c r="D5" s="401">
        <v>2010</v>
      </c>
      <c r="E5" s="4"/>
      <c r="F5" s="4"/>
      <c r="G5" s="4"/>
      <c r="H5" s="4"/>
      <c r="I5" s="4"/>
      <c r="J5" s="4"/>
      <c r="K5" s="4"/>
      <c r="L5" s="4"/>
    </row>
    <row r="6" spans="1:12" ht="21.75" customHeight="1">
      <c r="A6" s="402" t="s">
        <v>81</v>
      </c>
      <c r="B6" s="402" t="s">
        <v>128</v>
      </c>
      <c r="C6" s="286" t="s">
        <v>79</v>
      </c>
      <c r="D6" s="286" t="s">
        <v>78</v>
      </c>
      <c r="E6" s="40"/>
      <c r="F6" s="40"/>
      <c r="G6" s="40"/>
      <c r="H6" s="40"/>
      <c r="I6" s="40"/>
      <c r="J6" s="40"/>
      <c r="K6" s="5"/>
      <c r="L6" s="4"/>
    </row>
    <row r="7" spans="1:12" ht="14.25" customHeight="1" thickBot="1">
      <c r="A7" s="403"/>
      <c r="B7" s="404"/>
      <c r="C7" s="405" t="s">
        <v>80</v>
      </c>
      <c r="D7" s="405" t="s">
        <v>77</v>
      </c>
      <c r="E7" s="7"/>
      <c r="F7" s="7"/>
      <c r="G7" s="7"/>
      <c r="H7" s="7"/>
      <c r="I7" s="7"/>
      <c r="J7" s="7"/>
      <c r="K7" s="5"/>
      <c r="L7" s="4"/>
    </row>
    <row r="8" spans="1:12" s="48" customFormat="1" ht="18.75">
      <c r="A8" s="350" t="s">
        <v>72</v>
      </c>
      <c r="B8" s="406" t="s">
        <v>462</v>
      </c>
      <c r="C8" s="407"/>
      <c r="D8" s="408"/>
      <c r="E8" s="47"/>
      <c r="F8" s="47"/>
      <c r="G8" s="47"/>
      <c r="H8" s="47"/>
      <c r="I8" s="47"/>
      <c r="J8" s="47"/>
      <c r="K8" s="47"/>
      <c r="L8" s="47"/>
    </row>
    <row r="9" spans="1:12" s="48" customFormat="1" ht="18.75">
      <c r="A9" s="409">
        <v>1</v>
      </c>
      <c r="B9" s="410" t="s">
        <v>124</v>
      </c>
      <c r="C9" s="562">
        <v>3350211</v>
      </c>
      <c r="D9" s="411"/>
      <c r="E9" s="47"/>
      <c r="F9" s="47" t="s">
        <v>156</v>
      </c>
      <c r="G9" s="47"/>
      <c r="H9" s="47"/>
      <c r="I9" s="47"/>
      <c r="J9" s="47"/>
      <c r="K9" s="47"/>
      <c r="L9" s="47"/>
    </row>
    <row r="10" spans="1:12" s="48" customFormat="1" ht="18.75">
      <c r="A10" s="409">
        <v>2</v>
      </c>
      <c r="B10" s="410" t="s">
        <v>125</v>
      </c>
      <c r="C10" s="562"/>
      <c r="D10" s="411"/>
      <c r="E10" s="47"/>
      <c r="F10" s="47"/>
      <c r="G10" s="47"/>
      <c r="H10" s="47"/>
      <c r="I10" s="47"/>
      <c r="J10" s="47"/>
      <c r="K10" s="47"/>
      <c r="L10" s="47"/>
    </row>
    <row r="11" spans="1:12" s="48" customFormat="1" ht="18.75">
      <c r="A11" s="409"/>
      <c r="B11" s="412" t="s">
        <v>463</v>
      </c>
      <c r="C11" s="562">
        <v>26084</v>
      </c>
      <c r="D11" s="411"/>
      <c r="E11" s="47"/>
      <c r="F11" s="47" t="s">
        <v>157</v>
      </c>
      <c r="G11" s="47"/>
      <c r="H11" s="47"/>
      <c r="I11" s="47"/>
      <c r="J11" s="47"/>
      <c r="K11" s="47"/>
      <c r="L11" s="47"/>
    </row>
    <row r="12" spans="1:12" s="48" customFormat="1" ht="18.75">
      <c r="A12" s="409"/>
      <c r="B12" s="412" t="s">
        <v>464</v>
      </c>
      <c r="C12" s="562"/>
      <c r="D12" s="411"/>
      <c r="E12" s="47"/>
      <c r="F12" s="47" t="s">
        <v>158</v>
      </c>
      <c r="G12" s="47"/>
      <c r="H12" s="47"/>
      <c r="I12" s="47"/>
      <c r="J12" s="47"/>
      <c r="K12" s="47"/>
      <c r="L12" s="47"/>
    </row>
    <row r="13" spans="1:12" s="48" customFormat="1" ht="18.75">
      <c r="A13" s="409"/>
      <c r="B13" s="412" t="s">
        <v>465</v>
      </c>
      <c r="C13" s="562"/>
      <c r="D13" s="411"/>
      <c r="E13" s="47"/>
      <c r="F13" s="47"/>
      <c r="G13" s="47"/>
      <c r="H13" s="47"/>
      <c r="I13" s="47"/>
      <c r="J13" s="47"/>
      <c r="K13" s="47"/>
      <c r="L13" s="47"/>
    </row>
    <row r="14" spans="1:12" s="48" customFormat="1" ht="18.75">
      <c r="A14" s="409"/>
      <c r="B14" s="412" t="s">
        <v>466</v>
      </c>
      <c r="C14" s="562">
        <v>8650</v>
      </c>
      <c r="D14" s="411"/>
      <c r="E14" s="47"/>
      <c r="F14" s="47" t="s">
        <v>159</v>
      </c>
      <c r="G14" s="47"/>
      <c r="H14" s="47"/>
      <c r="I14" s="47"/>
      <c r="J14" s="47"/>
      <c r="K14" s="47"/>
      <c r="L14" s="47"/>
    </row>
    <row r="15" spans="1:12" s="48" customFormat="1" ht="15.75" customHeight="1">
      <c r="A15" s="413">
        <v>3</v>
      </c>
      <c r="B15" s="414" t="s">
        <v>467</v>
      </c>
      <c r="C15" s="563">
        <v>8190246</v>
      </c>
      <c r="D15" s="415"/>
      <c r="E15" s="47"/>
      <c r="F15" s="47" t="s">
        <v>160</v>
      </c>
      <c r="G15" s="47"/>
      <c r="H15" s="47"/>
      <c r="I15" s="47"/>
      <c r="J15" s="47"/>
      <c r="K15" s="47"/>
      <c r="L15" s="47"/>
    </row>
    <row r="16" spans="1:12" s="48" customFormat="1" ht="13.5" customHeight="1">
      <c r="A16" s="413"/>
      <c r="B16" s="416" t="s">
        <v>126</v>
      </c>
      <c r="C16" s="563"/>
      <c r="D16" s="415"/>
      <c r="E16" s="47"/>
      <c r="F16" s="47"/>
      <c r="G16" s="47"/>
      <c r="H16" s="47"/>
      <c r="I16" s="47"/>
      <c r="J16" s="47"/>
      <c r="K16" s="47"/>
      <c r="L16" s="47"/>
    </row>
    <row r="17" spans="1:12" s="48" customFormat="1" ht="18.75">
      <c r="A17" s="417">
        <v>4</v>
      </c>
      <c r="B17" s="418" t="s">
        <v>468</v>
      </c>
      <c r="C17" s="564">
        <v>3143045</v>
      </c>
      <c r="D17" s="419"/>
      <c r="E17" s="47"/>
      <c r="F17" s="47"/>
      <c r="G17" s="47"/>
      <c r="H17" s="47"/>
      <c r="I17" s="47"/>
      <c r="J17" s="47"/>
      <c r="K17" s="47"/>
      <c r="L17" s="47"/>
    </row>
    <row r="18" spans="1:12" s="48" customFormat="1" ht="15" customHeight="1">
      <c r="A18" s="413">
        <v>5</v>
      </c>
      <c r="B18" s="414" t="s">
        <v>469</v>
      </c>
      <c r="C18" s="563">
        <v>19401972</v>
      </c>
      <c r="D18" s="415"/>
      <c r="E18" s="47"/>
      <c r="F18" s="47"/>
      <c r="G18" s="47"/>
      <c r="H18" s="47"/>
      <c r="I18" s="47"/>
      <c r="J18" s="47"/>
      <c r="K18" s="47"/>
      <c r="L18" s="47"/>
    </row>
    <row r="19" spans="1:12" s="48" customFormat="1" ht="14.25" customHeight="1">
      <c r="A19" s="420"/>
      <c r="B19" s="416" t="s">
        <v>470</v>
      </c>
      <c r="C19" s="565"/>
      <c r="D19" s="421"/>
      <c r="E19" s="47"/>
      <c r="F19" s="47"/>
      <c r="G19" s="47"/>
      <c r="H19" s="47"/>
      <c r="I19" s="47"/>
      <c r="J19" s="47"/>
      <c r="K19" s="47"/>
      <c r="L19" s="47"/>
    </row>
    <row r="20" spans="1:12" s="48" customFormat="1" ht="18.75">
      <c r="A20" s="409">
        <v>6</v>
      </c>
      <c r="B20" s="418" t="s">
        <v>471</v>
      </c>
      <c r="C20" s="562"/>
      <c r="D20" s="411"/>
      <c r="E20" s="47"/>
      <c r="F20" s="47" t="s">
        <v>161</v>
      </c>
      <c r="G20" s="47"/>
      <c r="H20" s="47"/>
      <c r="I20" s="47"/>
      <c r="J20" s="47"/>
      <c r="K20" s="47"/>
      <c r="L20" s="47"/>
    </row>
    <row r="21" spans="1:12" s="48" customFormat="1" ht="18.75">
      <c r="A21" s="409">
        <v>7</v>
      </c>
      <c r="B21" s="418" t="s">
        <v>472</v>
      </c>
      <c r="C21" s="562"/>
      <c r="D21" s="411"/>
      <c r="E21" s="47"/>
      <c r="F21" s="47"/>
      <c r="G21" s="47"/>
      <c r="H21" s="47"/>
      <c r="I21" s="47"/>
      <c r="J21" s="47"/>
      <c r="K21" s="47"/>
      <c r="L21" s="47"/>
    </row>
    <row r="22" spans="1:12" s="48" customFormat="1" ht="18.75">
      <c r="A22" s="409">
        <v>8</v>
      </c>
      <c r="B22" s="410" t="s">
        <v>105</v>
      </c>
      <c r="C22" s="562">
        <v>205324</v>
      </c>
      <c r="D22" s="411"/>
      <c r="E22" s="47"/>
      <c r="F22" s="47" t="s">
        <v>162</v>
      </c>
      <c r="G22" s="47"/>
      <c r="H22" s="47"/>
      <c r="I22" s="47"/>
      <c r="J22" s="47"/>
      <c r="K22" s="47"/>
      <c r="L22" s="47"/>
    </row>
    <row r="23" spans="1:12" s="48" customFormat="1" ht="18.75">
      <c r="A23" s="364" t="s">
        <v>72</v>
      </c>
      <c r="B23" s="422" t="s">
        <v>473</v>
      </c>
      <c r="C23" s="566">
        <f>SUM(C9:C22)</f>
        <v>34325532</v>
      </c>
      <c r="D23" s="423"/>
      <c r="E23" s="47"/>
      <c r="F23" s="47" t="s">
        <v>163</v>
      </c>
      <c r="G23" s="47"/>
      <c r="H23" s="47"/>
      <c r="I23" s="47"/>
      <c r="J23" s="47"/>
      <c r="K23" s="47"/>
      <c r="L23" s="47"/>
    </row>
    <row r="24" spans="1:12" s="48" customFormat="1" ht="19.5" thickBot="1">
      <c r="A24" s="409"/>
      <c r="B24" s="424"/>
      <c r="C24" s="410"/>
      <c r="D24" s="410"/>
      <c r="E24" s="47"/>
      <c r="F24" s="47"/>
      <c r="G24" s="47"/>
      <c r="H24" s="47"/>
      <c r="I24" s="47"/>
      <c r="J24" s="47"/>
      <c r="K24" s="47"/>
      <c r="L24" s="47"/>
    </row>
    <row r="25" spans="1:12" s="48" customFormat="1" ht="18.75">
      <c r="A25" s="354" t="s">
        <v>73</v>
      </c>
      <c r="B25" s="406" t="s">
        <v>474</v>
      </c>
      <c r="C25" s="410"/>
      <c r="D25" s="410"/>
      <c r="E25" s="47"/>
      <c r="F25" s="47"/>
      <c r="G25" s="47"/>
      <c r="H25" s="47"/>
      <c r="I25" s="47"/>
      <c r="J25" s="47"/>
      <c r="K25" s="47"/>
      <c r="L25" s="47"/>
    </row>
    <row r="26" spans="1:12" s="48" customFormat="1" ht="18.75">
      <c r="A26" s="425">
        <v>9</v>
      </c>
      <c r="B26" s="418" t="s">
        <v>108</v>
      </c>
      <c r="C26" s="418"/>
      <c r="D26" s="410"/>
      <c r="E26" s="47"/>
      <c r="F26" s="47"/>
      <c r="G26" s="47"/>
      <c r="H26" s="47"/>
      <c r="I26" s="47"/>
      <c r="J26" s="47"/>
      <c r="K26" s="47"/>
      <c r="L26" s="47"/>
    </row>
    <row r="27" spans="1:12" s="48" customFormat="1" ht="18.75">
      <c r="A27" s="425">
        <v>10</v>
      </c>
      <c r="B27" s="410" t="s">
        <v>109</v>
      </c>
      <c r="C27" s="410"/>
      <c r="D27" s="410"/>
      <c r="E27" s="47"/>
      <c r="F27" s="47"/>
      <c r="G27" s="47"/>
      <c r="H27" s="47"/>
      <c r="I27" s="47"/>
      <c r="J27" s="47"/>
      <c r="K27" s="47"/>
      <c r="L27" s="47"/>
    </row>
    <row r="28" spans="1:12" s="48" customFormat="1" ht="18.75">
      <c r="A28" s="425">
        <v>11</v>
      </c>
      <c r="B28" s="418" t="s">
        <v>475</v>
      </c>
      <c r="C28" s="418"/>
      <c r="D28" s="410"/>
      <c r="E28" s="47"/>
      <c r="F28" s="47"/>
      <c r="G28" s="47"/>
      <c r="H28" s="47"/>
      <c r="I28" s="47"/>
      <c r="J28" s="47"/>
      <c r="K28" s="47"/>
      <c r="L28" s="47"/>
    </row>
    <row r="29" spans="1:12" s="48" customFormat="1" ht="18.75">
      <c r="A29" s="425">
        <v>12</v>
      </c>
      <c r="B29" s="410" t="s">
        <v>111</v>
      </c>
      <c r="C29" s="410"/>
      <c r="D29" s="410"/>
      <c r="E29" s="47"/>
      <c r="F29" s="47"/>
      <c r="G29" s="47"/>
      <c r="H29" s="47"/>
      <c r="I29" s="47"/>
      <c r="J29" s="47"/>
      <c r="K29" s="47"/>
      <c r="L29" s="47"/>
    </row>
    <row r="30" spans="1:12" s="48" customFormat="1" ht="18.75">
      <c r="A30" s="425">
        <v>13</v>
      </c>
      <c r="B30" s="410" t="s">
        <v>112</v>
      </c>
      <c r="C30" s="410"/>
      <c r="D30" s="410"/>
    </row>
    <row r="31" spans="1:12" s="48" customFormat="1" ht="18.75">
      <c r="A31" s="379" t="s">
        <v>73</v>
      </c>
      <c r="B31" s="426" t="s">
        <v>476</v>
      </c>
      <c r="C31" s="426"/>
      <c r="D31" s="423"/>
    </row>
    <row r="32" spans="1:12" s="48" customFormat="1" ht="19.5" thickBot="1">
      <c r="A32" s="427"/>
      <c r="B32" s="428"/>
      <c r="C32" s="429"/>
      <c r="D32" s="430"/>
    </row>
    <row r="33" spans="1:6" s="48" customFormat="1" ht="19.5" thickBot="1">
      <c r="A33" s="431" t="s">
        <v>71</v>
      </c>
      <c r="B33" s="432" t="s">
        <v>477</v>
      </c>
      <c r="C33" s="410"/>
      <c r="D33" s="410"/>
    </row>
    <row r="34" spans="1:6" s="48" customFormat="1" ht="18.75">
      <c r="A34" s="433">
        <v>14</v>
      </c>
      <c r="B34" s="434" t="s">
        <v>115</v>
      </c>
      <c r="C34" s="410"/>
      <c r="D34" s="410"/>
    </row>
    <row r="35" spans="1:6" s="48" customFormat="1" ht="18.75">
      <c r="A35" s="425">
        <v>15</v>
      </c>
      <c r="B35" s="410" t="s">
        <v>116</v>
      </c>
      <c r="C35" s="410"/>
      <c r="D35" s="410"/>
    </row>
    <row r="36" spans="1:6" s="48" customFormat="1" ht="18.75">
      <c r="A36" s="425">
        <v>16</v>
      </c>
      <c r="B36" s="410" t="s">
        <v>117</v>
      </c>
      <c r="C36" s="410"/>
      <c r="D36" s="410"/>
      <c r="F36" s="48" t="s">
        <v>123</v>
      </c>
    </row>
    <row r="37" spans="1:6" s="48" customFormat="1" ht="18.75">
      <c r="A37" s="425">
        <v>17</v>
      </c>
      <c r="B37" s="410" t="s">
        <v>127</v>
      </c>
      <c r="C37" s="410"/>
      <c r="D37" s="410"/>
    </row>
    <row r="38" spans="1:6" s="48" customFormat="1" ht="18.75">
      <c r="A38" s="364" t="s">
        <v>71</v>
      </c>
      <c r="B38" s="426" t="s">
        <v>118</v>
      </c>
      <c r="C38" s="418"/>
      <c r="D38" s="410"/>
    </row>
    <row r="39" spans="1:6" s="48" customFormat="1" ht="19.5" thickBot="1">
      <c r="A39" s="364"/>
      <c r="B39" s="435"/>
      <c r="C39" s="418"/>
      <c r="D39" s="410"/>
    </row>
    <row r="40" spans="1:6" s="48" customFormat="1" ht="19.5" thickBot="1">
      <c r="A40" s="364" t="s">
        <v>478</v>
      </c>
      <c r="B40" s="406" t="s">
        <v>479</v>
      </c>
      <c r="C40" s="410"/>
      <c r="D40" s="410"/>
    </row>
    <row r="41" spans="1:6" s="48" customFormat="1" ht="19.5" thickBot="1">
      <c r="A41" s="354" t="s">
        <v>480</v>
      </c>
      <c r="B41" s="407" t="s">
        <v>481</v>
      </c>
      <c r="C41" s="410"/>
      <c r="D41" s="410"/>
    </row>
    <row r="42" spans="1:6" s="48" customFormat="1" ht="19.5" thickBot="1">
      <c r="A42" s="436" t="s">
        <v>482</v>
      </c>
      <c r="B42" s="406" t="s">
        <v>483</v>
      </c>
      <c r="C42" s="410"/>
      <c r="D42" s="410"/>
    </row>
    <row r="43" spans="1:6" s="46" customFormat="1" ht="18">
      <c r="A43" s="52"/>
      <c r="B43" s="52"/>
      <c r="C43" s="52"/>
      <c r="D43" s="52"/>
    </row>
    <row r="44" spans="1:6" s="46" customFormat="1" ht="18"/>
    <row r="45" spans="1:6" s="1" customFormat="1" ht="18"/>
    <row r="46" spans="1:6" s="1" customFormat="1" ht="18"/>
    <row r="47" spans="1:6" s="1" customFormat="1" ht="18"/>
    <row r="48" spans="1:6" s="1" customFormat="1" ht="18"/>
    <row r="49" s="1" customFormat="1" ht="18"/>
    <row r="50" s="1" customFormat="1" ht="18"/>
    <row r="51" s="1" customFormat="1" ht="18"/>
    <row r="52" s="1" customFormat="1" ht="18"/>
    <row r="53" s="1" customFormat="1" ht="18"/>
    <row r="54" s="1" customFormat="1" ht="18"/>
    <row r="55" s="1" customFormat="1" ht="18"/>
  </sheetData>
  <phoneticPr fontId="3" type="noConversion"/>
  <pageMargins left="0.24" right="0.12" top="0.35" bottom="0.16" header="0.28999999999999998" footer="0.17"/>
  <pageSetup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9"/>
  </sheetPr>
  <dimension ref="A4:M36"/>
  <sheetViews>
    <sheetView topLeftCell="A13" workbookViewId="0">
      <selection activeCell="H20" sqref="H19:I20"/>
    </sheetView>
  </sheetViews>
  <sheetFormatPr defaultRowHeight="12.75"/>
  <cols>
    <col min="1" max="1" width="4.5703125" style="2" customWidth="1"/>
    <col min="2" max="2" width="38.28515625" customWidth="1"/>
    <col min="3" max="3" width="13.42578125" customWidth="1"/>
    <col min="4" max="4" width="11.42578125" customWidth="1"/>
    <col min="5" max="5" width="12.85546875" customWidth="1"/>
    <col min="6" max="6" width="14.5703125" customWidth="1"/>
    <col min="7" max="7" width="13.42578125" customWidth="1"/>
    <col min="8" max="8" width="13.28515625" customWidth="1"/>
    <col min="9" max="9" width="14.28515625" customWidth="1"/>
    <col min="10" max="10" width="11" customWidth="1"/>
    <col min="11" max="11" width="8.85546875" customWidth="1"/>
  </cols>
  <sheetData>
    <row r="4" spans="1:13" ht="17.25">
      <c r="A4" s="59"/>
      <c r="B4" s="3"/>
      <c r="C4" s="21" t="s">
        <v>164</v>
      </c>
      <c r="D4" s="3"/>
      <c r="E4" s="3"/>
      <c r="F4" s="3"/>
      <c r="G4" s="127" t="s">
        <v>16</v>
      </c>
      <c r="H4" s="3"/>
      <c r="I4" s="3"/>
      <c r="J4" s="5"/>
      <c r="K4" s="5"/>
    </row>
    <row r="5" spans="1:13" ht="17.25" customHeight="1" thickBot="1">
      <c r="A5" s="59"/>
      <c r="B5" s="8" t="s">
        <v>139</v>
      </c>
      <c r="C5" s="3"/>
      <c r="D5" s="3"/>
      <c r="E5" s="3"/>
      <c r="F5" s="3"/>
      <c r="G5" s="3"/>
      <c r="H5" s="3"/>
      <c r="I5" s="3"/>
      <c r="J5" s="5"/>
      <c r="K5" s="5"/>
    </row>
    <row r="6" spans="1:13" s="12" customFormat="1" ht="16.5" customHeight="1" thickBot="1">
      <c r="A6" s="72"/>
      <c r="B6" s="71"/>
      <c r="C6" s="69" t="s">
        <v>5</v>
      </c>
      <c r="D6" s="64"/>
      <c r="E6" s="64"/>
      <c r="F6" s="64"/>
      <c r="G6" s="64"/>
      <c r="H6" s="64"/>
      <c r="I6" s="70"/>
      <c r="J6" s="9"/>
      <c r="K6" s="9"/>
      <c r="L6" s="11"/>
      <c r="M6" s="54"/>
    </row>
    <row r="7" spans="1:13" s="12" customFormat="1" ht="16.5">
      <c r="A7" s="65"/>
      <c r="B7" s="66"/>
      <c r="C7" s="67"/>
      <c r="D7" s="24"/>
      <c r="E7" s="25"/>
      <c r="F7" s="24"/>
      <c r="G7" s="68"/>
      <c r="H7" s="66"/>
      <c r="I7" s="65"/>
      <c r="J7" s="24"/>
      <c r="K7" s="66"/>
      <c r="L7" s="54"/>
      <c r="M7" s="54"/>
    </row>
    <row r="8" spans="1:13" s="12" customFormat="1" ht="16.5" customHeight="1">
      <c r="A8" s="65" t="s">
        <v>81</v>
      </c>
      <c r="B8" s="66" t="s">
        <v>144</v>
      </c>
      <c r="C8" s="67" t="s">
        <v>129</v>
      </c>
      <c r="D8" s="24" t="s">
        <v>6</v>
      </c>
      <c r="E8" s="67" t="s">
        <v>130</v>
      </c>
      <c r="F8" s="24" t="s">
        <v>8</v>
      </c>
      <c r="G8" s="68" t="s">
        <v>10</v>
      </c>
      <c r="H8" s="24" t="s">
        <v>11</v>
      </c>
      <c r="I8" s="65" t="s">
        <v>146</v>
      </c>
      <c r="J8" s="24"/>
      <c r="K8" s="66"/>
      <c r="L8" s="54"/>
      <c r="M8" s="54"/>
    </row>
    <row r="9" spans="1:13" s="12" customFormat="1" ht="12.95" customHeight="1">
      <c r="A9" s="73"/>
      <c r="C9" s="67"/>
      <c r="D9" s="24" t="s">
        <v>7</v>
      </c>
      <c r="E9" s="67" t="s">
        <v>131</v>
      </c>
      <c r="F9" s="24" t="s">
        <v>9</v>
      </c>
      <c r="G9" s="68"/>
      <c r="H9" s="24" t="s">
        <v>12</v>
      </c>
      <c r="I9" s="65"/>
      <c r="J9" s="24"/>
      <c r="K9" s="66"/>
      <c r="L9" s="54"/>
      <c r="M9" s="54"/>
    </row>
    <row r="10" spans="1:13" s="12" customFormat="1" ht="12.95" customHeight="1" thickBot="1">
      <c r="A10" s="65"/>
      <c r="B10" s="66"/>
      <c r="C10" s="67"/>
      <c r="D10" s="24"/>
      <c r="E10" s="67" t="s">
        <v>132</v>
      </c>
      <c r="F10" s="24"/>
      <c r="G10" s="68"/>
      <c r="H10" s="66"/>
      <c r="I10" s="65"/>
      <c r="J10" s="24"/>
      <c r="K10" s="66"/>
      <c r="L10" s="54"/>
      <c r="M10" s="54"/>
    </row>
    <row r="11" spans="1:13" s="13" customFormat="1" ht="28.5" customHeight="1" thickBot="1">
      <c r="A11" s="78" t="s">
        <v>72</v>
      </c>
      <c r="B11" s="108" t="s">
        <v>2</v>
      </c>
      <c r="C11" s="129"/>
      <c r="D11" s="105"/>
      <c r="E11" s="105"/>
      <c r="F11" s="105"/>
      <c r="G11" s="105"/>
      <c r="H11" s="105"/>
      <c r="I11" s="106"/>
      <c r="J11" s="26"/>
      <c r="K11" s="26"/>
      <c r="L11" s="57"/>
      <c r="M11" s="58"/>
    </row>
    <row r="12" spans="1:13" s="13" customFormat="1" ht="18.75" customHeight="1">
      <c r="A12" s="14"/>
      <c r="B12" s="107" t="s">
        <v>134</v>
      </c>
      <c r="C12" s="111"/>
      <c r="D12" s="111"/>
      <c r="E12" s="111"/>
      <c r="F12" s="111"/>
      <c r="G12" s="111"/>
      <c r="H12" s="111"/>
      <c r="I12" s="112"/>
      <c r="J12" s="26"/>
      <c r="K12" s="26"/>
      <c r="L12" s="57"/>
      <c r="M12" s="58"/>
    </row>
    <row r="13" spans="1:13" s="13" customFormat="1" ht="18" customHeight="1">
      <c r="A13" s="109"/>
      <c r="B13" s="93" t="s">
        <v>136</v>
      </c>
      <c r="C13" s="113"/>
      <c r="D13" s="113"/>
      <c r="E13" s="113"/>
      <c r="F13" s="113"/>
      <c r="G13" s="113"/>
      <c r="H13" s="113"/>
      <c r="I13" s="114"/>
      <c r="J13" s="26"/>
      <c r="K13" s="26"/>
      <c r="L13" s="57"/>
      <c r="M13" s="58"/>
    </row>
    <row r="14" spans="1:13" s="12" customFormat="1" ht="21" customHeight="1">
      <c r="A14" s="28"/>
      <c r="B14" s="15" t="s">
        <v>197</v>
      </c>
      <c r="C14" s="113"/>
      <c r="D14" s="90"/>
      <c r="E14" s="90"/>
      <c r="F14" s="90"/>
      <c r="G14" s="90"/>
      <c r="H14" s="90"/>
      <c r="I14" s="115">
        <f>SUM(H14)</f>
        <v>0</v>
      </c>
      <c r="J14" s="76"/>
      <c r="K14" s="76"/>
      <c r="L14" s="101"/>
      <c r="M14" s="102"/>
    </row>
    <row r="15" spans="1:13" s="12" customFormat="1" ht="17.100000000000001" customHeight="1">
      <c r="A15" s="28"/>
      <c r="B15" s="74" t="s">
        <v>137</v>
      </c>
      <c r="C15" s="113"/>
      <c r="D15" s="90"/>
      <c r="E15" s="90"/>
      <c r="F15" s="90"/>
      <c r="G15" s="90"/>
      <c r="H15" s="90"/>
      <c r="I15" s="115"/>
      <c r="J15" s="76"/>
      <c r="K15" s="76"/>
      <c r="L15" s="101"/>
      <c r="M15" s="102"/>
    </row>
    <row r="16" spans="1:13" s="12" customFormat="1" ht="21" customHeight="1">
      <c r="A16" s="28"/>
      <c r="B16" s="74" t="s">
        <v>198</v>
      </c>
      <c r="C16" s="113"/>
      <c r="D16" s="90"/>
      <c r="E16" s="90"/>
      <c r="F16" s="90"/>
      <c r="G16" s="90"/>
      <c r="H16" s="90"/>
      <c r="I16" s="115"/>
      <c r="J16" s="76"/>
      <c r="K16" s="76"/>
      <c r="L16" s="101"/>
      <c r="M16" s="102"/>
    </row>
    <row r="17" spans="1:13" s="12" customFormat="1" ht="17.25" customHeight="1">
      <c r="A17" s="28"/>
      <c r="B17" s="74" t="s">
        <v>1</v>
      </c>
      <c r="C17" s="113"/>
      <c r="D17" s="90"/>
      <c r="E17" s="90"/>
      <c r="F17" s="90"/>
      <c r="G17" s="90"/>
      <c r="H17" s="90"/>
      <c r="I17" s="115"/>
      <c r="J17" s="76"/>
      <c r="K17" s="76"/>
      <c r="L17" s="101"/>
      <c r="M17" s="102"/>
    </row>
    <row r="18" spans="1:13" s="12" customFormat="1" ht="18" customHeight="1" thickBot="1">
      <c r="A18" s="92"/>
      <c r="B18" s="77" t="s">
        <v>0</v>
      </c>
      <c r="C18" s="116"/>
      <c r="D18" s="116"/>
      <c r="E18" s="116"/>
      <c r="F18" s="116"/>
      <c r="G18" s="116"/>
      <c r="H18" s="116"/>
      <c r="I18" s="117">
        <f>SUM(C18:H18)</f>
        <v>0</v>
      </c>
      <c r="J18" s="76"/>
      <c r="K18" s="76"/>
      <c r="L18" s="101"/>
      <c r="M18" s="102"/>
    </row>
    <row r="19" spans="1:13" s="13" customFormat="1" ht="27" customHeight="1" thickBot="1">
      <c r="A19" s="103" t="s">
        <v>73</v>
      </c>
      <c r="B19" s="104" t="s">
        <v>3</v>
      </c>
      <c r="C19" s="123"/>
      <c r="D19" s="123"/>
      <c r="E19" s="120"/>
      <c r="F19" s="120"/>
      <c r="G19" s="120"/>
      <c r="H19" s="123"/>
      <c r="I19" s="121"/>
      <c r="J19" s="26"/>
      <c r="K19" s="26"/>
      <c r="L19" s="57"/>
      <c r="M19" s="58"/>
    </row>
    <row r="20" spans="1:13" s="13" customFormat="1" ht="18" customHeight="1">
      <c r="A20" s="60"/>
      <c r="B20" s="107" t="s">
        <v>134</v>
      </c>
      <c r="C20" s="111"/>
      <c r="D20" s="111"/>
      <c r="E20" s="111"/>
      <c r="F20" s="111"/>
      <c r="G20" s="111"/>
      <c r="H20" s="124"/>
      <c r="I20" s="125"/>
      <c r="J20" s="26"/>
      <c r="K20" s="26"/>
      <c r="L20" s="57"/>
      <c r="M20" s="58"/>
    </row>
    <row r="21" spans="1:13" s="13" customFormat="1" ht="18.75" customHeight="1">
      <c r="A21" s="61"/>
      <c r="B21" s="93" t="s">
        <v>136</v>
      </c>
      <c r="C21" s="90"/>
      <c r="D21" s="113"/>
      <c r="E21" s="113"/>
      <c r="F21" s="113"/>
      <c r="G21" s="113"/>
      <c r="H21" s="113"/>
      <c r="I21" s="115">
        <f>SUM(C21:H21)</f>
        <v>0</v>
      </c>
      <c r="J21" s="26"/>
      <c r="K21" s="26"/>
      <c r="L21" s="57"/>
      <c r="M21" s="58"/>
    </row>
    <row r="22" spans="1:13" s="13" customFormat="1" ht="18" customHeight="1">
      <c r="A22" s="62"/>
      <c r="B22" s="15" t="s">
        <v>197</v>
      </c>
      <c r="C22" s="113"/>
      <c r="D22" s="113"/>
      <c r="E22" s="113"/>
      <c r="F22" s="113"/>
      <c r="G22" s="113"/>
      <c r="H22" s="113"/>
      <c r="I22" s="114"/>
      <c r="J22" s="26"/>
      <c r="K22" s="26"/>
      <c r="L22" s="57"/>
      <c r="M22" s="58"/>
    </row>
    <row r="23" spans="1:13" s="13" customFormat="1" ht="17.25" customHeight="1">
      <c r="A23" s="10"/>
      <c r="B23" s="74" t="s">
        <v>137</v>
      </c>
      <c r="C23" s="113"/>
      <c r="D23" s="113"/>
      <c r="E23" s="113"/>
      <c r="F23" s="113"/>
      <c r="G23" s="113"/>
      <c r="H23" s="113"/>
      <c r="I23" s="114" t="s">
        <v>15</v>
      </c>
      <c r="J23" s="26"/>
      <c r="K23" s="26"/>
      <c r="L23" s="57"/>
      <c r="M23" s="58"/>
    </row>
    <row r="24" spans="1:13" s="13" customFormat="1" ht="17.25" customHeight="1">
      <c r="A24" s="10"/>
      <c r="B24" s="74" t="s">
        <v>198</v>
      </c>
      <c r="C24" s="113"/>
      <c r="D24" s="113"/>
      <c r="E24" s="113"/>
      <c r="F24" s="113"/>
      <c r="G24" s="113"/>
      <c r="H24" s="113"/>
      <c r="I24" s="114"/>
      <c r="J24" s="26"/>
      <c r="K24" s="26"/>
      <c r="L24" s="57"/>
      <c r="M24" s="58"/>
    </row>
    <row r="25" spans="1:13" s="13" customFormat="1" ht="17.100000000000001" customHeight="1">
      <c r="A25" s="10"/>
      <c r="B25" s="74" t="s">
        <v>1</v>
      </c>
      <c r="C25" s="113"/>
      <c r="D25" s="113"/>
      <c r="E25" s="113"/>
      <c r="F25" s="113"/>
      <c r="G25" s="113"/>
      <c r="H25" s="113"/>
      <c r="I25" s="114"/>
      <c r="J25" s="26"/>
      <c r="K25" s="26"/>
      <c r="L25" s="57"/>
      <c r="M25" s="58"/>
    </row>
    <row r="26" spans="1:13" s="13" customFormat="1" ht="17.100000000000001" customHeight="1">
      <c r="A26" s="10"/>
      <c r="B26" s="74" t="s">
        <v>0</v>
      </c>
      <c r="C26" s="113"/>
      <c r="D26" s="113"/>
      <c r="E26" s="113"/>
      <c r="F26" s="113"/>
      <c r="G26" s="113"/>
      <c r="H26" s="113"/>
      <c r="I26" s="114"/>
      <c r="J26" s="26"/>
      <c r="K26" s="26"/>
      <c r="L26" s="57"/>
      <c r="M26" s="58"/>
    </row>
    <row r="27" spans="1:13" s="13" customFormat="1" ht="17.100000000000001" customHeight="1" thickBot="1">
      <c r="A27" s="10"/>
      <c r="B27" s="77" t="s">
        <v>138</v>
      </c>
      <c r="C27" s="118"/>
      <c r="D27" s="118"/>
      <c r="E27" s="118"/>
      <c r="F27" s="118"/>
      <c r="G27" s="118"/>
      <c r="H27" s="118"/>
      <c r="I27" s="119"/>
      <c r="J27" s="26"/>
      <c r="K27" s="26"/>
      <c r="L27" s="57"/>
      <c r="M27" s="58"/>
    </row>
    <row r="28" spans="1:13" s="13" customFormat="1" ht="27" customHeight="1" thickBot="1">
      <c r="A28" s="110" t="s">
        <v>71</v>
      </c>
      <c r="B28" s="122" t="s">
        <v>4</v>
      </c>
      <c r="C28" s="123">
        <f>SUM(C19:C27)</f>
        <v>0</v>
      </c>
      <c r="D28" s="123"/>
      <c r="E28" s="123"/>
      <c r="F28" s="123"/>
      <c r="G28" s="123"/>
      <c r="H28" s="123"/>
      <c r="I28" s="121">
        <f>SUM(C28:H28)</f>
        <v>0</v>
      </c>
      <c r="J28" s="26"/>
      <c r="K28" s="26"/>
      <c r="L28" s="57"/>
      <c r="M28" s="58"/>
    </row>
    <row r="29" spans="1:13" s="12" customFormat="1" ht="14.25">
      <c r="A29" s="63"/>
      <c r="J29" s="55"/>
    </row>
    <row r="30" spans="1:13" s="12" customFormat="1" ht="15">
      <c r="A30" s="63"/>
      <c r="J30" s="56"/>
    </row>
    <row r="31" spans="1:13" s="12" customFormat="1" ht="9" customHeight="1">
      <c r="A31" s="63"/>
    </row>
    <row r="32" spans="1:13" s="12" customFormat="1" ht="14.25">
      <c r="A32" s="63"/>
    </row>
    <row r="33" spans="1:10" s="12" customFormat="1" ht="14.25">
      <c r="A33" s="63"/>
    </row>
    <row r="34" spans="1:10" ht="14.25">
      <c r="B34" s="12"/>
      <c r="C34" s="12"/>
      <c r="D34" s="12"/>
      <c r="H34" s="12"/>
      <c r="I34" s="12"/>
      <c r="J34" s="12"/>
    </row>
    <row r="35" spans="1:10" ht="14.25">
      <c r="B35" s="12"/>
      <c r="C35" s="12"/>
      <c r="D35" s="12"/>
      <c r="H35" s="12"/>
      <c r="I35" s="12"/>
      <c r="J35" s="12"/>
    </row>
    <row r="36" spans="1:10" ht="14.25">
      <c r="B36" s="12"/>
      <c r="C36" s="12"/>
      <c r="D36" s="12"/>
      <c r="H36" s="12"/>
      <c r="I36" s="12"/>
      <c r="J36" s="12"/>
    </row>
  </sheetData>
  <phoneticPr fontId="3" type="noConversion"/>
  <pageMargins left="0.17" right="0.12" top="0.52" bottom="0.3" header="0.16" footer="0.25"/>
  <pageSetup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M42"/>
  <sheetViews>
    <sheetView topLeftCell="A22" workbookViewId="0">
      <selection activeCell="H11" sqref="H11"/>
    </sheetView>
  </sheetViews>
  <sheetFormatPr defaultRowHeight="12.75"/>
  <cols>
    <col min="1" max="1" width="5.42578125" style="2" customWidth="1"/>
    <col min="2" max="2" width="38" customWidth="1"/>
    <col min="3" max="4" width="15.42578125" customWidth="1"/>
    <col min="5" max="5" width="13" customWidth="1"/>
    <col min="6" max="6" width="12.28515625" customWidth="1"/>
    <col min="7" max="7" width="12.5703125" customWidth="1"/>
    <col min="8" max="8" width="13.7109375" style="2" customWidth="1"/>
    <col min="9" max="9" width="13.7109375" customWidth="1"/>
    <col min="10" max="10" width="15.42578125" customWidth="1"/>
  </cols>
  <sheetData>
    <row r="1" spans="1:13" s="97" customFormat="1" ht="24">
      <c r="A1"/>
      <c r="B1"/>
      <c r="C1"/>
      <c r="D1"/>
      <c r="E1"/>
      <c r="F1"/>
      <c r="G1"/>
      <c r="H1"/>
      <c r="I1"/>
      <c r="J1"/>
      <c r="K1" s="96"/>
      <c r="L1" s="96"/>
      <c r="M1" s="96"/>
    </row>
    <row r="2" spans="1:13" s="1" customFormat="1" ht="18">
      <c r="A2" s="437"/>
      <c r="B2" s="438"/>
      <c r="C2" s="438" t="s">
        <v>581</v>
      </c>
      <c r="D2" s="438"/>
      <c r="E2" s="438"/>
      <c r="F2" s="438"/>
      <c r="G2" s="438"/>
      <c r="H2" s="437"/>
    </row>
    <row r="3" spans="1:13" s="1" customFormat="1" ht="18.75" thickBot="1">
      <c r="A3" s="437"/>
      <c r="B3" s="378" t="s">
        <v>454</v>
      </c>
      <c r="C3" s="439"/>
      <c r="D3" s="439"/>
      <c r="E3" s="439"/>
      <c r="F3" s="439"/>
      <c r="G3" s="439"/>
      <c r="H3" s="440"/>
      <c r="I3" s="439"/>
      <c r="J3" s="439"/>
    </row>
    <row r="4" spans="1:13" s="1" customFormat="1" ht="18.75">
      <c r="A4" s="34" t="s">
        <v>81</v>
      </c>
      <c r="B4" s="441" t="s">
        <v>144</v>
      </c>
      <c r="C4" s="442" t="s">
        <v>43</v>
      </c>
      <c r="D4" s="443" t="s">
        <v>44</v>
      </c>
      <c r="E4" s="442" t="s">
        <v>45</v>
      </c>
      <c r="F4" s="443" t="s">
        <v>46</v>
      </c>
      <c r="G4" s="444" t="s">
        <v>47</v>
      </c>
      <c r="H4" s="443" t="s">
        <v>48</v>
      </c>
      <c r="I4" s="442" t="s">
        <v>49</v>
      </c>
      <c r="J4" s="443" t="s">
        <v>145</v>
      </c>
    </row>
    <row r="5" spans="1:13" s="1" customFormat="1" ht="19.5" thickBot="1">
      <c r="A5" s="35"/>
      <c r="B5" s="445"/>
      <c r="C5" s="446" t="s">
        <v>50</v>
      </c>
      <c r="D5" s="447" t="s">
        <v>51</v>
      </c>
      <c r="E5" s="446" t="s">
        <v>52</v>
      </c>
      <c r="F5" s="447" t="s">
        <v>53</v>
      </c>
      <c r="G5" s="448" t="s">
        <v>54</v>
      </c>
      <c r="H5" s="447" t="s">
        <v>55</v>
      </c>
      <c r="I5" s="446" t="s">
        <v>56</v>
      </c>
      <c r="J5" s="447"/>
    </row>
    <row r="6" spans="1:13" s="1" customFormat="1" ht="18">
      <c r="A6" s="449" t="s">
        <v>72</v>
      </c>
      <c r="B6" s="450" t="s">
        <v>208</v>
      </c>
      <c r="C6" s="451"/>
      <c r="D6" s="451"/>
      <c r="E6" s="451"/>
      <c r="F6" s="451"/>
      <c r="G6" s="451"/>
      <c r="H6" s="451"/>
      <c r="I6" s="452"/>
      <c r="J6" s="453">
        <v>0</v>
      </c>
    </row>
    <row r="7" spans="1:13" s="1" customFormat="1" ht="20.25">
      <c r="A7" s="454" t="s">
        <v>133</v>
      </c>
      <c r="B7" s="455" t="s">
        <v>134</v>
      </c>
      <c r="C7" s="456"/>
      <c r="D7" s="457"/>
      <c r="E7" s="457"/>
      <c r="F7" s="457"/>
      <c r="G7" s="457"/>
      <c r="H7" s="455"/>
      <c r="I7" s="458"/>
      <c r="J7" s="459">
        <v>0</v>
      </c>
    </row>
    <row r="8" spans="1:13" s="1" customFormat="1" ht="20.25">
      <c r="A8" s="454" t="s">
        <v>135</v>
      </c>
      <c r="B8" s="455" t="s">
        <v>136</v>
      </c>
      <c r="C8" s="455"/>
      <c r="D8" s="455">
        <v>100000</v>
      </c>
      <c r="E8" s="455"/>
      <c r="F8" s="455"/>
      <c r="G8" s="455"/>
      <c r="H8" s="460"/>
      <c r="I8" s="461"/>
      <c r="J8" s="462">
        <f>I8+H8+G8+F8+E8+D8</f>
        <v>100000</v>
      </c>
    </row>
    <row r="9" spans="1:13" s="1" customFormat="1" ht="20.25">
      <c r="A9" s="454">
        <v>1</v>
      </c>
      <c r="B9" s="455" t="s">
        <v>140</v>
      </c>
      <c r="C9" s="455"/>
      <c r="D9" s="455"/>
      <c r="E9" s="455"/>
      <c r="F9" s="455"/>
      <c r="G9" s="455"/>
      <c r="H9" s="455"/>
      <c r="I9" s="458"/>
      <c r="J9" s="462"/>
    </row>
    <row r="10" spans="1:13" s="1" customFormat="1" ht="20.25">
      <c r="A10" s="454">
        <v>2</v>
      </c>
      <c r="B10" s="455" t="s">
        <v>137</v>
      </c>
      <c r="C10" s="455"/>
      <c r="D10" s="457"/>
      <c r="E10" s="457"/>
      <c r="F10" s="457"/>
      <c r="G10" s="457"/>
      <c r="H10" s="457"/>
      <c r="I10" s="463"/>
      <c r="J10" s="464"/>
    </row>
    <row r="11" spans="1:13" s="1" customFormat="1" ht="20.25">
      <c r="A11" s="454">
        <v>3</v>
      </c>
      <c r="B11" s="457" t="s">
        <v>147</v>
      </c>
      <c r="C11" s="455"/>
      <c r="D11" s="457"/>
      <c r="E11" s="457"/>
      <c r="F11" s="455"/>
      <c r="G11" s="455"/>
      <c r="H11" s="457"/>
      <c r="I11" s="463"/>
      <c r="J11" s="462"/>
    </row>
    <row r="12" spans="1:13" s="1" customFormat="1" ht="20.25">
      <c r="A12" s="454">
        <v>4</v>
      </c>
      <c r="B12" s="457" t="s">
        <v>190</v>
      </c>
      <c r="C12" s="455"/>
      <c r="D12" s="457"/>
      <c r="E12" s="457"/>
      <c r="F12" s="455"/>
      <c r="G12" s="455"/>
      <c r="H12" s="457"/>
      <c r="I12" s="463"/>
      <c r="J12" s="462"/>
    </row>
    <row r="13" spans="1:13" s="1" customFormat="1" ht="20.25">
      <c r="A13" s="454">
        <v>5</v>
      </c>
      <c r="B13" s="457" t="s">
        <v>191</v>
      </c>
      <c r="C13" s="455"/>
      <c r="D13" s="457"/>
      <c r="E13" s="457"/>
      <c r="F13" s="455"/>
      <c r="G13" s="455"/>
      <c r="H13" s="457"/>
      <c r="I13" s="463"/>
      <c r="J13" s="462"/>
    </row>
    <row r="14" spans="1:13" s="126" customFormat="1" ht="20.25">
      <c r="A14" s="454">
        <v>6</v>
      </c>
      <c r="B14" s="457" t="s">
        <v>148</v>
      </c>
      <c r="C14" s="455"/>
      <c r="D14" s="457"/>
      <c r="E14" s="457"/>
      <c r="F14" s="455"/>
      <c r="G14" s="455"/>
      <c r="H14" s="457"/>
      <c r="I14" s="463"/>
      <c r="J14" s="462"/>
    </row>
    <row r="15" spans="1:13" s="1" customFormat="1" ht="20.25">
      <c r="A15" s="454">
        <v>7</v>
      </c>
      <c r="B15" s="457" t="s">
        <v>192</v>
      </c>
      <c r="C15" s="455"/>
      <c r="D15" s="457"/>
      <c r="E15" s="457"/>
      <c r="F15" s="455"/>
      <c r="G15" s="455"/>
      <c r="H15" s="457"/>
      <c r="I15" s="463"/>
      <c r="J15" s="462"/>
    </row>
    <row r="16" spans="1:13" s="126" customFormat="1" ht="20.25">
      <c r="A16" s="454">
        <v>8</v>
      </c>
      <c r="B16" s="457" t="s">
        <v>195</v>
      </c>
      <c r="C16" s="455"/>
      <c r="D16" s="457"/>
      <c r="E16" s="457"/>
      <c r="F16" s="455"/>
      <c r="G16" s="455"/>
      <c r="H16" s="457"/>
      <c r="I16" s="463"/>
      <c r="J16" s="462"/>
    </row>
    <row r="17" spans="1:10" s="1" customFormat="1" ht="20.25">
      <c r="A17" s="454">
        <v>9</v>
      </c>
      <c r="B17" s="457" t="s">
        <v>193</v>
      </c>
      <c r="C17" s="455"/>
      <c r="D17" s="457"/>
      <c r="E17" s="457"/>
      <c r="F17" s="455"/>
      <c r="G17" s="455"/>
      <c r="H17" s="457"/>
      <c r="I17" s="463"/>
      <c r="J17" s="462"/>
    </row>
    <row r="18" spans="1:10" s="1" customFormat="1" ht="20.25">
      <c r="A18" s="454">
        <v>10</v>
      </c>
      <c r="B18" s="457" t="s">
        <v>194</v>
      </c>
      <c r="C18" s="455"/>
      <c r="D18" s="457"/>
      <c r="E18" s="457"/>
      <c r="F18" s="457"/>
      <c r="G18" s="457"/>
      <c r="H18" s="457"/>
      <c r="I18" s="463"/>
      <c r="J18" s="464"/>
    </row>
    <row r="19" spans="1:10" s="1" customFormat="1" ht="20.25">
      <c r="A19" s="465" t="s">
        <v>73</v>
      </c>
      <c r="B19" s="456" t="s">
        <v>446</v>
      </c>
      <c r="C19" s="466"/>
      <c r="D19" s="455"/>
      <c r="E19" s="457"/>
      <c r="F19" s="457"/>
      <c r="G19" s="457"/>
      <c r="H19" s="455"/>
      <c r="I19" s="463"/>
      <c r="J19" s="462">
        <f>I19+H19+G19+F19+E19+D19+C19</f>
        <v>0</v>
      </c>
    </row>
    <row r="20" spans="1:10" s="1" customFormat="1" ht="20.25">
      <c r="A20" s="454" t="s">
        <v>133</v>
      </c>
      <c r="B20" s="455" t="s">
        <v>134</v>
      </c>
      <c r="C20" s="455"/>
      <c r="D20" s="457"/>
      <c r="E20" s="457"/>
      <c r="F20" s="457"/>
      <c r="G20" s="457"/>
      <c r="H20" s="457"/>
      <c r="I20" s="463"/>
      <c r="J20" s="462">
        <f>I20+H20+G20+F20+E20+D20+C20</f>
        <v>0</v>
      </c>
    </row>
    <row r="21" spans="1:10" s="1" customFormat="1" ht="20.25">
      <c r="A21" s="454" t="s">
        <v>135</v>
      </c>
      <c r="B21" s="455" t="s">
        <v>136</v>
      </c>
      <c r="C21" s="466"/>
      <c r="D21" s="455"/>
      <c r="E21" s="457"/>
      <c r="F21" s="457"/>
      <c r="G21" s="457"/>
      <c r="H21" s="455">
        <f>[1]CENTral.!O148</f>
        <v>0</v>
      </c>
      <c r="I21" s="463"/>
      <c r="J21" s="462">
        <f>I21+H21+G21+F21+E21+D21+C21</f>
        <v>0</v>
      </c>
    </row>
    <row r="22" spans="1:10" s="1" customFormat="1" ht="20.25">
      <c r="A22" s="454">
        <v>1</v>
      </c>
      <c r="B22" s="455" t="s">
        <v>140</v>
      </c>
      <c r="C22" s="455"/>
      <c r="D22" s="457"/>
      <c r="E22" s="457"/>
      <c r="F22" s="457"/>
      <c r="G22" s="457"/>
      <c r="H22" s="455">
        <v>4598652</v>
      </c>
      <c r="I22" s="458"/>
      <c r="J22" s="462">
        <f>I22+H22+G22+F22+E22+D22+C22</f>
        <v>4598652</v>
      </c>
    </row>
    <row r="23" spans="1:10" s="1" customFormat="1" ht="20.25">
      <c r="A23" s="454">
        <v>2</v>
      </c>
      <c r="B23" s="455" t="s">
        <v>137</v>
      </c>
      <c r="C23" s="455"/>
      <c r="D23" s="457"/>
      <c r="E23" s="457"/>
      <c r="F23" s="457"/>
      <c r="G23" s="457"/>
      <c r="H23" s="455"/>
      <c r="I23" s="463"/>
      <c r="J23" s="462">
        <f t="shared" ref="J23:J31" si="0">I23+H23+G23+F23+E23+D23+C23</f>
        <v>0</v>
      </c>
    </row>
    <row r="24" spans="1:10" s="1" customFormat="1" ht="20.25">
      <c r="A24" s="454">
        <v>3</v>
      </c>
      <c r="B24" s="457" t="s">
        <v>57</v>
      </c>
      <c r="C24" s="455"/>
      <c r="D24" s="457"/>
      <c r="E24" s="457"/>
      <c r="F24" s="455">
        <v>685777</v>
      </c>
      <c r="G24" s="457"/>
      <c r="H24" s="455"/>
      <c r="I24" s="463"/>
      <c r="J24" s="462">
        <f t="shared" si="0"/>
        <v>685777</v>
      </c>
    </row>
    <row r="25" spans="1:10" s="1" customFormat="1" ht="20.25">
      <c r="A25" s="454">
        <v>4</v>
      </c>
      <c r="B25" s="457" t="s">
        <v>190</v>
      </c>
      <c r="C25" s="455"/>
      <c r="D25" s="457"/>
      <c r="E25" s="457"/>
      <c r="F25" s="455"/>
      <c r="G25" s="457"/>
      <c r="H25" s="455"/>
      <c r="I25" s="463"/>
      <c r="J25" s="462">
        <f t="shared" si="0"/>
        <v>0</v>
      </c>
    </row>
    <row r="26" spans="1:10" s="1" customFormat="1" ht="20.25">
      <c r="A26" s="454">
        <v>5</v>
      </c>
      <c r="B26" s="457" t="s">
        <v>191</v>
      </c>
      <c r="C26" s="455"/>
      <c r="D26" s="457"/>
      <c r="E26" s="457"/>
      <c r="F26" s="455"/>
      <c r="G26" s="457"/>
      <c r="H26" s="455"/>
      <c r="I26" s="458">
        <v>2750403</v>
      </c>
      <c r="J26" s="462">
        <f t="shared" si="0"/>
        <v>2750403</v>
      </c>
    </row>
    <row r="27" spans="1:10" s="126" customFormat="1" ht="20.25">
      <c r="A27" s="454">
        <v>6</v>
      </c>
      <c r="B27" s="457" t="s">
        <v>148</v>
      </c>
      <c r="C27" s="455"/>
      <c r="D27" s="457"/>
      <c r="E27" s="457"/>
      <c r="F27" s="455"/>
      <c r="G27" s="457"/>
      <c r="H27" s="455"/>
      <c r="I27" s="463"/>
      <c r="J27" s="462">
        <f t="shared" si="0"/>
        <v>0</v>
      </c>
    </row>
    <row r="28" spans="1:10" s="140" customFormat="1" ht="20.25">
      <c r="A28" s="454">
        <v>7</v>
      </c>
      <c r="B28" s="457" t="s">
        <v>192</v>
      </c>
      <c r="C28" s="455"/>
      <c r="D28" s="457"/>
      <c r="E28" s="457"/>
      <c r="F28" s="455"/>
      <c r="G28" s="457"/>
      <c r="H28" s="455"/>
      <c r="I28" s="463"/>
      <c r="J28" s="462">
        <f t="shared" si="0"/>
        <v>0</v>
      </c>
    </row>
    <row r="29" spans="1:10" s="185" customFormat="1" ht="20.25">
      <c r="A29" s="454">
        <v>8</v>
      </c>
      <c r="B29" s="457" t="s">
        <v>58</v>
      </c>
      <c r="C29" s="457"/>
      <c r="D29" s="467"/>
      <c r="E29" s="457"/>
      <c r="F29" s="455"/>
      <c r="G29" s="457"/>
      <c r="H29" s="455"/>
      <c r="I29" s="463"/>
      <c r="J29" s="462">
        <f t="shared" si="0"/>
        <v>0</v>
      </c>
    </row>
    <row r="30" spans="1:10" s="1" customFormat="1" ht="20.25">
      <c r="A30" s="454">
        <v>9</v>
      </c>
      <c r="B30" s="457" t="s">
        <v>193</v>
      </c>
      <c r="C30" s="455"/>
      <c r="D30" s="457"/>
      <c r="E30" s="457"/>
      <c r="F30" s="455"/>
      <c r="G30" s="457"/>
      <c r="H30" s="455"/>
      <c r="I30" s="463"/>
      <c r="J30" s="462">
        <f t="shared" si="0"/>
        <v>0</v>
      </c>
    </row>
    <row r="31" spans="1:10" s="1" customFormat="1" ht="20.25">
      <c r="A31" s="454">
        <v>10</v>
      </c>
      <c r="B31" s="457" t="s">
        <v>194</v>
      </c>
      <c r="C31" s="455"/>
      <c r="D31" s="457"/>
      <c r="E31" s="457"/>
      <c r="F31" s="457"/>
      <c r="G31" s="457"/>
      <c r="H31" s="455"/>
      <c r="I31" s="463"/>
      <c r="J31" s="462">
        <f t="shared" si="0"/>
        <v>0</v>
      </c>
    </row>
    <row r="32" spans="1:10" s="41" customFormat="1" ht="30.75" thickBot="1">
      <c r="A32" s="468" t="s">
        <v>71</v>
      </c>
      <c r="B32" s="469" t="s">
        <v>446</v>
      </c>
      <c r="C32" s="470">
        <f t="shared" ref="C32:I32" si="1">SUM(C21:C31)</f>
        <v>0</v>
      </c>
      <c r="D32" s="470">
        <v>100000</v>
      </c>
      <c r="E32" s="470">
        <f t="shared" si="1"/>
        <v>0</v>
      </c>
      <c r="F32" s="470">
        <f t="shared" si="1"/>
        <v>685777</v>
      </c>
      <c r="G32" s="470">
        <f t="shared" si="1"/>
        <v>0</v>
      </c>
      <c r="H32" s="470">
        <f t="shared" si="1"/>
        <v>4598652</v>
      </c>
      <c r="I32" s="470">
        <f t="shared" si="1"/>
        <v>2750403</v>
      </c>
      <c r="J32" s="471">
        <f>I32+H32+G32+F32+E32+D32</f>
        <v>8134832</v>
      </c>
    </row>
    <row r="33" spans="1:8" s="41" customFormat="1" ht="30">
      <c r="A33" s="63"/>
      <c r="B33" s="12"/>
      <c r="C33" s="11"/>
      <c r="D33" s="158"/>
      <c r="E33" s="11"/>
      <c r="F33" s="12"/>
      <c r="G33" s="12"/>
      <c r="H33" s="63"/>
    </row>
    <row r="34" spans="1:8" s="41" customFormat="1" ht="30">
      <c r="A34" s="63"/>
      <c r="B34" s="12"/>
      <c r="C34" s="11"/>
      <c r="D34" s="158"/>
      <c r="E34" s="11"/>
      <c r="F34" s="12"/>
      <c r="G34" s="12"/>
      <c r="H34" s="63"/>
    </row>
    <row r="35" spans="1:8" s="41" customFormat="1" ht="30">
      <c r="A35" s="63"/>
      <c r="B35" s="12"/>
      <c r="C35" s="11"/>
      <c r="D35" s="158"/>
      <c r="E35" s="11"/>
      <c r="F35" s="12"/>
      <c r="G35" s="12"/>
      <c r="H35" s="63"/>
    </row>
    <row r="36" spans="1:8" s="41" customFormat="1" ht="30">
      <c r="A36" s="75"/>
      <c r="C36" s="179"/>
      <c r="D36" s="179"/>
      <c r="E36" s="179"/>
      <c r="H36" s="75"/>
    </row>
    <row r="37" spans="1:8" s="41" customFormat="1" ht="30">
      <c r="A37" s="75"/>
      <c r="H37" s="75"/>
    </row>
    <row r="38" spans="1:8" s="41" customFormat="1" ht="30">
      <c r="A38" s="75"/>
      <c r="H38" s="75"/>
    </row>
    <row r="39" spans="1:8" s="41" customFormat="1" ht="30">
      <c r="A39" s="75"/>
      <c r="H39" s="75"/>
    </row>
    <row r="40" spans="1:8" s="41" customFormat="1" ht="30">
      <c r="A40" s="75"/>
      <c r="H40" s="75"/>
    </row>
    <row r="41" spans="1:8" s="41" customFormat="1" ht="30">
      <c r="A41" s="75"/>
      <c r="H41" s="75"/>
    </row>
    <row r="42" spans="1:8" s="41" customFormat="1" ht="30">
      <c r="A42" s="75"/>
      <c r="H42" s="75"/>
    </row>
  </sheetData>
  <phoneticPr fontId="3" type="noConversion"/>
  <pageMargins left="0.17" right="0.23" top="0.35" bottom="0.16" header="0.28999999999999998" footer="0.18"/>
  <pageSetup scale="87" orientation="landscape" horizontalDpi="4294967293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2:M55"/>
  <sheetViews>
    <sheetView topLeftCell="A37" workbookViewId="0">
      <selection activeCell="L42" sqref="L42"/>
    </sheetView>
  </sheetViews>
  <sheetFormatPr defaultRowHeight="12.75"/>
  <cols>
    <col min="1" max="1" width="5.28515625" customWidth="1"/>
    <col min="2" max="2" width="5.5703125" customWidth="1"/>
    <col min="3" max="3" width="10.140625" customWidth="1"/>
    <col min="4" max="4" width="15.7109375" customWidth="1"/>
    <col min="6" max="6" width="9.5703125" customWidth="1"/>
    <col min="7" max="7" width="14" customWidth="1"/>
    <col min="8" max="8" width="19" customWidth="1"/>
    <col min="9" max="9" width="6" customWidth="1"/>
    <col min="10" max="10" width="8.7109375" customWidth="1"/>
    <col min="11" max="11" width="12.140625" customWidth="1"/>
    <col min="12" max="12" width="15.7109375" customWidth="1"/>
  </cols>
  <sheetData>
    <row r="2" spans="1:13" ht="15.75">
      <c r="B2" s="378" t="s">
        <v>454</v>
      </c>
    </row>
    <row r="3" spans="1:13">
      <c r="A3" s="472"/>
      <c r="B3" s="4"/>
      <c r="C3" s="4"/>
      <c r="D3" s="4"/>
      <c r="E3" s="4"/>
      <c r="F3" s="4"/>
      <c r="G3" s="4"/>
      <c r="H3" s="4"/>
      <c r="I3" s="4"/>
      <c r="J3" s="4"/>
    </row>
    <row r="4" spans="1:13" ht="18">
      <c r="A4" s="473"/>
      <c r="B4" s="46" t="s">
        <v>199</v>
      </c>
      <c r="C4" s="474"/>
      <c r="D4" s="474"/>
      <c r="E4" s="474"/>
      <c r="F4" s="474"/>
      <c r="G4" s="474"/>
      <c r="H4" s="180" t="s">
        <v>200</v>
      </c>
      <c r="I4" s="475"/>
      <c r="J4" s="4"/>
    </row>
    <row r="5" spans="1:13" ht="13.5" thickBot="1">
      <c r="A5" s="472"/>
      <c r="B5" s="4"/>
      <c r="C5" s="474"/>
      <c r="D5" s="474"/>
      <c r="E5" s="474"/>
      <c r="F5" s="474"/>
      <c r="G5" s="474"/>
      <c r="H5" s="474"/>
      <c r="I5" s="474"/>
      <c r="J5" s="4"/>
    </row>
    <row r="6" spans="1:13" s="22" customFormat="1" ht="15.75">
      <c r="A6" s="476"/>
      <c r="B6" s="477"/>
      <c r="C6" s="478"/>
      <c r="D6" s="478"/>
      <c r="E6" s="478"/>
      <c r="F6" s="478"/>
      <c r="G6" s="478"/>
      <c r="H6" s="478"/>
      <c r="I6" s="479"/>
      <c r="J6" s="52"/>
    </row>
    <row r="7" spans="1:13" s="22" customFormat="1" ht="16.5">
      <c r="A7" s="476"/>
      <c r="B7" s="53"/>
      <c r="C7" s="480" t="s">
        <v>582</v>
      </c>
      <c r="D7" s="481"/>
      <c r="E7" s="481"/>
      <c r="F7" s="481"/>
      <c r="G7" s="481"/>
      <c r="H7" s="481"/>
      <c r="I7" s="482"/>
      <c r="J7" s="181"/>
      <c r="K7" s="182"/>
      <c r="L7" s="182"/>
      <c r="M7" s="182"/>
    </row>
    <row r="8" spans="1:13" s="22" customFormat="1" ht="17.25">
      <c r="A8" s="483"/>
      <c r="B8" s="484"/>
      <c r="C8" s="483"/>
      <c r="D8" s="485" t="s">
        <v>196</v>
      </c>
      <c r="E8" s="483"/>
      <c r="F8" s="483"/>
      <c r="G8" s="483"/>
      <c r="H8" s="483"/>
      <c r="I8" s="486"/>
      <c r="J8" s="52"/>
    </row>
    <row r="9" spans="1:13" s="22" customFormat="1" ht="17.25">
      <c r="A9" s="483"/>
      <c r="B9" s="484"/>
      <c r="C9" s="483"/>
      <c r="D9" s="483"/>
      <c r="E9" s="483"/>
      <c r="F9" s="483"/>
      <c r="G9" s="483"/>
      <c r="H9" s="483" t="s">
        <v>18</v>
      </c>
      <c r="I9" s="486"/>
      <c r="J9" s="52"/>
    </row>
    <row r="10" spans="1:13" s="22" customFormat="1" ht="17.25">
      <c r="A10" s="483"/>
      <c r="B10" s="484"/>
      <c r="C10" s="483"/>
      <c r="D10" s="483"/>
      <c r="E10" s="483"/>
      <c r="F10" s="483"/>
      <c r="G10" s="483"/>
      <c r="H10" s="487" t="s">
        <v>583</v>
      </c>
      <c r="I10" s="486"/>
      <c r="J10" s="52"/>
    </row>
    <row r="11" spans="1:13" s="22" customFormat="1" ht="17.25">
      <c r="A11" s="483"/>
      <c r="B11" s="484"/>
      <c r="C11" s="483"/>
      <c r="D11" s="483" t="s">
        <v>17</v>
      </c>
      <c r="E11" s="483" t="s">
        <v>21</v>
      </c>
      <c r="F11" s="483"/>
      <c r="G11" s="483"/>
      <c r="H11" s="488">
        <f>[1]AKTIV!D9</f>
        <v>143244</v>
      </c>
      <c r="I11" s="486"/>
      <c r="J11" s="52"/>
    </row>
    <row r="12" spans="1:13" s="22" customFormat="1" ht="17.25">
      <c r="A12" s="483"/>
      <c r="B12" s="484"/>
      <c r="C12" s="483"/>
      <c r="D12" s="483" t="s">
        <v>19</v>
      </c>
      <c r="E12" s="483" t="s">
        <v>20</v>
      </c>
      <c r="F12" s="483"/>
      <c r="G12" s="483"/>
      <c r="H12" s="488">
        <f>[1]AKTIV!D8</f>
        <v>133691.91485440731</v>
      </c>
      <c r="I12" s="486"/>
      <c r="J12" s="52"/>
    </row>
    <row r="13" spans="1:13" s="22" customFormat="1" ht="17.25">
      <c r="A13" s="483"/>
      <c r="B13" s="484"/>
      <c r="C13" s="483"/>
      <c r="D13" s="483"/>
      <c r="E13" s="483"/>
      <c r="F13" s="483"/>
      <c r="G13" s="489" t="s">
        <v>22</v>
      </c>
      <c r="H13" s="490">
        <f>SUM(H11:H12)</f>
        <v>276935.91485440731</v>
      </c>
      <c r="I13" s="486"/>
      <c r="J13" s="52"/>
    </row>
    <row r="14" spans="1:13" s="22" customFormat="1" ht="17.25">
      <c r="A14" s="483"/>
      <c r="B14" s="484"/>
      <c r="C14" s="483"/>
      <c r="D14" s="483"/>
      <c r="E14" s="483"/>
      <c r="F14" s="483"/>
      <c r="G14" s="483"/>
      <c r="H14" s="483"/>
      <c r="I14" s="486"/>
      <c r="J14" s="52"/>
    </row>
    <row r="15" spans="1:13" s="22" customFormat="1" ht="17.25">
      <c r="A15" s="491"/>
      <c r="B15" s="484"/>
      <c r="C15" s="483"/>
      <c r="D15" s="483"/>
      <c r="E15" s="483"/>
      <c r="F15" s="483"/>
      <c r="G15" s="483"/>
      <c r="H15" s="483"/>
      <c r="I15" s="486"/>
    </row>
    <row r="16" spans="1:13" s="22" customFormat="1" ht="17.25">
      <c r="A16" s="491"/>
      <c r="B16" s="484"/>
      <c r="C16" s="483"/>
      <c r="D16" s="492" t="s">
        <v>142</v>
      </c>
      <c r="E16" s="492"/>
      <c r="F16" s="492"/>
      <c r="G16" s="492"/>
      <c r="H16" s="492" t="s">
        <v>30</v>
      </c>
      <c r="I16" s="486"/>
    </row>
    <row r="17" spans="1:12" s="22" customFormat="1" ht="17.25">
      <c r="A17" s="491"/>
      <c r="B17" s="484"/>
      <c r="C17" s="483"/>
      <c r="D17" s="483"/>
      <c r="E17" s="483"/>
      <c r="F17" s="483"/>
      <c r="G17" s="483"/>
      <c r="H17" s="487" t="s">
        <v>583</v>
      </c>
      <c r="I17" s="486"/>
    </row>
    <row r="18" spans="1:12" s="22" customFormat="1" ht="17.25">
      <c r="A18" s="491"/>
      <c r="B18" s="484"/>
      <c r="C18" s="483"/>
      <c r="D18" s="483" t="s">
        <v>484</v>
      </c>
      <c r="E18" s="483"/>
      <c r="F18" s="483"/>
      <c r="G18" s="483"/>
      <c r="H18" s="576">
        <f>'[2]Sh. 1'!$H$15</f>
        <v>813400.5</v>
      </c>
      <c r="I18" s="486"/>
    </row>
    <row r="19" spans="1:12" s="22" customFormat="1" ht="18.75">
      <c r="A19" s="491"/>
      <c r="B19" s="484"/>
      <c r="C19" s="483"/>
      <c r="D19" s="572" t="s">
        <v>589</v>
      </c>
      <c r="E19" s="573"/>
      <c r="F19" s="573"/>
      <c r="G19" s="573" t="s">
        <v>590</v>
      </c>
      <c r="H19" s="576">
        <f>'[2]Sh. 1'!$H$16</f>
        <v>2803423</v>
      </c>
      <c r="I19" s="486"/>
    </row>
    <row r="20" spans="1:12" s="22" customFormat="1" ht="18.75">
      <c r="A20" s="491"/>
      <c r="B20" s="484"/>
      <c r="C20" s="483"/>
      <c r="D20" s="574" t="s">
        <v>591</v>
      </c>
      <c r="E20" s="573"/>
      <c r="F20" s="573"/>
      <c r="G20" s="573"/>
      <c r="H20" s="577">
        <f>'[2]Sh. 1'!$H$17</f>
        <v>2265864</v>
      </c>
      <c r="I20" s="486"/>
    </row>
    <row r="21" spans="1:12" s="22" customFormat="1" ht="17.25">
      <c r="A21" s="491"/>
      <c r="B21" s="484"/>
      <c r="C21" s="483"/>
      <c r="D21" s="483"/>
      <c r="E21" s="483"/>
      <c r="F21" s="483"/>
      <c r="G21" s="483"/>
      <c r="H21" s="575">
        <f>SUM(H18:H20)</f>
        <v>5882687.5</v>
      </c>
      <c r="I21" s="486"/>
    </row>
    <row r="22" spans="1:12" s="22" customFormat="1" ht="17.25">
      <c r="A22" s="491"/>
      <c r="B22" s="484"/>
      <c r="C22" s="483"/>
      <c r="D22" s="483"/>
      <c r="E22" s="483"/>
      <c r="F22" s="483"/>
      <c r="G22" s="483"/>
      <c r="H22" s="483"/>
      <c r="I22" s="486"/>
    </row>
    <row r="23" spans="1:12" s="22" customFormat="1" ht="17.25">
      <c r="A23" s="491"/>
      <c r="B23" s="484"/>
      <c r="C23" s="483"/>
      <c r="D23" s="483"/>
      <c r="E23" s="483"/>
      <c r="F23" s="483"/>
      <c r="G23" s="483"/>
      <c r="H23" s="483"/>
      <c r="I23" s="486"/>
    </row>
    <row r="24" spans="1:12" s="22" customFormat="1" ht="17.25">
      <c r="A24" s="491"/>
      <c r="B24" s="484"/>
      <c r="C24" s="483"/>
      <c r="D24" s="483"/>
      <c r="E24" s="483"/>
      <c r="F24" s="483"/>
      <c r="G24" s="483"/>
      <c r="H24" s="483"/>
      <c r="I24" s="486"/>
    </row>
    <row r="25" spans="1:12" s="22" customFormat="1" ht="17.25">
      <c r="A25" s="491"/>
      <c r="B25" s="484"/>
      <c r="C25" s="483"/>
      <c r="D25" s="492" t="s">
        <v>141</v>
      </c>
      <c r="E25" s="492"/>
      <c r="F25" s="492"/>
      <c r="G25" s="492"/>
      <c r="H25" s="492" t="s">
        <v>23</v>
      </c>
      <c r="I25" s="486"/>
    </row>
    <row r="26" spans="1:12" s="22" customFormat="1" ht="17.25">
      <c r="A26" s="491"/>
      <c r="B26" s="484"/>
      <c r="C26" s="483"/>
      <c r="D26" s="483"/>
      <c r="E26" s="483"/>
      <c r="F26" s="483"/>
      <c r="G26" s="483"/>
      <c r="H26" s="487" t="s">
        <v>583</v>
      </c>
      <c r="I26" s="486"/>
    </row>
    <row r="27" spans="1:12" s="22" customFormat="1" ht="17.25">
      <c r="A27" s="491"/>
      <c r="B27" s="569">
        <v>35</v>
      </c>
      <c r="C27" s="578" t="s">
        <v>586</v>
      </c>
      <c r="D27" s="578"/>
      <c r="E27" s="578"/>
      <c r="F27" s="578"/>
      <c r="G27" s="579">
        <f>'[2]Sh. 1'!$G$21</f>
        <v>419897.17199996114</v>
      </c>
      <c r="H27" s="493"/>
      <c r="I27" s="486"/>
      <c r="L27" s="186"/>
    </row>
    <row r="28" spans="1:12" s="22" customFormat="1" ht="17.25">
      <c r="A28" s="491"/>
      <c r="B28" s="569"/>
      <c r="C28" s="578" t="s">
        <v>587</v>
      </c>
      <c r="D28" s="578"/>
      <c r="E28" s="578">
        <v>143.47999999999999</v>
      </c>
      <c r="F28" s="578" t="s">
        <v>485</v>
      </c>
      <c r="G28" s="579">
        <f>'[2]Sh. 1'!$G$22</f>
        <v>757555</v>
      </c>
      <c r="H28" s="494"/>
      <c r="I28" s="486"/>
      <c r="L28" s="186"/>
    </row>
    <row r="29" spans="1:12" s="22" customFormat="1" ht="17.25">
      <c r="A29" s="491"/>
      <c r="B29" s="569"/>
      <c r="C29" s="578" t="s">
        <v>588</v>
      </c>
      <c r="D29" s="578"/>
      <c r="E29" s="578">
        <v>47.23</v>
      </c>
      <c r="F29" s="578" t="s">
        <v>485</v>
      </c>
      <c r="G29" s="579">
        <f>'[2]Sh. 1'!$G$23</f>
        <v>113257</v>
      </c>
      <c r="H29" s="495"/>
      <c r="I29" s="486"/>
      <c r="L29" s="186"/>
    </row>
    <row r="30" spans="1:12" s="22" customFormat="1" ht="17.25">
      <c r="A30" s="491"/>
      <c r="B30" s="569"/>
      <c r="C30" s="570"/>
      <c r="D30" s="570" t="s">
        <v>486</v>
      </c>
      <c r="E30" s="570"/>
      <c r="F30" s="570"/>
      <c r="G30" s="571">
        <f>SUM(G27:G29)</f>
        <v>1290709.1719999611</v>
      </c>
      <c r="H30" s="496">
        <f>G30</f>
        <v>1290709.1719999611</v>
      </c>
      <c r="I30" s="486"/>
      <c r="L30" s="186"/>
    </row>
    <row r="31" spans="1:12" s="22" customFormat="1" ht="17.25">
      <c r="A31" s="491"/>
      <c r="B31" s="484">
        <v>312</v>
      </c>
      <c r="C31" s="483" t="s">
        <v>487</v>
      </c>
      <c r="D31" s="483"/>
      <c r="E31" s="483"/>
      <c r="F31" s="483"/>
      <c r="G31" s="491"/>
      <c r="H31" s="488"/>
      <c r="I31" s="486"/>
      <c r="L31" s="187"/>
    </row>
    <row r="32" spans="1:12" s="22" customFormat="1" ht="17.25">
      <c r="A32" s="491"/>
      <c r="B32" s="484"/>
      <c r="C32" s="483"/>
      <c r="D32" s="483"/>
      <c r="E32" s="483"/>
      <c r="F32" s="489" t="s">
        <v>22</v>
      </c>
      <c r="G32" s="491"/>
      <c r="H32" s="490">
        <f>H31+H30</f>
        <v>1290709.1719999611</v>
      </c>
      <c r="I32" s="486"/>
    </row>
    <row r="33" spans="1:12" s="22" customFormat="1" ht="17.25">
      <c r="A33" s="491"/>
      <c r="B33" s="484"/>
      <c r="C33" s="483"/>
      <c r="D33" s="483"/>
      <c r="E33" s="483"/>
      <c r="F33" s="483"/>
      <c r="G33" s="483"/>
      <c r="H33" s="483"/>
      <c r="I33" s="486"/>
    </row>
    <row r="34" spans="1:12" s="22" customFormat="1" ht="20.25">
      <c r="A34" s="491"/>
      <c r="B34" s="484" t="s">
        <v>488</v>
      </c>
      <c r="C34" s="497" t="s">
        <v>39</v>
      </c>
      <c r="D34" s="498" t="s">
        <v>38</v>
      </c>
      <c r="E34" s="483"/>
      <c r="F34" s="483"/>
      <c r="G34" s="483"/>
      <c r="H34" s="483"/>
      <c r="I34" s="486"/>
    </row>
    <row r="35" spans="1:12" s="22" customFormat="1" ht="17.25">
      <c r="A35" s="491"/>
      <c r="B35" s="499" t="s">
        <v>489</v>
      </c>
      <c r="C35" s="500" t="s">
        <v>143</v>
      </c>
      <c r="D35" s="500"/>
      <c r="E35" s="500"/>
      <c r="F35" s="500"/>
      <c r="G35" s="500"/>
      <c r="H35" s="487" t="s">
        <v>583</v>
      </c>
      <c r="I35" s="486"/>
      <c r="L35" s="187"/>
    </row>
    <row r="36" spans="1:12" s="22" customFormat="1" ht="17.25">
      <c r="A36" s="491"/>
      <c r="B36" s="484">
        <v>5</v>
      </c>
      <c r="C36" s="483" t="s">
        <v>201</v>
      </c>
      <c r="D36" s="483"/>
      <c r="E36" s="483"/>
      <c r="F36" s="483"/>
      <c r="G36" s="491"/>
      <c r="H36" s="488">
        <v>100896210</v>
      </c>
      <c r="I36" s="501"/>
    </row>
    <row r="37" spans="1:12" s="22" customFormat="1" ht="17.25">
      <c r="A37" s="491"/>
      <c r="B37" s="484"/>
      <c r="C37" s="483" t="s">
        <v>585</v>
      </c>
      <c r="D37" s="483"/>
      <c r="E37" s="483"/>
      <c r="F37" s="483"/>
      <c r="G37" s="491"/>
      <c r="H37" s="488">
        <v>1280705</v>
      </c>
      <c r="I37" s="501"/>
    </row>
    <row r="38" spans="1:12" s="22" customFormat="1" ht="17.25">
      <c r="A38" s="491"/>
      <c r="B38" s="484">
        <v>6</v>
      </c>
      <c r="C38" s="483" t="s">
        <v>202</v>
      </c>
      <c r="D38" s="483"/>
      <c r="E38" s="483"/>
      <c r="F38" s="483"/>
      <c r="G38" s="491"/>
      <c r="H38" s="488">
        <v>6628724</v>
      </c>
      <c r="I38" s="501"/>
    </row>
    <row r="39" spans="1:12" s="22" customFormat="1" ht="17.25">
      <c r="A39" s="491"/>
      <c r="B39" s="484"/>
      <c r="C39" s="483" t="s">
        <v>490</v>
      </c>
      <c r="D39" s="483"/>
      <c r="E39" s="483"/>
      <c r="F39" s="483"/>
      <c r="G39" s="491"/>
      <c r="H39" s="502">
        <v>88645</v>
      </c>
      <c r="I39" s="501"/>
    </row>
    <row r="40" spans="1:12" s="22" customFormat="1" ht="17.25">
      <c r="A40" s="491"/>
      <c r="B40" s="484"/>
      <c r="C40" s="483" t="s">
        <v>491</v>
      </c>
      <c r="D40" s="483"/>
      <c r="E40" s="483"/>
      <c r="F40" s="483"/>
      <c r="G40" s="491"/>
      <c r="H40" s="502">
        <v>100000</v>
      </c>
      <c r="I40" s="503"/>
    </row>
    <row r="41" spans="1:12" s="22" customFormat="1" ht="17.25">
      <c r="A41" s="491"/>
      <c r="B41" s="484"/>
      <c r="C41" s="483" t="s">
        <v>206</v>
      </c>
      <c r="D41" s="483"/>
      <c r="E41" s="483"/>
      <c r="F41" s="483"/>
      <c r="G41" s="491"/>
      <c r="H41" s="502">
        <v>60033</v>
      </c>
      <c r="I41" s="503"/>
    </row>
    <row r="42" spans="1:12" s="22" customFormat="1" ht="17.25">
      <c r="A42" s="491"/>
      <c r="B42" s="484"/>
      <c r="C42" s="483" t="s">
        <v>492</v>
      </c>
      <c r="D42" s="483"/>
      <c r="E42" s="483"/>
      <c r="F42" s="483"/>
      <c r="G42" s="491"/>
      <c r="H42" s="502">
        <v>566111</v>
      </c>
      <c r="I42" s="503"/>
    </row>
    <row r="43" spans="1:12" s="22" customFormat="1" ht="17.25">
      <c r="A43" s="491"/>
      <c r="B43" s="484"/>
      <c r="C43" s="483" t="s">
        <v>493</v>
      </c>
      <c r="D43" s="483"/>
      <c r="E43" s="483"/>
      <c r="F43" s="483"/>
      <c r="G43" s="491"/>
      <c r="H43" s="502">
        <v>558755</v>
      </c>
      <c r="I43" s="503"/>
    </row>
    <row r="44" spans="1:12" s="22" customFormat="1" ht="17.25">
      <c r="A44" s="491"/>
      <c r="B44" s="484"/>
      <c r="C44" s="483" t="s">
        <v>584</v>
      </c>
      <c r="D44" s="483"/>
      <c r="E44" s="483"/>
      <c r="F44" s="483"/>
      <c r="G44" s="491"/>
      <c r="H44" s="502">
        <v>415650</v>
      </c>
      <c r="I44" s="503"/>
    </row>
    <row r="45" spans="1:12" s="22" customFormat="1" ht="17.25">
      <c r="A45" s="491"/>
      <c r="B45" s="484"/>
      <c r="C45" s="483"/>
      <c r="D45" s="483"/>
      <c r="E45" s="483"/>
      <c r="F45" s="483"/>
      <c r="G45" s="483"/>
      <c r="H45" s="504">
        <f>SUM(H36:H44)</f>
        <v>110594833</v>
      </c>
      <c r="I45" s="505"/>
    </row>
    <row r="46" spans="1:12" s="22" customFormat="1" ht="17.25">
      <c r="A46" s="491"/>
      <c r="B46" s="484">
        <v>7</v>
      </c>
      <c r="C46" s="483" t="s">
        <v>203</v>
      </c>
      <c r="D46" s="483" t="s">
        <v>204</v>
      </c>
      <c r="E46" s="483"/>
      <c r="F46" s="483"/>
      <c r="G46" s="483"/>
      <c r="H46" s="502">
        <v>772734</v>
      </c>
      <c r="I46" s="503"/>
    </row>
    <row r="47" spans="1:12" s="22" customFormat="1" ht="17.25">
      <c r="A47" s="491"/>
      <c r="B47" s="484"/>
      <c r="C47" s="483"/>
      <c r="D47" s="483" t="s">
        <v>205</v>
      </c>
      <c r="E47" s="483"/>
      <c r="F47" s="483"/>
      <c r="G47" s="483"/>
      <c r="H47" s="488">
        <v>161226</v>
      </c>
      <c r="I47" s="501"/>
    </row>
    <row r="48" spans="1:12" s="22" customFormat="1" ht="17.25">
      <c r="A48" s="491"/>
      <c r="B48" s="484"/>
      <c r="C48" s="483"/>
      <c r="D48" s="483"/>
      <c r="E48" s="483"/>
      <c r="F48" s="483"/>
      <c r="G48" s="483"/>
      <c r="H48" s="506">
        <f>SUM(H46:H47)</f>
        <v>933960</v>
      </c>
      <c r="I48" s="505"/>
    </row>
    <row r="49" spans="1:10" s="22" customFormat="1" ht="17.25">
      <c r="A49" s="491"/>
      <c r="B49" s="484"/>
      <c r="C49" s="483"/>
      <c r="D49" s="507"/>
      <c r="E49" s="507"/>
      <c r="F49" s="507"/>
      <c r="G49" s="507"/>
      <c r="H49" s="508">
        <f>H48+H45</f>
        <v>111528793</v>
      </c>
      <c r="I49" s="505"/>
    </row>
    <row r="50" spans="1:10" s="22" customFormat="1" ht="15">
      <c r="B50" s="509"/>
      <c r="C50" s="474"/>
      <c r="D50" s="180"/>
      <c r="E50" s="180"/>
      <c r="F50" s="180"/>
      <c r="G50" s="180"/>
      <c r="H50" s="474"/>
      <c r="I50" s="510"/>
    </row>
    <row r="51" spans="1:10" s="22" customFormat="1" ht="15">
      <c r="B51" s="53"/>
      <c r="C51" s="180"/>
      <c r="D51" s="180"/>
      <c r="E51" s="180"/>
      <c r="F51" s="180"/>
      <c r="G51" s="180"/>
      <c r="H51" s="180"/>
      <c r="I51" s="380"/>
    </row>
    <row r="52" spans="1:10" ht="18">
      <c r="A52" s="22"/>
      <c r="B52" s="53"/>
      <c r="C52" s="180"/>
      <c r="D52" s="180"/>
      <c r="E52" s="180"/>
      <c r="F52" s="180" t="s">
        <v>151</v>
      </c>
      <c r="G52" s="180"/>
      <c r="H52" s="180"/>
      <c r="I52" s="380"/>
      <c r="J52" s="1"/>
    </row>
    <row r="53" spans="1:10" ht="15">
      <c r="A53" s="22"/>
      <c r="B53" s="53"/>
      <c r="C53" s="180"/>
      <c r="D53" s="180"/>
      <c r="E53" s="180"/>
      <c r="F53" s="180"/>
      <c r="G53" s="511" t="s">
        <v>494</v>
      </c>
      <c r="H53" s="511" t="s">
        <v>495</v>
      </c>
      <c r="I53" s="380"/>
    </row>
    <row r="54" spans="1:10" ht="15">
      <c r="A54" s="22"/>
      <c r="B54" s="53"/>
      <c r="C54" s="180"/>
      <c r="D54" s="180"/>
      <c r="E54" s="180"/>
      <c r="F54" s="180"/>
      <c r="G54" s="180"/>
      <c r="H54" s="180"/>
      <c r="I54" s="380"/>
    </row>
    <row r="55" spans="1:10" ht="15.75" thickBot="1">
      <c r="A55" s="22"/>
      <c r="B55" s="98"/>
      <c r="C55" s="512"/>
      <c r="D55" s="512"/>
      <c r="E55" s="512"/>
      <c r="F55" s="512"/>
      <c r="G55" s="512"/>
      <c r="H55" s="512"/>
      <c r="I55" s="513"/>
    </row>
  </sheetData>
  <phoneticPr fontId="3" type="noConversion"/>
  <pageMargins left="0.33" right="0.27" top="0.28000000000000003" bottom="0.3" header="0.24" footer="0.19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F.par</vt:lpstr>
      <vt:lpstr>AKTIV</vt:lpstr>
      <vt:lpstr>PASI</vt:lpstr>
      <vt:lpstr>sh.nat</vt:lpstr>
      <vt:lpstr>fung.</vt:lpstr>
      <vt:lpstr>FUG.</vt:lpstr>
      <vt:lpstr>.KAP 1</vt:lpstr>
      <vt:lpstr>.KAPIT.2</vt:lpstr>
      <vt:lpstr>Sh. 1</vt:lpstr>
      <vt:lpstr>.sh. 2</vt:lpstr>
      <vt:lpstr>Pasq.3</vt:lpstr>
      <vt:lpstr>Ak.aqftgjat</vt:lpstr>
      <vt:lpstr>Inv.Autom.</vt:lpstr>
      <vt:lpstr>Dekl.</vt:lpstr>
      <vt:lpstr>an.stat 1,2</vt:lpstr>
      <vt:lpstr>kontrata </vt:lpstr>
      <vt:lpstr>Liste  shpenz.</vt:lpstr>
      <vt:lpstr>Sheet1</vt:lpstr>
      <vt:lpstr>AKTIV!Print_Area</vt:lpstr>
      <vt:lpstr>Dekl.!Print_Area</vt:lpstr>
      <vt:lpstr>fung.!Print_Area</vt:lpstr>
    </vt:vector>
  </TitlesOfParts>
  <Company>SaturnComputers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a7med yones</cp:lastModifiedBy>
  <cp:lastPrinted>2013-03-14T13:52:09Z</cp:lastPrinted>
  <dcterms:created xsi:type="dcterms:W3CDTF">2006-02-12T07:39:47Z</dcterms:created>
  <dcterms:modified xsi:type="dcterms:W3CDTF">2013-03-14T13:52:37Z</dcterms:modified>
</cp:coreProperties>
</file>