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44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B12"/>
  <c r="N11"/>
  <c r="M11"/>
  <c r="N10"/>
  <c r="M10"/>
  <c r="N9"/>
  <c r="M9"/>
  <c r="N8"/>
  <c r="M8"/>
  <c r="N7"/>
  <c r="M7"/>
  <c r="N6"/>
  <c r="M6"/>
  <c r="B25" l="1"/>
  <c r="B27" s="1"/>
  <c r="B17"/>
  <c r="C25"/>
  <c r="C17"/>
  <c r="C70" i="2"/>
  <c r="B70"/>
  <c r="C68"/>
  <c r="B68"/>
  <c r="C58"/>
  <c r="B58"/>
  <c r="C53"/>
  <c r="B53"/>
  <c r="B43"/>
  <c r="C41"/>
  <c r="B41"/>
  <c r="C36"/>
  <c r="B36"/>
  <c r="B24"/>
  <c r="C22"/>
  <c r="B22"/>
  <c r="C14"/>
  <c r="C24" s="1"/>
  <c r="C43" s="1"/>
  <c r="B14"/>
  <c r="C27" i="3" l="1"/>
  <c r="C26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<sst xmlns="http://schemas.openxmlformats.org/spreadsheetml/2006/main" count="86" uniqueCount="75">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</sst>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13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0" fillId="0" borderId="0" xfId="2" applyNumberFormat="1" applyFont="1" applyFill="1" applyBorder="1"/>
    <xf numFmtId="164" fontId="15" fillId="4" borderId="0" xfId="2" applyNumberFormat="1" applyFont="1" applyFill="1" applyBorder="1" applyAlignment="1">
      <alignment vertical="center"/>
    </xf>
    <xf numFmtId="164" fontId="16" fillId="0" borderId="0" xfId="2" applyNumberFormat="1" applyFont="1" applyBorder="1" applyAlignment="1">
      <alignment vertical="center"/>
    </xf>
    <xf numFmtId="164" fontId="2" fillId="3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17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left" vertical="center"/>
    </xf>
    <xf numFmtId="164" fontId="2" fillId="4" borderId="3" xfId="2" applyNumberFormat="1" applyFont="1" applyFill="1" applyBorder="1" applyAlignment="1">
      <alignment vertical="center"/>
    </xf>
    <xf numFmtId="164" fontId="2" fillId="4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49" sqref="B49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5" t="s">
        <v>16</v>
      </c>
      <c r="B2" s="22" t="s">
        <v>0</v>
      </c>
      <c r="C2" s="22" t="s">
        <v>0</v>
      </c>
    </row>
    <row r="3" spans="1:3" ht="15" customHeight="1">
      <c r="A3" s="25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17341690</v>
      </c>
      <c r="C7" s="19">
        <v>43166450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10688316</v>
      </c>
      <c r="C10" s="3">
        <v>10615639</v>
      </c>
    </row>
    <row r="11" spans="1:3">
      <c r="A11" s="2" t="s">
        <v>19</v>
      </c>
      <c r="B11" s="3">
        <v>1013325</v>
      </c>
      <c r="C11" s="3">
        <v>1013325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11701641</v>
      </c>
      <c r="C14" s="19">
        <f>SUM(C10:C13)</f>
        <v>11628964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7378512</v>
      </c>
      <c r="C17" s="3">
        <v>7001193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>
        <v>4579618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7378512</v>
      </c>
      <c r="C22" s="19">
        <f>SUM(C17:C21)</f>
        <v>11580811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B22+B14+B7</f>
        <v>36421843</v>
      </c>
      <c r="C24" s="20">
        <f>C22+C14+C7</f>
        <v>66376225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v>0</v>
      </c>
      <c r="C30" s="19"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>
        <v>356255</v>
      </c>
      <c r="C33" s="3">
        <v>356255</v>
      </c>
    </row>
    <row r="34" spans="1:3">
      <c r="A34" s="2" t="s">
        <v>5</v>
      </c>
      <c r="B34" s="3">
        <v>3105958</v>
      </c>
      <c r="C34" s="3">
        <v>3507816</v>
      </c>
    </row>
    <row r="35" spans="1:3">
      <c r="A35" s="2" t="s">
        <v>27</v>
      </c>
      <c r="B35" s="3">
        <v>10841174</v>
      </c>
      <c r="C35" s="3">
        <v>10959900</v>
      </c>
    </row>
    <row r="36" spans="1:3">
      <c r="A36" s="12" t="s">
        <v>7</v>
      </c>
      <c r="B36" s="19">
        <f>SUM(B33:B35)</f>
        <v>14303387</v>
      </c>
      <c r="C36" s="19">
        <f>SUM(C33:C35)</f>
        <v>14823971</v>
      </c>
    </row>
    <row r="37" spans="1:3">
      <c r="A37" s="12"/>
      <c r="B37" s="3"/>
      <c r="C37" s="3"/>
    </row>
    <row r="38" spans="1:3">
      <c r="A38" s="8" t="s">
        <v>28</v>
      </c>
      <c r="B38" s="19">
        <v>0</v>
      </c>
      <c r="C38" s="19">
        <v>0</v>
      </c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B30+B36</f>
        <v>14303387</v>
      </c>
      <c r="C41" s="20">
        <f>C30+C36</f>
        <v>14823971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B24+B41</f>
        <v>50725230</v>
      </c>
      <c r="C43" s="10">
        <f>C24+C41</f>
        <v>81200196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46</v>
      </c>
      <c r="B48" s="3">
        <v>1542947</v>
      </c>
      <c r="C48" s="3">
        <v>10283297</v>
      </c>
    </row>
    <row r="49" spans="1:4">
      <c r="A49" s="2" t="s">
        <v>35</v>
      </c>
      <c r="B49" s="3"/>
      <c r="C49" s="3">
        <v>2790720</v>
      </c>
    </row>
    <row r="50" spans="1:4">
      <c r="A50" s="2" t="s">
        <v>45</v>
      </c>
      <c r="B50" s="3">
        <v>4598215</v>
      </c>
      <c r="C50" s="3">
        <v>2930554</v>
      </c>
    </row>
    <row r="51" spans="1:4">
      <c r="A51" s="2" t="s">
        <v>6</v>
      </c>
      <c r="B51" s="3"/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SUM(B47:B52)</f>
        <v>6141162</v>
      </c>
      <c r="C53" s="19">
        <f>SUM(C47:C52)</f>
        <v>16004571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>
        <v>14824971</v>
      </c>
      <c r="C56" s="1">
        <v>33240824</v>
      </c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SUM(B56:B57)</f>
        <v>14824971</v>
      </c>
      <c r="C58" s="19">
        <f>SUM(C56:C57)</f>
        <v>33240824</v>
      </c>
    </row>
    <row r="59" spans="1:4">
      <c r="A59" s="12"/>
      <c r="B59" s="3"/>
      <c r="C59" s="3"/>
    </row>
    <row r="60" spans="1:4" ht="15.75" thickBot="1">
      <c r="A60" s="12" t="s">
        <v>36</v>
      </c>
      <c r="B60" s="20"/>
      <c r="C60" s="20"/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100000</v>
      </c>
      <c r="C63" s="3">
        <v>100000</v>
      </c>
    </row>
    <row r="64" spans="1:4">
      <c r="A64" s="14" t="s">
        <v>12</v>
      </c>
      <c r="B64" s="3">
        <v>7406092</v>
      </c>
      <c r="C64" s="3">
        <v>7406092</v>
      </c>
    </row>
    <row r="65" spans="1:3">
      <c r="A65" s="14" t="s">
        <v>40</v>
      </c>
      <c r="B65" s="3">
        <v>-2195704</v>
      </c>
      <c r="C65" s="3">
        <v>57688</v>
      </c>
    </row>
    <row r="66" spans="1:3">
      <c r="A66" s="14" t="s">
        <v>13</v>
      </c>
      <c r="B66" s="3">
        <v>24448709</v>
      </c>
      <c r="C66" s="3">
        <v>24391021</v>
      </c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SUM(B62:B67)</f>
        <v>29759097</v>
      </c>
      <c r="C68" s="20">
        <f>SUM(C62:C67)</f>
        <v>31954801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B53+B58+B68</f>
        <v>50725230</v>
      </c>
      <c r="C70" s="10">
        <f>C53+C58+C68</f>
        <v>81200196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5" sqref="C25"/>
    </sheetView>
  </sheetViews>
  <sheetFormatPr defaultRowHeight="15"/>
  <cols>
    <col min="1" max="1" width="72.28515625" customWidth="1"/>
    <col min="2" max="2" width="13.5703125" style="37" bestFit="1" customWidth="1"/>
    <col min="3" max="3" width="15" style="37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6" t="s">
        <v>54</v>
      </c>
      <c r="B2" s="38" t="s">
        <v>0</v>
      </c>
      <c r="C2" s="38" t="s">
        <v>0</v>
      </c>
    </row>
    <row r="3" spans="1:14" ht="15" customHeight="1">
      <c r="A3" s="27"/>
      <c r="B3" s="38" t="s">
        <v>1</v>
      </c>
      <c r="C3" s="38" t="s">
        <v>2</v>
      </c>
    </row>
    <row r="4" spans="1:14">
      <c r="A4" s="28" t="s">
        <v>55</v>
      </c>
      <c r="B4" s="36"/>
      <c r="C4" s="36"/>
    </row>
    <row r="5" spans="1:14">
      <c r="B5" s="39"/>
      <c r="C5" s="36"/>
    </row>
    <row r="6" spans="1:14">
      <c r="A6" s="29" t="s">
        <v>56</v>
      </c>
      <c r="B6" s="40">
        <v>8543805</v>
      </c>
      <c r="C6" s="36">
        <v>22996807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9" t="s">
        <v>57</v>
      </c>
      <c r="B7" s="36"/>
      <c r="C7" s="36">
        <v>7529525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29" t="s">
        <v>58</v>
      </c>
      <c r="B8" s="36"/>
      <c r="C8" s="3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29" t="s">
        <v>59</v>
      </c>
      <c r="B9" s="36"/>
      <c r="C9" s="3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29" t="s">
        <v>60</v>
      </c>
      <c r="B10" s="41">
        <v>-5318426</v>
      </c>
      <c r="C10" s="36">
        <v>-22496532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29" t="s">
        <v>61</v>
      </c>
      <c r="B11" s="41">
        <v>-1066297</v>
      </c>
      <c r="C11" s="42">
        <v>-2482154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29" t="s">
        <v>62</v>
      </c>
      <c r="B12" s="43">
        <f>SUM(B13:B14)</f>
        <v>-1860899</v>
      </c>
      <c r="C12" s="43">
        <f>SUM(C13:C14)</f>
        <v>-3264755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1" t="s">
        <v>63</v>
      </c>
      <c r="B13" s="41">
        <v>-1594600</v>
      </c>
      <c r="C13" s="36">
        <v>-2797561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1" t="s">
        <v>64</v>
      </c>
      <c r="B14" s="41">
        <v>-266299</v>
      </c>
      <c r="C14" s="42">
        <v>-467194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29" t="s">
        <v>65</v>
      </c>
      <c r="B15" s="44">
        <v>-520584</v>
      </c>
      <c r="C15" s="42">
        <v>-246663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29" t="s">
        <v>66</v>
      </c>
      <c r="B16" s="44">
        <v>-295088</v>
      </c>
      <c r="C16" s="42">
        <v>-702921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2" t="s">
        <v>67</v>
      </c>
      <c r="B17" s="45">
        <f>SUM(B6:B12,B15:B16)</f>
        <v>-517489</v>
      </c>
      <c r="C17" s="45">
        <f>SUM(C6:C12,C15:C16)</f>
        <v>1333307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46"/>
      <c r="C18" s="46"/>
      <c r="M18" t="e">
        <f t="shared" ca="1" si="0"/>
        <v>#NAME?</v>
      </c>
      <c r="N18" t="e">
        <f t="shared" ca="1" si="1"/>
        <v>#NAME?</v>
      </c>
    </row>
    <row r="19" spans="1:14">
      <c r="A19" s="33" t="s">
        <v>68</v>
      </c>
      <c r="B19" s="47"/>
      <c r="C19" s="3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0" t="s">
        <v>69</v>
      </c>
      <c r="B20" s="47">
        <v>-1678215</v>
      </c>
      <c r="C20" s="36">
        <v>-1256383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29" t="s">
        <v>70</v>
      </c>
      <c r="B21" s="41"/>
      <c r="C21" s="36">
        <v>460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29" t="s">
        <v>71</v>
      </c>
      <c r="B22" s="41"/>
      <c r="C22" s="3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45">
        <f>SUM(B20:B22)</f>
        <v>-1678215</v>
      </c>
      <c r="C23" s="45">
        <f>SUM(C20:C22)</f>
        <v>-1255923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4"/>
      <c r="B24" s="48"/>
      <c r="C24" s="3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4" t="s">
        <v>72</v>
      </c>
      <c r="B25" s="49">
        <f>B6+B10+B11+B12+B15+B16+B23</f>
        <v>-2195704</v>
      </c>
      <c r="C25" s="49">
        <f>C6+C7+C10+C11+C12+C15+C16+C23</f>
        <v>77384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5" t="s">
        <v>73</v>
      </c>
      <c r="B26" s="40">
        <v>0</v>
      </c>
      <c r="C26" s="36">
        <f>-(C25+53925)*0.15</f>
        <v>-19696.349999999999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4" t="s">
        <v>74</v>
      </c>
      <c r="B27" s="50">
        <f>B25+B26</f>
        <v>-2195704</v>
      </c>
      <c r="C27" s="50">
        <f>C25+C26</f>
        <v>57687.65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36"/>
      <c r="C28" s="36"/>
    </row>
    <row r="29" spans="1:14">
      <c r="A29" s="13"/>
      <c r="B29" s="36"/>
      <c r="C29" s="36"/>
    </row>
    <row r="30" spans="1:14">
      <c r="A30" s="13"/>
      <c r="B30" s="36"/>
      <c r="C30" s="3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2022-01-15T09:21:29Z</dcterms:modified>
</cp:coreProperties>
</file>