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730" windowHeight="11760" tabRatio="883" activeTab="2"/>
  </bookViews>
  <sheets>
    <sheet name="2.Pasqyra e Pozicioni Financiar" sheetId="22" r:id="rId1"/>
    <sheet name="5-CashFlow (indirekt)" sheetId="21" r:id="rId2"/>
    <sheet name="1.Pasqyra e Perform. (natyra)" sheetId="20" r:id="rId3"/>
    <sheet name="Pasqyra e Levizjeve ne Kapital" sheetId="19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69" i="22"/>
  <c r="D71" s="1"/>
  <c r="B69"/>
  <c r="B71" s="1"/>
  <c r="D58"/>
  <c r="D73" s="1"/>
  <c r="B58"/>
  <c r="B73" s="1"/>
  <c r="D44"/>
  <c r="D46" s="1"/>
  <c r="D48" s="1"/>
  <c r="D75" s="1"/>
  <c r="B44"/>
  <c r="B46" s="1"/>
  <c r="B48" s="1"/>
  <c r="B75" s="1"/>
  <c r="D32"/>
  <c r="D34" s="1"/>
  <c r="D36" s="1"/>
  <c r="B32"/>
  <c r="B34" s="1"/>
  <c r="B36" s="1"/>
  <c r="D22"/>
  <c r="B22"/>
  <c r="D77" l="1"/>
  <c r="B77"/>
  <c r="E72" i="21" l="1"/>
  <c r="C72"/>
  <c r="E57"/>
  <c r="C57"/>
  <c r="E41"/>
  <c r="E74" s="1"/>
  <c r="E77" s="1"/>
  <c r="E80" s="1"/>
  <c r="C41"/>
  <c r="C74" s="1"/>
  <c r="C77" s="1"/>
  <c r="C80" s="1"/>
  <c r="D67" i="20" l="1"/>
  <c r="B67"/>
  <c r="D59"/>
  <c r="D69" s="1"/>
  <c r="B59"/>
  <c r="B69" s="1"/>
  <c r="D28"/>
  <c r="D30" s="1"/>
  <c r="D35" s="1"/>
  <c r="D50" s="1"/>
  <c r="B28"/>
  <c r="B30" s="1"/>
  <c r="B35" s="1"/>
  <c r="B50" s="1"/>
  <c r="B71" l="1"/>
  <c r="D71"/>
  <c r="J13" i="19" l="1"/>
  <c r="F35"/>
  <c r="F30"/>
  <c r="F22"/>
  <c r="F17"/>
  <c r="F12"/>
  <c r="F24" s="1"/>
  <c r="F37" s="1"/>
  <c r="K35" l="1"/>
  <c r="I35"/>
  <c r="H35"/>
  <c r="G35"/>
  <c r="E35"/>
  <c r="D35"/>
  <c r="C35"/>
  <c r="B35"/>
  <c r="L34"/>
  <c r="J34"/>
  <c r="J33"/>
  <c r="L33" s="1"/>
  <c r="J32"/>
  <c r="L32" s="1"/>
  <c r="J31"/>
  <c r="L31" s="1"/>
  <c r="H30"/>
  <c r="G30"/>
  <c r="E30"/>
  <c r="D30"/>
  <c r="C30"/>
  <c r="B30"/>
  <c r="J29"/>
  <c r="L29" s="1"/>
  <c r="J28"/>
  <c r="L28" s="1"/>
  <c r="K30"/>
  <c r="J27"/>
  <c r="L27" s="1"/>
  <c r="J26"/>
  <c r="L26" s="1"/>
  <c r="J25"/>
  <c r="L25" s="1"/>
  <c r="K22"/>
  <c r="I22"/>
  <c r="H22"/>
  <c r="G22"/>
  <c r="E22"/>
  <c r="D22"/>
  <c r="C22"/>
  <c r="B22"/>
  <c r="L21"/>
  <c r="J21"/>
  <c r="J20"/>
  <c r="L20" s="1"/>
  <c r="J19"/>
  <c r="L19" s="1"/>
  <c r="J18"/>
  <c r="L18" s="1"/>
  <c r="H17"/>
  <c r="G17"/>
  <c r="E17"/>
  <c r="D17"/>
  <c r="C17"/>
  <c r="B17"/>
  <c r="J16"/>
  <c r="L16" s="1"/>
  <c r="J15"/>
  <c r="L15" s="1"/>
  <c r="K17"/>
  <c r="L13"/>
  <c r="K12"/>
  <c r="I12"/>
  <c r="H12"/>
  <c r="G12"/>
  <c r="G24" s="1"/>
  <c r="E12"/>
  <c r="D12"/>
  <c r="D24" s="1"/>
  <c r="C12"/>
  <c r="B12"/>
  <c r="B24" s="1"/>
  <c r="J11"/>
  <c r="L11" s="1"/>
  <c r="J10"/>
  <c r="L10" s="1"/>
  <c r="J22" l="1"/>
  <c r="L22" s="1"/>
  <c r="E24"/>
  <c r="J35"/>
  <c r="L35" s="1"/>
  <c r="J12"/>
  <c r="L12" s="1"/>
  <c r="C24"/>
  <c r="H24"/>
  <c r="K24"/>
  <c r="K37" s="1"/>
  <c r="I30"/>
  <c r="J30" s="1"/>
  <c r="L30" s="1"/>
  <c r="I17"/>
  <c r="J14"/>
  <c r="L14" s="1"/>
  <c r="C37"/>
  <c r="H37"/>
  <c r="G37"/>
  <c r="D37"/>
  <c r="B37"/>
  <c r="E37"/>
  <c r="J17" l="1"/>
  <c r="L17" s="1"/>
  <c r="I24"/>
  <c r="J24"/>
  <c r="L24" s="1"/>
  <c r="I37" l="1"/>
  <c r="J37" l="1"/>
  <c r="L37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 s="1"/>
  <c r="G100" s="1"/>
</calcChain>
</file>

<file path=xl/sharedStrings.xml><?xml version="1.0" encoding="utf-8"?>
<sst xmlns="http://schemas.openxmlformats.org/spreadsheetml/2006/main" count="616" uniqueCount="390">
  <si>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</si>
  <si>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</si>
  <si>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</si>
  <si>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</si>
  <si>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</si>
  <si>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</si>
  <si>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</si>
  <si>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</si>
  <si>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</si>
  <si>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</si>
  <si>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</si>
  <si>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</si>
  <si>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</si>
  <si>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</si>
  <si>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</si>
  <si>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</si>
  <si>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</si>
  <si>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</si>
  <si>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</si>
  <si>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</si>
  <si>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</si>
  <si>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</si>
  <si>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</si>
  <si>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</si>
  <si>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</si>
  <si>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</si>
  <si>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Totali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</si>
  <si>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</si>
  <si>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</si>
  <si>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</si>
  <si>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</si>
  <si>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</si>
  <si>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</si>
  <si>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</si>
  <si>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</si>
  <si>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</si>
  <si>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</si>
  <si>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</si>
  <si>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</si>
  <si>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</si>
  <si>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</si>
  <si>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</si>
  <si>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</si>
  <si>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</si>
  <si>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</si>
  <si>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</si>
  <si>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</si>
  <si>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</si>
  <si>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</si>
  <si>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</si>
  <si>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</si>
  <si>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</si>
  <si>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</si>
  <si>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</si>
  <si>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</si>
  <si>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</si>
  <si>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</si>
  <si>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</si>
  <si>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</si>
  <si>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</si>
  <si>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</si>
  <si>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</si>
  <si>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</si>
  <si>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</si>
  <si>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</si>
  <si>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</si>
  <si>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</si>
  <si>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</si>
  <si>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</si>
  <si>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</si>
  <si>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</si>
  <si>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</si>
  <si>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</si>
  <si>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</si>
  <si>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</si>
  <si>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</si>
  <si>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</si>
  <si>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</si>
  <si>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</si>
  <si>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</si>
  <si>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</si>
  <si>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</si>
  <si>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</si>
  <si>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</si>
  <si>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</si>
  <si>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</si>
  <si>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</si>
  <si>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</si>
  <si>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</si>
  <si>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</si>
  <si>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</si>
  <si>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</si>
  <si>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</si>
  <si>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</si>
  <si>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</si>
  <si>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</si>
  <si>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</si>
  <si>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</si>
  <si>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</si>
  <si>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</si>
  <si>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</si>
  <si>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</si>
  <si>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</si>
  <si>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</si>
  <si>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</si>
  <si>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</si>
  <si>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</si>
  <si>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</si>
  <si>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</si>
  <si>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</si>
  <si>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</si>
  <si>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</si>
  <si>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</si>
  <si>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</si>
  <si>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</si>
  <si>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</si>
  <si>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</si>
  <si>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</si>
  <si>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</si>
  <si>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</si>
  <si>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</si>
  <si>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</si>
  <si>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</si>
  <si>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</si>
  <si>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</si>
  <si>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</si>
  <si>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</si>
  <si>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</si>
  <si>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</si>
  <si>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</si>
  <si>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</si>
  <si>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</si>
  <si>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</si>
  <si>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</si>
  <si>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</si>
  <si>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</si>
  <si>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</si>
  <si>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</si>
  <si>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</si>
  <si>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</si>
  <si>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</si>
  <si>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</si>
  <si>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</si>
  <si>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</si>
  <si>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</si>
  <si>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</si>
  <si>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</si>
  <si>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</si>
  <si>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</si>
  <si>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</si>
  <si>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</si>
  <si>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</si>
  <si>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</si>
  <si>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</si>
  <si>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</si>
  <si>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</si>
  <si>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</si>
  <si>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</si>
  <si>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</si>
  <si>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</si>
  <si>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</si>
  <si>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</si>
  <si>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</si>
  <si>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</si>
  <si>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</si>
  <si>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</si>
  <si>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</si>
  <si>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</si>
  <si>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</si>
  <si>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</si>
  <si>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</si>
  <si>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</si>
  <si>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</si>
  <si>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</si>
  <si>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</si>
  <si>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</si>
  <si>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</si>
  <si>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</si>
  <si>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</si>
  <si>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</si>
  <si>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</si>
  <si>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</si>
  <si>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</si>
  <si>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</si>
  <si>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</si>
  <si>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</si>
  <si>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</si>
  <si>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</si>
  <si>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</si>
  <si>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</si>
  <si>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</si>
  <si>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</si>
  <si>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</si>
  <si>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</si>
  <si>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</si>
  <si>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</si>
  <si>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</si>
  <si>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</si>
  <si>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</si>
  <si>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</si>
  <si>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</si>
  <si>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</si>
  <si>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</si>
  <si>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</si>
  <si>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</si>
  <si>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</si>
  <si>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</si>
  <si>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</si>
  <si>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</si>
  <si>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</si>
  <si>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Primi i lidhur me kapitalin</t>
  </si>
  <si>
    <t>Rezerva rivleresimi</t>
  </si>
  <si>
    <t>Pasqyra e levizjeve ne kapitalin neto</t>
  </si>
  <si>
    <t>Interesa jo-kontrollues</t>
  </si>
  <si>
    <t>Diferenca nga perkthimi i monedhes ne veprimtari te huaja</t>
  </si>
  <si>
    <t>Kapitali i nenshkruar</t>
  </si>
  <si>
    <t>Fitimet/ (humbjet) e pashperndara</t>
  </si>
  <si>
    <t>Fitim/(humbja) e periudhes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</si>
  <si>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</si>
  <si>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</si>
  <si>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</si>
  <si>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</si>
  <si>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</si>
  <si>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</si>
  <si>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</si>
  <si>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</si>
  <si>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</si>
  <si>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</si>
  <si>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</si>
  <si>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Check PY</t>
  </si>
  <si>
    <t>Check CY</t>
  </si>
  <si>
    <t>Pozicioni financiar ne fillim 01.01.2019</t>
  </si>
  <si>
    <t>Rezerva te tjera (R. te tjera)</t>
  </si>
  <si>
    <t>Rezerva te tjera (R. Ligjore)</t>
  </si>
  <si>
    <t>Emetim i kapitalit të nënshkruar (Rritje kapitali)</t>
  </si>
  <si>
    <t>Pozicioni financiar ne fund 31.12.2019 (viti paraardhes)</t>
  </si>
  <si>
    <t>Pasqyrat financiare duhet të lexohen së bashku me shënimet shpjeguese, të cilat janë pjesë përbërëse e këtyre pasqyrave financiare.</t>
  </si>
  <si>
    <t>Hantin Bonati</t>
  </si>
  <si>
    <t>Markelian Mançellari</t>
  </si>
  <si>
    <t>Drejtor i Përgjithshëm</t>
  </si>
  <si>
    <t>Hartues i Pasqyrave Financiare</t>
  </si>
  <si>
    <t>Shef i Sektorit Financë-Kontabilitetit</t>
  </si>
  <si>
    <t>Pozicioni financiar ne fund 31.12.2020 (viti aktual)</t>
  </si>
  <si>
    <t>Te ardhura te tjera gjitheperfshirese (transferime ne rezultate te mbartura &amp; rezerva/ Rivlersimi I Aseteve)</t>
  </si>
  <si>
    <t>Pasqyrat financiare te vitit 31.12.2020</t>
  </si>
  <si>
    <t>ALBCONTROL SHA</t>
  </si>
  <si>
    <t>NIPT J61908011H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</si>
  <si>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</si>
  <si>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</si>
  <si>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</si>
  <si>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</si>
  <si>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</si>
  <si>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Shenime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</si>
  <si>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</si>
  <si>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</si>
  <si>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</si>
  <si>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</si>
  <si>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</si>
  <si>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</si>
  <si>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</si>
  <si>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</si>
  <si>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</si>
  <si>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</si>
  <si>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</si>
  <si>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</si>
  <si>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</si>
  <si>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</si>
  <si>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</si>
  <si>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</si>
  <si>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</si>
  <si>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</si>
  <si>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</si>
  <si>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</si>
  <si>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</si>
  <si>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</si>
  <si>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</si>
  <si>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</si>
  <si>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</si>
  <si>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</si>
  <si>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</si>
  <si>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</si>
  <si>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</si>
  <si>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</si>
  <si>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</si>
  <si>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</si>
  <si>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</si>
  <si>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</si>
  <si>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</si>
  <si>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</si>
  <si>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</si>
  <si>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</si>
  <si>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</si>
  <si>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</si>
  <si>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</si>
  <si>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</si>
  <si>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</si>
  <si>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(Efekti I detyrimeve tatimore te shtyra nga diferencat e perkohshme)</t>
    </r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</si>
  <si>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</si>
  <si>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</si>
  <si>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</si>
  <si>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</si>
  <si>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</si>
  <si>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</si>
  <si>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</si>
  <si>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te ardhura dhe shpenzime jo-monetare:</t>
  </si>
  <si>
    <t>Efekti i detyrimeve tatimore te shtyra nga diferencat e perkohshme,kreditimi i tatimit mbi fitimin</t>
  </si>
  <si>
    <t>Amortizimi</t>
  </si>
  <si>
    <t>Nxjerrja jashtë përdorimit e mjeteve fikse, neto nga fitimi kapital</t>
  </si>
  <si>
    <t>Pershkruaj</t>
  </si>
  <si>
    <t>Fluksi i mjeteve monetare i perfshire ne aktivitete investuese</t>
  </si>
  <si>
    <t>Ndryshim ne aktivet dhe detyrimet e shfrytezimit</t>
  </si>
  <si>
    <t>Renie/(Rritje) ne inventare</t>
  </si>
  <si>
    <t>Renie/(Rritje) ne llogari te arketueshme</t>
  </si>
  <si>
    <t>Renie/(Rritje) ne llog te tjera financiare afatshkurtera</t>
  </si>
  <si>
    <t>Renie/(Rritje) ne llog te tjera per tu riburesuar</t>
  </si>
  <si>
    <t>Rritje/(Renie) ne të pagueshme</t>
  </si>
  <si>
    <t>Rritje/(Renie) ne llog te tjera te pagueshme</t>
  </si>
  <si>
    <t>Rritje/(Renie) ne parapagime dhe shpenzime te shtyra</t>
  </si>
  <si>
    <t>Mjete monetare neto nga/ perdorur ne aktivitetin e shfrytezimit</t>
  </si>
  <si>
    <t>Tatim fitimi i paguar gjate periudhes</t>
  </si>
  <si>
    <t>Fluksi i mjeteve monetare nga/ perdorur ne aktivitetin e investimit</t>
  </si>
  <si>
    <t>Blerje te aktiveve afatgjate meteriale dhe jomateriale</t>
  </si>
  <si>
    <t>Shitje te aktiveve afatgjate meteriale dhe jomateriale</t>
  </si>
  <si>
    <t>Shtesa/pakesime ne aktive financiare</t>
  </si>
  <si>
    <t>Shtesa/pakesime ne AAM Huaperdorje</t>
  </si>
  <si>
    <t>Rivlersimi i Aseteve</t>
  </si>
  <si>
    <t>Mjete monetare neto nga/perdorur ne aktivitetin e investimit</t>
  </si>
  <si>
    <t>Fluksi i mjeteve monetare nga/perdorur ne aktivitetin e financimit</t>
  </si>
  <si>
    <t>(Ripagim) te hyrat neto nga huate afatgjate</t>
  </si>
  <si>
    <t>Rezerva Rivleresimi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</si>
  <si>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</si>
  <si>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</si>
  <si>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</si>
  <si>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</si>
  <si>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</si>
  <si>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Check</t>
  </si>
  <si>
    <t>Pasqyrat financiare te vitit 2020</t>
  </si>
  <si>
    <t>Pasqyra e Pozicionit Financiar</t>
  </si>
  <si>
    <t>Me ndarje ne afatshkurter dhe afatgjate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</si>
  <si>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</si>
  <si>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</si>
  <si>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</si>
  <si>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</si>
  <si>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</si>
  <si>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</si>
  <si>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</si>
  <si>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</si>
  <si>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</si>
  <si>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</si>
  <si>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</si>
  <si>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</si>
  <si>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</si>
  <si>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(AAM per Huaperdorje)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</si>
  <si>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</si>
  <si>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</si>
  <si>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</si>
  <si>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</si>
  <si>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</si>
  <si>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</si>
  <si>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</si>
  <si>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</si>
  <si>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tjera (TVSH per t'u Rimbursuar, Paradhenie, Llog. ne pritje, etj)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</si>
  <si>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</si>
  <si>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</si>
  <si>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</si>
  <si>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</si>
  <si>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</si>
  <si>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</si>
  <si>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Rezerva te tjera (pershkruaj)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</si>
  <si>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</si>
  <si>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</si>
  <si>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</si>
  <si>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</si>
  <si>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</si>
  <si>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</si>
  <si>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</si>
  <si>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</si>
  <si>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</si>
  <si>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</si>
  <si>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</t>
  </si>
  <si>
    <t>Detyrime te tjera (pershkruaj)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</si>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</sst>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20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sz val="11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1"/>
      <color indexed="8"/>
      <name val="Times New Roman"/>
      <family val="1"/>
    </font>
    <font>
      <i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2" fillId="0" borderId="0"/>
    <xf numFmtId="0" fontId="3" fillId="0" borderId="0"/>
    <xf numFmtId="0" fontId="21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3" fillId="0" borderId="0"/>
  </cellStyleXfs>
  <cellXfs count="164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8" fillId="0" borderId="0" xfId="0" applyFont="1"/>
    <xf numFmtId="0" fontId="179" fillId="0" borderId="0" xfId="0" applyFont="1"/>
    <xf numFmtId="0" fontId="175" fillId="0" borderId="0" xfId="6590" applyNumberFormat="1" applyFont="1" applyFill="1" applyBorder="1" applyAlignment="1" applyProtection="1">
      <alignment wrapText="1"/>
    </xf>
    <xf numFmtId="0" fontId="176" fillId="0" borderId="0" xfId="6590" applyFont="1"/>
    <xf numFmtId="0" fontId="179" fillId="0" borderId="0" xfId="6590" applyFont="1"/>
    <xf numFmtId="0" fontId="176" fillId="0" borderId="0" xfId="6590" applyFont="1" applyBorder="1"/>
    <xf numFmtId="0" fontId="183" fillId="0" borderId="0" xfId="6590" applyNumberFormat="1" applyFont="1" applyFill="1" applyBorder="1" applyAlignment="1" applyProtection="1">
      <alignment vertical="center"/>
    </xf>
    <xf numFmtId="0" fontId="180" fillId="0" borderId="0" xfId="6590" applyNumberFormat="1" applyFont="1" applyFill="1" applyBorder="1" applyAlignment="1" applyProtection="1">
      <alignment vertical="center"/>
    </xf>
    <xf numFmtId="37" fontId="176" fillId="0" borderId="0" xfId="6590" applyNumberFormat="1" applyFont="1" applyBorder="1"/>
    <xf numFmtId="37" fontId="176" fillId="0" borderId="0" xfId="6590" applyNumberFormat="1" applyFont="1"/>
    <xf numFmtId="0" fontId="181" fillId="0" borderId="0" xfId="6590" applyFont="1"/>
    <xf numFmtId="37" fontId="181" fillId="0" borderId="0" xfId="6590" applyNumberFormat="1" applyFont="1" applyBorder="1"/>
    <xf numFmtId="37" fontId="181" fillId="0" borderId="0" xfId="6590" applyNumberFormat="1" applyFont="1"/>
    <xf numFmtId="0" fontId="186" fillId="0" borderId="0" xfId="0" applyNumberFormat="1" applyFont="1" applyFill="1" applyBorder="1" applyAlignment="1" applyProtection="1">
      <alignment vertical="center"/>
    </xf>
    <xf numFmtId="0" fontId="186" fillId="0" borderId="0" xfId="0" applyNumberFormat="1" applyFont="1" applyFill="1" applyBorder="1" applyAlignment="1" applyProtection="1">
      <alignment horizontal="center" vertical="center"/>
    </xf>
    <xf numFmtId="37" fontId="181" fillId="0" borderId="0" xfId="6590" applyNumberFormat="1" applyFont="1" applyBorder="1" applyAlignment="1">
      <alignment vertical="center"/>
    </xf>
    <xf numFmtId="37" fontId="181" fillId="0" borderId="0" xfId="6590" applyNumberFormat="1" applyFont="1" applyAlignment="1">
      <alignment vertical="center"/>
    </xf>
    <xf numFmtId="0" fontId="181" fillId="0" borderId="0" xfId="6590" applyFont="1" applyAlignment="1">
      <alignment vertical="center"/>
    </xf>
    <xf numFmtId="0" fontId="176" fillId="0" borderId="0" xfId="6590" applyFont="1" applyBorder="1" applyAlignment="1">
      <alignment vertical="center"/>
    </xf>
    <xf numFmtId="0" fontId="176" fillId="0" borderId="0" xfId="6590" applyFont="1" applyAlignment="1">
      <alignment vertical="center"/>
    </xf>
    <xf numFmtId="0" fontId="189" fillId="0" borderId="0" xfId="0" applyNumberFormat="1" applyFont="1" applyFill="1" applyBorder="1" applyAlignment="1" applyProtection="1">
      <alignment horizontal="center" vertical="center"/>
    </xf>
    <xf numFmtId="0" fontId="175" fillId="0" borderId="0" xfId="6590" applyNumberFormat="1" applyFont="1" applyFill="1" applyBorder="1" applyAlignment="1" applyProtection="1">
      <alignment horizontal="center" vertical="center" wrapText="1"/>
    </xf>
    <xf numFmtId="0" fontId="185" fillId="62" borderId="0" xfId="6590" applyNumberFormat="1" applyFont="1" applyFill="1" applyBorder="1" applyAlignment="1" applyProtection="1">
      <alignment horizontal="center" vertical="center" wrapText="1"/>
    </xf>
    <xf numFmtId="0" fontId="175" fillId="0" borderId="0" xfId="6591" applyFont="1" applyFill="1" applyBorder="1" applyAlignment="1">
      <alignment vertical="center"/>
    </xf>
    <xf numFmtId="0" fontId="175" fillId="0" borderId="0" xfId="6590" applyNumberFormat="1" applyFont="1" applyFill="1" applyBorder="1" applyAlignment="1" applyProtection="1">
      <alignment vertical="center" wrapText="1"/>
    </xf>
    <xf numFmtId="0" fontId="177" fillId="0" borderId="0" xfId="6590" applyNumberFormat="1" applyFont="1" applyFill="1" applyBorder="1" applyAlignment="1" applyProtection="1">
      <alignment vertical="center"/>
    </xf>
    <xf numFmtId="0" fontId="175" fillId="0" borderId="0" xfId="6590" applyNumberFormat="1" applyFont="1" applyFill="1" applyBorder="1" applyAlignment="1" applyProtection="1">
      <alignment horizontal="right" vertical="center" wrapText="1"/>
    </xf>
    <xf numFmtId="0" fontId="177" fillId="0" borderId="0" xfId="6591" applyFont="1" applyFill="1" applyBorder="1" applyAlignment="1">
      <alignment vertical="center"/>
    </xf>
    <xf numFmtId="37" fontId="177" fillId="0" borderId="0" xfId="6592" applyNumberFormat="1" applyFont="1" applyBorder="1" applyAlignment="1">
      <alignment horizontal="right" vertical="center"/>
    </xf>
    <xf numFmtId="37" fontId="177" fillId="0" borderId="0" xfId="6592" applyNumberFormat="1" applyFont="1" applyFill="1" applyBorder="1" applyAlignment="1" applyProtection="1">
      <alignment horizontal="right" vertical="center" wrapText="1"/>
    </xf>
    <xf numFmtId="37" fontId="176" fillId="0" borderId="0" xfId="6590" applyNumberFormat="1" applyFont="1" applyBorder="1" applyAlignment="1">
      <alignment horizontal="right" vertical="center"/>
    </xf>
    <xf numFmtId="37" fontId="178" fillId="0" borderId="15" xfId="6590" applyNumberFormat="1" applyFont="1" applyFill="1" applyBorder="1" applyAlignment="1">
      <alignment horizontal="right" vertical="center"/>
    </xf>
    <xf numFmtId="37" fontId="177" fillId="0" borderId="0" xfId="6592" applyNumberFormat="1" applyFont="1" applyFill="1" applyBorder="1" applyAlignment="1">
      <alignment horizontal="right" vertical="center"/>
    </xf>
    <xf numFmtId="37" fontId="175" fillId="0" borderId="25" xfId="6592" applyNumberFormat="1" applyFont="1" applyBorder="1" applyAlignment="1">
      <alignment horizontal="right" vertical="center"/>
    </xf>
    <xf numFmtId="0" fontId="183" fillId="0" borderId="0" xfId="6590" applyNumberFormat="1" applyFont="1" applyFill="1" applyBorder="1" applyAlignment="1" applyProtection="1">
      <alignment vertical="center" wrapText="1"/>
    </xf>
    <xf numFmtId="37" fontId="176" fillId="0" borderId="0" xfId="6590" applyNumberFormat="1" applyFont="1" applyAlignment="1">
      <alignment horizontal="right" vertical="center"/>
    </xf>
    <xf numFmtId="0" fontId="180" fillId="0" borderId="0" xfId="6590" applyNumberFormat="1" applyFont="1" applyFill="1" applyBorder="1" applyAlignment="1" applyProtection="1">
      <alignment vertical="center" wrapText="1"/>
    </xf>
    <xf numFmtId="37" fontId="176" fillId="34" borderId="0" xfId="6590" applyNumberFormat="1" applyFont="1" applyFill="1" applyAlignment="1">
      <alignment horizontal="right" vertical="center"/>
    </xf>
    <xf numFmtId="37" fontId="178" fillId="0" borderId="25" xfId="6590" applyNumberFormat="1" applyFont="1" applyBorder="1" applyAlignment="1">
      <alignment horizontal="right" vertical="center"/>
    </xf>
    <xf numFmtId="0" fontId="180" fillId="62" borderId="0" xfId="6590" applyNumberFormat="1" applyFont="1" applyFill="1" applyBorder="1" applyAlignment="1" applyProtection="1">
      <alignment vertical="center"/>
    </xf>
    <xf numFmtId="37" fontId="176" fillId="0" borderId="0" xfId="6590" applyNumberFormat="1" applyFont="1" applyFill="1" applyBorder="1" applyAlignment="1">
      <alignment horizontal="right" vertical="center"/>
    </xf>
    <xf numFmtId="37" fontId="178" fillId="61" borderId="15" xfId="6590" applyNumberFormat="1" applyFont="1" applyFill="1" applyBorder="1" applyAlignment="1">
      <alignment horizontal="right" vertical="center"/>
    </xf>
    <xf numFmtId="0" fontId="189" fillId="0" borderId="0" xfId="0" applyNumberFormat="1" applyFont="1" applyFill="1" applyBorder="1" applyAlignment="1" applyProtection="1">
      <alignment horizontal="center" vertical="center"/>
    </xf>
    <xf numFmtId="0" fontId="187" fillId="0" borderId="25" xfId="0" applyNumberFormat="1" applyFont="1" applyFill="1" applyBorder="1" applyAlignment="1" applyProtection="1">
      <alignment horizontal="center" vertical="center"/>
    </xf>
    <xf numFmtId="0" fontId="189" fillId="0" borderId="0" xfId="0" applyNumberFormat="1" applyFont="1" applyFill="1" applyBorder="1" applyAlignment="1" applyProtection="1">
      <alignment horizontal="center" vertical="center"/>
    </xf>
    <xf numFmtId="0" fontId="186" fillId="0" borderId="0" xfId="0" applyNumberFormat="1" applyFont="1" applyFill="1" applyBorder="1" applyAlignment="1" applyProtection="1">
      <alignment horizontal="left" vertical="center"/>
    </xf>
    <xf numFmtId="0" fontId="187" fillId="0" borderId="25" xfId="0" applyNumberFormat="1" applyFont="1" applyFill="1" applyBorder="1" applyAlignment="1" applyProtection="1">
      <alignment horizontal="center" vertical="center"/>
    </xf>
    <xf numFmtId="0" fontId="188" fillId="0" borderId="25" xfId="0" applyNumberFormat="1" applyFont="1" applyFill="1" applyBorder="1" applyAlignment="1" applyProtection="1">
      <alignment horizontal="center" vertical="center"/>
    </xf>
    <xf numFmtId="0" fontId="186" fillId="0" borderId="0" xfId="0" applyNumberFormat="1" applyFont="1" applyFill="1" applyBorder="1" applyAlignment="1" applyProtection="1">
      <alignment horizontal="center"/>
    </xf>
    <xf numFmtId="0" fontId="186" fillId="0" borderId="0" xfId="0" applyNumberFormat="1" applyFont="1" applyFill="1" applyBorder="1" applyAlignment="1" applyProtection="1"/>
    <xf numFmtId="0" fontId="176" fillId="0" borderId="0" xfId="0" applyFont="1" applyAlignment="1"/>
    <xf numFmtId="3" fontId="190" fillId="0" borderId="0" xfId="0" applyNumberFormat="1" applyFont="1" applyBorder="1" applyAlignment="1">
      <alignment horizontal="center" vertical="center"/>
    </xf>
    <xf numFmtId="3" fontId="190" fillId="0" borderId="0" xfId="0" applyNumberFormat="1" applyFont="1" applyFill="1" applyBorder="1" applyAlignment="1">
      <alignment horizontal="center" vertical="center"/>
    </xf>
    <xf numFmtId="0" fontId="188" fillId="0" borderId="0" xfId="0" applyNumberFormat="1" applyFont="1" applyFill="1" applyBorder="1" applyAlignment="1" applyProtection="1">
      <alignment horizontal="center" vertical="center"/>
    </xf>
    <xf numFmtId="0" fontId="191" fillId="0" borderId="0" xfId="6595" applyNumberFormat="1" applyFont="1" applyFill="1" applyBorder="1" applyAlignment="1" applyProtection="1">
      <alignment wrapText="1"/>
    </xf>
    <xf numFmtId="0" fontId="176" fillId="0" borderId="0" xfId="0" applyFont="1"/>
    <xf numFmtId="0" fontId="176" fillId="0" borderId="0" xfId="0" applyFont="1" applyBorder="1"/>
    <xf numFmtId="0" fontId="176" fillId="0" borderId="0" xfId="0" applyFont="1" applyFill="1"/>
    <xf numFmtId="0" fontId="177" fillId="0" borderId="0" xfId="6595" applyNumberFormat="1" applyFont="1" applyFill="1" applyBorder="1" applyAlignment="1" applyProtection="1">
      <alignment wrapText="1"/>
    </xf>
    <xf numFmtId="37" fontId="186" fillId="0" borderId="0" xfId="215" applyNumberFormat="1" applyFont="1" applyFill="1" applyBorder="1" applyAlignment="1" applyProtection="1">
      <alignment horizontal="right" wrapText="1"/>
    </xf>
    <xf numFmtId="0" fontId="192" fillId="0" borderId="0" xfId="0" applyNumberFormat="1" applyFont="1" applyFill="1" applyBorder="1" applyAlignment="1" applyProtection="1">
      <alignment horizontal="left" wrapText="1" indent="2"/>
    </xf>
    <xf numFmtId="37" fontId="18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0" fontId="186" fillId="63" borderId="0" xfId="0" applyNumberFormat="1" applyFont="1" applyFill="1" applyBorder="1" applyAlignment="1" applyProtection="1">
      <alignment horizontal="center" vertical="center"/>
    </xf>
    <xf numFmtId="0" fontId="186" fillId="63" borderId="0" xfId="0" applyNumberFormat="1" applyFont="1" applyFill="1" applyBorder="1" applyAlignment="1" applyProtection="1"/>
    <xf numFmtId="0" fontId="177" fillId="62" borderId="0" xfId="6595" applyNumberFormat="1" applyFont="1" applyFill="1" applyBorder="1" applyAlignment="1" applyProtection="1">
      <alignment wrapText="1"/>
    </xf>
    <xf numFmtId="0" fontId="175" fillId="0" borderId="0" xfId="6595" applyNumberFormat="1" applyFont="1" applyFill="1" applyBorder="1" applyAlignment="1" applyProtection="1">
      <alignment wrapText="1"/>
    </xf>
    <xf numFmtId="37" fontId="175" fillId="0" borderId="25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75" fillId="0" borderId="15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Fill="1" applyBorder="1" applyAlignment="1">
      <alignment horizontal="right"/>
    </xf>
    <xf numFmtId="0" fontId="193" fillId="0" borderId="0" xfId="6595" applyFont="1" applyBorder="1" applyAlignment="1">
      <alignment horizontal="left" vertical="center"/>
    </xf>
    <xf numFmtId="0" fontId="177" fillId="0" borderId="0" xfId="6595" applyNumberFormat="1" applyFont="1" applyFill="1" applyBorder="1" applyAlignment="1" applyProtection="1">
      <alignment horizontal="left" wrapText="1" indent="2"/>
    </xf>
    <xf numFmtId="37" fontId="175" fillId="0" borderId="25" xfId="0" applyNumberFormat="1" applyFont="1" applyFill="1" applyBorder="1" applyAlignment="1" applyProtection="1">
      <alignment horizontal="right"/>
    </xf>
    <xf numFmtId="0" fontId="1" fillId="0" borderId="0" xfId="6595"/>
    <xf numFmtId="37" fontId="175" fillId="0" borderId="15" xfId="0" applyNumberFormat="1" applyFont="1" applyFill="1" applyBorder="1" applyAlignment="1" applyProtection="1">
      <alignment horizontal="right"/>
    </xf>
    <xf numFmtId="0" fontId="186" fillId="61" borderId="0" xfId="0" applyNumberFormat="1" applyFont="1" applyFill="1" applyBorder="1" applyAlignment="1" applyProtection="1">
      <alignment horizontal="center"/>
    </xf>
    <xf numFmtId="0" fontId="186" fillId="0" borderId="26" xfId="0" applyNumberFormat="1" applyFont="1" applyFill="1" applyBorder="1" applyAlignment="1" applyProtection="1">
      <alignment horizontal="center" vertical="center"/>
    </xf>
    <xf numFmtId="0" fontId="194" fillId="0" borderId="0" xfId="0" applyFont="1" applyBorder="1" applyAlignment="1">
      <alignment horizontal="left"/>
    </xf>
    <xf numFmtId="0" fontId="195" fillId="0" borderId="0" xfId="0" applyFont="1" applyBorder="1" applyAlignment="1">
      <alignment vertical="center"/>
    </xf>
    <xf numFmtId="0" fontId="175" fillId="0" borderId="0" xfId="0" applyNumberFormat="1" applyFont="1" applyFill="1" applyBorder="1" applyAlignment="1" applyProtection="1">
      <alignment wrapText="1"/>
    </xf>
    <xf numFmtId="38" fontId="176" fillId="0" borderId="0" xfId="0" applyNumberFormat="1" applyFont="1"/>
    <xf numFmtId="38" fontId="176" fillId="0" borderId="0" xfId="0" applyNumberFormat="1" applyFont="1" applyBorder="1"/>
    <xf numFmtId="0" fontId="177" fillId="0" borderId="0" xfId="0" applyNumberFormat="1" applyFont="1" applyFill="1" applyBorder="1" applyAlignment="1" applyProtection="1">
      <alignment wrapText="1"/>
    </xf>
    <xf numFmtId="37" fontId="176" fillId="0" borderId="0" xfId="0" applyNumberFormat="1" applyFont="1"/>
    <xf numFmtId="37" fontId="176" fillId="0" borderId="0" xfId="0" applyNumberFormat="1" applyFont="1" applyBorder="1"/>
    <xf numFmtId="0" fontId="196" fillId="63" borderId="0" xfId="6595" applyNumberFormat="1" applyFont="1" applyFill="1" applyBorder="1" applyAlignment="1" applyProtection="1">
      <alignment vertical="center" wrapText="1"/>
    </xf>
    <xf numFmtId="0" fontId="197" fillId="0" borderId="0" xfId="0" applyNumberFormat="1" applyFont="1" applyFill="1" applyBorder="1" applyAlignment="1" applyProtection="1">
      <alignment horizontal="left" vertical="center" wrapText="1"/>
    </xf>
    <xf numFmtId="0" fontId="198" fillId="0" borderId="0" xfId="0" applyFont="1" applyAlignment="1">
      <alignment vertical="center"/>
    </xf>
    <xf numFmtId="37" fontId="176" fillId="0" borderId="0" xfId="0" applyNumberFormat="1" applyFont="1" applyFill="1" applyBorder="1"/>
    <xf numFmtId="37" fontId="176" fillId="0" borderId="0" xfId="0" applyNumberFormat="1" applyFont="1" applyFill="1"/>
    <xf numFmtId="0" fontId="177" fillId="0" borderId="0" xfId="0" applyNumberFormat="1" applyFont="1" applyFill="1" applyBorder="1" applyAlignment="1" applyProtection="1">
      <alignment horizontal="left" wrapText="1" indent="2"/>
    </xf>
    <xf numFmtId="0" fontId="186" fillId="0" borderId="0" xfId="0" applyNumberFormat="1" applyFont="1" applyFill="1" applyBorder="1" applyAlignment="1" applyProtection="1">
      <alignment horizontal="left" vertical="center" wrapText="1"/>
    </xf>
    <xf numFmtId="37" fontId="178" fillId="0" borderId="25" xfId="0" applyNumberFormat="1" applyFont="1" applyBorder="1"/>
    <xf numFmtId="37" fontId="178" fillId="0" borderId="0" xfId="0" applyNumberFormat="1" applyFont="1" applyBorder="1"/>
    <xf numFmtId="0" fontId="175" fillId="0" borderId="0" xfId="3275" applyFont="1" applyFill="1" applyAlignment="1">
      <alignment vertical="top" wrapText="1"/>
    </xf>
    <xf numFmtId="37" fontId="178" fillId="0" borderId="27" xfId="0" applyNumberFormat="1" applyFont="1" applyBorder="1"/>
    <xf numFmtId="0" fontId="177" fillId="0" borderId="0" xfId="0" applyNumberFormat="1" applyFont="1" applyFill="1" applyBorder="1" applyAlignment="1" applyProtection="1">
      <alignment horizontal="left" wrapText="1"/>
    </xf>
    <xf numFmtId="0" fontId="175" fillId="61" borderId="0" xfId="0" applyNumberFormat="1" applyFont="1" applyFill="1" applyBorder="1" applyAlignment="1" applyProtection="1">
      <alignment horizontal="left" wrapText="1"/>
    </xf>
    <xf numFmtId="37" fontId="178" fillId="61" borderId="15" xfId="0" applyNumberFormat="1" applyFont="1" applyFill="1" applyBorder="1"/>
    <xf numFmtId="37" fontId="178" fillId="61" borderId="0" xfId="0" applyNumberFormat="1" applyFont="1" applyFill="1" applyBorder="1"/>
    <xf numFmtId="0" fontId="199" fillId="0" borderId="0" xfId="6596" applyNumberFormat="1" applyFont="1" applyFill="1" applyBorder="1" applyAlignment="1">
      <alignment vertical="center"/>
    </xf>
    <xf numFmtId="167" fontId="199" fillId="0" borderId="0" xfId="6596" applyNumberFormat="1" applyFont="1" applyFill="1" applyBorder="1" applyAlignment="1">
      <alignment vertical="center"/>
    </xf>
    <xf numFmtId="1" fontId="199" fillId="0" borderId="0" xfId="659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/>
    <xf numFmtId="0" fontId="192" fillId="0" borderId="0" xfId="6595" applyNumberFormat="1" applyFont="1" applyFill="1" applyBorder="1" applyAlignment="1" applyProtection="1">
      <alignment wrapText="1"/>
    </xf>
    <xf numFmtId="0" fontId="194" fillId="0" borderId="0" xfId="0" applyFont="1" applyBorder="1" applyAlignment="1"/>
    <xf numFmtId="0" fontId="175" fillId="0" borderId="0" xfId="6595" applyNumberFormat="1" applyFont="1" applyFill="1" applyBorder="1" applyAlignment="1" applyProtection="1"/>
    <xf numFmtId="3" fontId="200" fillId="0" borderId="0" xfId="0" applyNumberFormat="1" applyFont="1" applyBorder="1" applyAlignment="1">
      <alignment vertical="center"/>
    </xf>
    <xf numFmtId="37" fontId="176" fillId="61" borderId="0" xfId="0" applyNumberFormat="1" applyFont="1" applyFill="1"/>
    <xf numFmtId="0" fontId="197" fillId="62" borderId="0" xfId="6595" applyNumberFormat="1" applyFont="1" applyFill="1" applyBorder="1" applyAlignment="1" applyProtection="1">
      <alignment wrapText="1"/>
    </xf>
    <xf numFmtId="37" fontId="190" fillId="0" borderId="25" xfId="0" applyNumberFormat="1" applyFont="1" applyBorder="1" applyAlignment="1">
      <alignment vertical="center"/>
    </xf>
    <xf numFmtId="37" fontId="190" fillId="0" borderId="0" xfId="0" applyNumberFormat="1" applyFont="1" applyBorder="1" applyAlignment="1">
      <alignment vertical="center"/>
    </xf>
    <xf numFmtId="0" fontId="190" fillId="0" borderId="0" xfId="3275" applyFont="1" applyFill="1" applyBorder="1" applyAlignment="1">
      <alignment horizontal="left" vertical="center"/>
    </xf>
    <xf numFmtId="0" fontId="200" fillId="0" borderId="0" xfId="3275" applyFont="1" applyFill="1" applyBorder="1" applyAlignment="1">
      <alignment horizontal="left" vertical="center"/>
    </xf>
    <xf numFmtId="37" fontId="176" fillId="61" borderId="26" xfId="0" applyNumberFormat="1" applyFont="1" applyFill="1" applyBorder="1"/>
    <xf numFmtId="37" fontId="201" fillId="0" borderId="0" xfId="6595" applyNumberFormat="1" applyFont="1"/>
    <xf numFmtId="37" fontId="178" fillId="0" borderId="15" xfId="0" applyNumberFormat="1" applyFont="1" applyBorder="1"/>
    <xf numFmtId="37" fontId="202" fillId="0" borderId="25" xfId="6595" applyNumberFormat="1" applyFont="1" applyBorder="1"/>
    <xf numFmtId="0" fontId="203" fillId="0" borderId="0" xfId="6595" applyFont="1"/>
    <xf numFmtId="37" fontId="190" fillId="0" borderId="27" xfId="0" applyNumberFormat="1" applyFont="1" applyBorder="1" applyAlignment="1">
      <alignment vertical="center"/>
    </xf>
    <xf numFmtId="37" fontId="175" fillId="0" borderId="25" xfId="6595" applyNumberFormat="1" applyFont="1" applyFill="1" applyBorder="1" applyAlignment="1" applyProtection="1">
      <alignment wrapText="1"/>
    </xf>
    <xf numFmtId="0" fontId="175" fillId="0" borderId="0" xfId="6595" applyNumberFormat="1" applyFont="1" applyFill="1" applyBorder="1" applyAlignment="1" applyProtection="1">
      <alignment vertical="top" wrapText="1"/>
    </xf>
    <xf numFmtId="37" fontId="190" fillId="0" borderId="15" xfId="0" applyNumberFormat="1" applyFont="1" applyFill="1" applyBorder="1" applyAlignment="1">
      <alignment vertical="center"/>
    </xf>
    <xf numFmtId="37" fontId="190" fillId="0" borderId="0" xfId="0" applyNumberFormat="1" applyFont="1" applyFill="1" applyBorder="1" applyAlignment="1">
      <alignment vertical="center"/>
    </xf>
    <xf numFmtId="0" fontId="204" fillId="0" borderId="0" xfId="6596" applyNumberFormat="1" applyFont="1" applyFill="1" applyBorder="1" applyAlignment="1">
      <alignment vertical="center"/>
    </xf>
    <xf numFmtId="0" fontId="205" fillId="0" borderId="0" xfId="6596" applyNumberFormat="1" applyFont="1" applyFill="1" applyBorder="1" applyAlignment="1">
      <alignment horizontal="center" vertical="center"/>
    </xf>
    <xf numFmtId="37" fontId="199" fillId="0" borderId="0" xfId="6596" applyNumberFormat="1" applyFont="1" applyFill="1" applyBorder="1" applyAlignment="1">
      <alignment vertical="center"/>
    </xf>
    <xf numFmtId="0" fontId="205" fillId="0" borderId="0" xfId="6596" applyNumberFormat="1" applyFont="1" applyFill="1" applyBorder="1" applyAlignment="1">
      <alignment vertic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2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4"/>
    <cellStyle name="Normal 23" xfId="6593"/>
    <cellStyle name="Normal 23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Global IFRS YE2009" xfId="6591"/>
    <cellStyle name="Normal_SHEET" xfId="6596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topLeftCell="A49" workbookViewId="0">
      <selection activeCell="F66" sqref="F66"/>
    </sheetView>
  </sheetViews>
  <sheetFormatPr defaultRowHeight="15"/>
  <cols>
    <col min="1" max="1" width="83.42578125" style="84" customWidth="1"/>
    <col min="2" max="2" width="15.7109375" style="83" customWidth="1"/>
    <col min="3" max="3" width="2.28515625" style="83" customWidth="1"/>
    <col min="4" max="4" width="15.7109375" style="83" customWidth="1"/>
    <col min="5" max="5" width="2.42578125" style="83" customWidth="1"/>
    <col min="6" max="6" width="10.5703125" style="84" bestFit="1" customWidth="1"/>
    <col min="7" max="16384" width="9.140625" style="84"/>
  </cols>
  <sheetData>
    <row r="1" spans="1:6">
      <c r="A1" s="35" t="s">
        <v>336</v>
      </c>
    </row>
    <row r="2" spans="1:6">
      <c r="A2" s="36" t="s">
        <v>245</v>
      </c>
    </row>
    <row r="3" spans="1:6">
      <c r="A3" s="36" t="s">
        <v>246</v>
      </c>
    </row>
    <row r="4" spans="1:6">
      <c r="A4" s="36"/>
    </row>
    <row r="5" spans="1:6">
      <c r="A5" s="139" t="s">
        <v>337</v>
      </c>
    </row>
    <row r="6" spans="1:6">
      <c r="A6" s="140" t="s">
        <v>338</v>
      </c>
      <c r="B6" s="86" t="s">
        <v>249</v>
      </c>
      <c r="C6" s="86"/>
      <c r="D6" s="86" t="s">
        <v>249</v>
      </c>
    </row>
    <row r="7" spans="1:6">
      <c r="A7" s="141"/>
      <c r="B7" s="86" t="s">
        <v>250</v>
      </c>
      <c r="C7" s="86"/>
      <c r="D7" s="86" t="s">
        <v>251</v>
      </c>
      <c r="E7" s="84"/>
      <c r="F7" s="88" t="s">
        <v>252</v>
      </c>
    </row>
    <row r="8" spans="1:6">
      <c r="A8" s="142" t="s">
        <v>339</v>
      </c>
      <c r="B8" s="143"/>
      <c r="C8" s="143"/>
      <c r="D8" s="143"/>
      <c r="E8" s="84"/>
    </row>
    <row r="9" spans="1:6">
      <c r="A9" s="101" t="s">
        <v>340</v>
      </c>
      <c r="B9" s="143"/>
      <c r="C9" s="143"/>
      <c r="D9" s="143"/>
      <c r="E9" s="84"/>
      <c r="F9" s="49"/>
    </row>
    <row r="10" spans="1:6">
      <c r="A10" s="93" t="s">
        <v>341</v>
      </c>
      <c r="B10" s="144">
        <v>5188447163</v>
      </c>
      <c r="C10" s="120"/>
      <c r="D10" s="144">
        <v>4766527236</v>
      </c>
      <c r="E10" s="84"/>
      <c r="F10" s="49">
        <v>6</v>
      </c>
    </row>
    <row r="11" spans="1:6">
      <c r="A11" s="93" t="s">
        <v>342</v>
      </c>
      <c r="B11" s="144">
        <v>243502271</v>
      </c>
      <c r="C11" s="120"/>
      <c r="D11" s="144">
        <v>0</v>
      </c>
      <c r="E11" s="84"/>
      <c r="F11" s="49">
        <v>7</v>
      </c>
    </row>
    <row r="12" spans="1:6">
      <c r="A12" s="93" t="s">
        <v>343</v>
      </c>
      <c r="B12" s="144">
        <v>0</v>
      </c>
      <c r="C12" s="120"/>
      <c r="D12" s="144">
        <v>0</v>
      </c>
      <c r="E12" s="84"/>
      <c r="F12" s="49"/>
    </row>
    <row r="13" spans="1:6" ht="16.5" customHeight="1">
      <c r="A13" s="93" t="s">
        <v>344</v>
      </c>
      <c r="B13" s="144">
        <v>0</v>
      </c>
      <c r="C13" s="120"/>
      <c r="D13" s="144">
        <v>0</v>
      </c>
      <c r="E13" s="84"/>
      <c r="F13" s="49"/>
    </row>
    <row r="14" spans="1:6" ht="16.5" customHeight="1">
      <c r="A14" s="93" t="s">
        <v>345</v>
      </c>
      <c r="B14" s="144">
        <v>29532152</v>
      </c>
      <c r="C14" s="120"/>
      <c r="D14" s="144">
        <v>29532152</v>
      </c>
      <c r="E14" s="84"/>
      <c r="F14" s="49">
        <v>9</v>
      </c>
    </row>
    <row r="15" spans="1:6">
      <c r="A15" s="93" t="s">
        <v>346</v>
      </c>
      <c r="B15" s="144">
        <v>0</v>
      </c>
      <c r="C15" s="120"/>
      <c r="D15" s="144">
        <v>0</v>
      </c>
      <c r="E15" s="84"/>
      <c r="F15" s="49"/>
    </row>
    <row r="16" spans="1:6">
      <c r="A16" s="93" t="s">
        <v>347</v>
      </c>
      <c r="B16" s="144">
        <v>0</v>
      </c>
      <c r="C16" s="120"/>
      <c r="D16" s="144">
        <v>0</v>
      </c>
      <c r="E16" s="84"/>
      <c r="F16" s="49"/>
    </row>
    <row r="17" spans="1:6">
      <c r="A17" s="93" t="s">
        <v>348</v>
      </c>
      <c r="B17" s="144">
        <v>0</v>
      </c>
      <c r="C17" s="120"/>
      <c r="D17" s="144">
        <v>0</v>
      </c>
      <c r="E17" s="84"/>
      <c r="F17" s="49"/>
    </row>
    <row r="18" spans="1:6">
      <c r="A18" s="93" t="s">
        <v>349</v>
      </c>
      <c r="B18" s="144">
        <v>0</v>
      </c>
      <c r="C18" s="120"/>
      <c r="D18" s="144">
        <v>0</v>
      </c>
      <c r="E18" s="84"/>
      <c r="F18" s="49"/>
    </row>
    <row r="19" spans="1:6" ht="16.5" customHeight="1">
      <c r="A19" s="93" t="s">
        <v>350</v>
      </c>
      <c r="B19" s="144">
        <v>0</v>
      </c>
      <c r="C19" s="120"/>
      <c r="D19" s="144">
        <v>0</v>
      </c>
      <c r="E19" s="84"/>
      <c r="F19" s="49"/>
    </row>
    <row r="20" spans="1:6" ht="16.5" customHeight="1">
      <c r="A20" s="93" t="s">
        <v>351</v>
      </c>
      <c r="B20" s="144">
        <v>2531345</v>
      </c>
      <c r="C20" s="120"/>
      <c r="D20" s="144">
        <v>3198345</v>
      </c>
      <c r="E20" s="84"/>
      <c r="F20" s="49">
        <v>8</v>
      </c>
    </row>
    <row r="21" spans="1:6">
      <c r="A21" s="145" t="s">
        <v>352</v>
      </c>
      <c r="B21" s="144">
        <v>0</v>
      </c>
      <c r="C21" s="120"/>
      <c r="D21" s="144">
        <v>243502271</v>
      </c>
      <c r="E21" s="84"/>
      <c r="F21" s="49">
        <v>5</v>
      </c>
    </row>
    <row r="22" spans="1:6">
      <c r="A22" s="101" t="s">
        <v>353</v>
      </c>
      <c r="B22" s="146">
        <f>SUM(B10:B21)</f>
        <v>5464012931</v>
      </c>
      <c r="C22" s="147"/>
      <c r="D22" s="146">
        <f>SUM(D10:D21)</f>
        <v>5042760004</v>
      </c>
      <c r="E22" s="84"/>
      <c r="F22" s="49"/>
    </row>
    <row r="23" spans="1:6">
      <c r="A23" s="142"/>
      <c r="B23" s="119"/>
      <c r="C23" s="120"/>
      <c r="D23" s="119"/>
      <c r="E23" s="84"/>
      <c r="F23" s="49"/>
    </row>
    <row r="24" spans="1:6">
      <c r="A24" s="148" t="s">
        <v>354</v>
      </c>
      <c r="B24" s="119"/>
      <c r="C24" s="120"/>
      <c r="D24" s="119"/>
      <c r="E24" s="84"/>
      <c r="F24" s="49"/>
    </row>
    <row r="25" spans="1:6">
      <c r="A25" s="93" t="s">
        <v>355</v>
      </c>
      <c r="B25" s="144">
        <v>17282762</v>
      </c>
      <c r="C25" s="120"/>
      <c r="D25" s="144">
        <v>17719288</v>
      </c>
      <c r="E25" s="84"/>
      <c r="F25" s="49">
        <v>10</v>
      </c>
    </row>
    <row r="26" spans="1:6">
      <c r="A26" s="93" t="s">
        <v>356</v>
      </c>
      <c r="B26" s="144">
        <v>607061712</v>
      </c>
      <c r="C26" s="120"/>
      <c r="D26" s="144">
        <v>410790461</v>
      </c>
      <c r="E26" s="84"/>
      <c r="F26" s="49">
        <v>11</v>
      </c>
    </row>
    <row r="27" spans="1:6">
      <c r="A27" s="149" t="s">
        <v>357</v>
      </c>
      <c r="B27" s="144">
        <v>0</v>
      </c>
      <c r="C27" s="120"/>
      <c r="D27" s="144">
        <v>0</v>
      </c>
      <c r="E27" s="84"/>
      <c r="F27" s="49"/>
    </row>
    <row r="28" spans="1:6">
      <c r="A28" s="93" t="s">
        <v>358</v>
      </c>
      <c r="B28" s="144">
        <v>131585264</v>
      </c>
      <c r="C28" s="120"/>
      <c r="D28" s="144">
        <v>203752801</v>
      </c>
      <c r="E28" s="84"/>
      <c r="F28" s="49">
        <v>12</v>
      </c>
    </row>
    <row r="29" spans="1:6">
      <c r="A29" s="93" t="s">
        <v>359</v>
      </c>
      <c r="B29" s="144">
        <v>0</v>
      </c>
      <c r="C29" s="120"/>
      <c r="D29" s="144">
        <v>0</v>
      </c>
      <c r="E29" s="84"/>
      <c r="F29" s="49"/>
    </row>
    <row r="30" spans="1:6">
      <c r="A30" s="93" t="s">
        <v>360</v>
      </c>
      <c r="B30" s="144">
        <v>960574238</v>
      </c>
      <c r="C30" s="120"/>
      <c r="D30" s="144">
        <v>362532952</v>
      </c>
      <c r="E30" s="84"/>
      <c r="F30" s="49">
        <v>13</v>
      </c>
    </row>
    <row r="31" spans="1:6">
      <c r="A31" s="145" t="s">
        <v>361</v>
      </c>
      <c r="B31" s="150">
        <v>261862011</v>
      </c>
      <c r="C31" s="120"/>
      <c r="D31" s="150">
        <v>633886329</v>
      </c>
      <c r="E31" s="84"/>
      <c r="F31" s="49">
        <v>14</v>
      </c>
    </row>
    <row r="32" spans="1:6">
      <c r="A32" s="109"/>
      <c r="B32" s="151">
        <f>SUM(B25:B31)</f>
        <v>1978365987</v>
      </c>
      <c r="C32" s="109"/>
      <c r="D32" s="151">
        <f>SUM(D25:D31)</f>
        <v>1628681831</v>
      </c>
      <c r="E32" s="84"/>
      <c r="F32" s="49"/>
    </row>
    <row r="33" spans="1:6" ht="30">
      <c r="A33" s="93" t="s">
        <v>362</v>
      </c>
      <c r="B33" s="144"/>
      <c r="C33" s="120"/>
      <c r="D33" s="144"/>
      <c r="E33" s="84"/>
      <c r="F33" s="49"/>
    </row>
    <row r="34" spans="1:6">
      <c r="A34" s="101" t="s">
        <v>363</v>
      </c>
      <c r="B34" s="146">
        <f>SUM(B32:B33)</f>
        <v>1978365987</v>
      </c>
      <c r="C34" s="147"/>
      <c r="D34" s="146">
        <f>SUM(D32:D33)</f>
        <v>1628681831</v>
      </c>
      <c r="E34" s="84"/>
      <c r="F34" s="49"/>
    </row>
    <row r="35" spans="1:6">
      <c r="A35" s="115"/>
      <c r="B35" s="119"/>
      <c r="C35" s="120"/>
      <c r="D35" s="119"/>
      <c r="E35" s="84"/>
      <c r="F35" s="49"/>
    </row>
    <row r="36" spans="1:6" ht="15.75" thickBot="1">
      <c r="A36" s="101" t="s">
        <v>364</v>
      </c>
      <c r="B36" s="152">
        <f>B34+B22</f>
        <v>7442378918</v>
      </c>
      <c r="C36" s="120"/>
      <c r="D36" s="152">
        <f>D34+D22</f>
        <v>6671441835</v>
      </c>
      <c r="E36" s="84"/>
      <c r="F36" s="49"/>
    </row>
    <row r="37" spans="1:6" ht="15.75" thickTop="1">
      <c r="A37" s="95"/>
      <c r="B37" s="95"/>
      <c r="C37" s="95"/>
      <c r="D37" s="95"/>
      <c r="E37" s="84"/>
      <c r="F37" s="49"/>
    </row>
    <row r="38" spans="1:6">
      <c r="A38" s="142" t="s">
        <v>365</v>
      </c>
      <c r="B38" s="84"/>
      <c r="C38" s="84"/>
      <c r="D38" s="84"/>
      <c r="E38" s="84"/>
      <c r="F38" s="49"/>
    </row>
    <row r="39" spans="1:6">
      <c r="A39" s="142"/>
      <c r="B39" s="84"/>
      <c r="C39" s="84"/>
      <c r="D39" s="84"/>
      <c r="E39" s="84"/>
      <c r="F39" s="49"/>
    </row>
    <row r="40" spans="1:6">
      <c r="A40" s="101" t="s">
        <v>366</v>
      </c>
      <c r="B40" s="119"/>
      <c r="C40" s="120"/>
      <c r="D40" s="119"/>
      <c r="E40" s="84"/>
      <c r="F40" s="49"/>
    </row>
    <row r="41" spans="1:6">
      <c r="A41" s="93" t="s">
        <v>367</v>
      </c>
      <c r="B41" s="144">
        <v>5953141000</v>
      </c>
      <c r="C41" s="120"/>
      <c r="D41" s="144">
        <v>5953141000</v>
      </c>
      <c r="E41" s="84"/>
      <c r="F41" s="49"/>
    </row>
    <row r="42" spans="1:6">
      <c r="A42" s="145" t="s">
        <v>368</v>
      </c>
      <c r="B42" s="144">
        <v>739752885</v>
      </c>
      <c r="C42" s="120"/>
      <c r="D42" s="144">
        <v>441642007</v>
      </c>
      <c r="E42" s="84"/>
      <c r="F42" s="49"/>
    </row>
    <row r="43" spans="1:6">
      <c r="A43" s="93" t="s">
        <v>369</v>
      </c>
      <c r="B43" s="144">
        <v>-182257148</v>
      </c>
      <c r="C43" s="120"/>
      <c r="D43" s="144">
        <v>-333785456</v>
      </c>
      <c r="E43" s="84"/>
      <c r="F43" s="49"/>
    </row>
    <row r="44" spans="1:6">
      <c r="B44" s="153">
        <f>SUM(B41:B43)</f>
        <v>6510636737</v>
      </c>
      <c r="C44" s="109"/>
      <c r="D44" s="153">
        <f>SUM(D41:D43)</f>
        <v>6060997551</v>
      </c>
      <c r="E44" s="84"/>
      <c r="F44" s="49"/>
    </row>
    <row r="45" spans="1:6">
      <c r="A45" s="93" t="s">
        <v>370</v>
      </c>
      <c r="B45" s="144">
        <v>0</v>
      </c>
      <c r="C45" s="120"/>
      <c r="D45" s="144">
        <v>0</v>
      </c>
      <c r="E45" s="84"/>
      <c r="F45" s="49"/>
    </row>
    <row r="46" spans="1:6">
      <c r="A46" s="115" t="s">
        <v>371</v>
      </c>
      <c r="B46" s="153">
        <f>SUM(B44:B45)</f>
        <v>6510636737</v>
      </c>
      <c r="C46" s="154"/>
      <c r="D46" s="153">
        <f>SUM(D44:D45)</f>
        <v>6060997551</v>
      </c>
      <c r="E46" s="84"/>
      <c r="F46" s="49"/>
    </row>
    <row r="47" spans="1:6">
      <c r="A47" s="118" t="s">
        <v>213</v>
      </c>
      <c r="B47" s="144">
        <v>0</v>
      </c>
      <c r="C47" s="120"/>
      <c r="D47" s="144">
        <v>0</v>
      </c>
      <c r="E47" s="84"/>
      <c r="F47" s="49"/>
    </row>
    <row r="48" spans="1:6">
      <c r="A48" s="115" t="s">
        <v>372</v>
      </c>
      <c r="B48" s="155">
        <f>SUM(B46:B47)</f>
        <v>6510636737</v>
      </c>
      <c r="C48" s="147"/>
      <c r="D48" s="155">
        <f>SUM(D46:D47)</f>
        <v>6060997551</v>
      </c>
      <c r="E48" s="84"/>
      <c r="F48" s="49">
        <v>15</v>
      </c>
    </row>
    <row r="49" spans="1:6">
      <c r="A49" s="142"/>
      <c r="B49" s="84"/>
      <c r="C49" s="84"/>
      <c r="D49" s="84"/>
      <c r="E49" s="84"/>
      <c r="F49" s="49"/>
    </row>
    <row r="50" spans="1:6">
      <c r="A50" s="101" t="s">
        <v>373</v>
      </c>
      <c r="B50" s="119"/>
      <c r="C50" s="120"/>
      <c r="D50" s="119"/>
      <c r="E50" s="84"/>
      <c r="F50" s="49"/>
    </row>
    <row r="51" spans="1:6">
      <c r="A51" s="93" t="s">
        <v>374</v>
      </c>
      <c r="B51" s="144">
        <v>81968646</v>
      </c>
      <c r="C51" s="120"/>
      <c r="D51" s="144">
        <v>10228634</v>
      </c>
      <c r="E51" s="84"/>
      <c r="F51" s="49">
        <v>16</v>
      </c>
    </row>
    <row r="52" spans="1:6">
      <c r="A52" s="93" t="s">
        <v>375</v>
      </c>
      <c r="B52" s="144">
        <v>0</v>
      </c>
      <c r="C52" s="120"/>
      <c r="D52" s="144">
        <v>0</v>
      </c>
      <c r="E52" s="84"/>
      <c r="F52" s="49"/>
    </row>
    <row r="53" spans="1:6">
      <c r="A53" s="93" t="s">
        <v>376</v>
      </c>
      <c r="B53" s="144">
        <v>0</v>
      </c>
      <c r="C53" s="120"/>
      <c r="D53" s="144">
        <v>0</v>
      </c>
      <c r="E53" s="84"/>
      <c r="F53" s="49"/>
    </row>
    <row r="54" spans="1:6">
      <c r="A54" s="93" t="s">
        <v>377</v>
      </c>
      <c r="B54" s="144">
        <v>66690094</v>
      </c>
      <c r="C54" s="120"/>
      <c r="D54" s="144">
        <v>0</v>
      </c>
      <c r="E54" s="84"/>
      <c r="F54" s="49">
        <v>17</v>
      </c>
    </row>
    <row r="55" spans="1:6">
      <c r="A55" s="93" t="s">
        <v>378</v>
      </c>
      <c r="B55" s="144">
        <v>0</v>
      </c>
      <c r="C55" s="120"/>
      <c r="D55" s="144">
        <v>0</v>
      </c>
      <c r="E55" s="84"/>
      <c r="F55" s="49"/>
    </row>
    <row r="56" spans="1:6">
      <c r="A56" s="93" t="s">
        <v>379</v>
      </c>
      <c r="B56" s="144">
        <v>1391342</v>
      </c>
      <c r="C56" s="120"/>
      <c r="D56" s="144">
        <v>1743692</v>
      </c>
      <c r="E56" s="84"/>
      <c r="F56" s="49">
        <v>18</v>
      </c>
    </row>
    <row r="57" spans="1:6">
      <c r="A57" s="145" t="s">
        <v>380</v>
      </c>
      <c r="B57" s="144">
        <v>0</v>
      </c>
      <c r="C57" s="120"/>
      <c r="D57" s="144">
        <v>0</v>
      </c>
      <c r="E57" s="84"/>
      <c r="F57" s="49"/>
    </row>
    <row r="58" spans="1:6">
      <c r="A58" s="101" t="s">
        <v>381</v>
      </c>
      <c r="B58" s="146">
        <f>SUM(B51:B57)</f>
        <v>150050082</v>
      </c>
      <c r="C58" s="147"/>
      <c r="D58" s="146">
        <f>SUM(D51:D57)</f>
        <v>11972326</v>
      </c>
      <c r="E58" s="84"/>
      <c r="F58" s="49"/>
    </row>
    <row r="59" spans="1:6">
      <c r="A59" s="142"/>
      <c r="B59" s="84"/>
      <c r="C59" s="84"/>
      <c r="D59" s="84"/>
      <c r="E59" s="84"/>
      <c r="F59" s="49"/>
    </row>
    <row r="60" spans="1:6">
      <c r="A60" s="101" t="s">
        <v>382</v>
      </c>
      <c r="B60" s="84"/>
      <c r="C60" s="84"/>
      <c r="D60" s="84"/>
      <c r="E60" s="84"/>
      <c r="F60" s="49"/>
    </row>
    <row r="61" spans="1:6">
      <c r="A61" s="93" t="s">
        <v>383</v>
      </c>
      <c r="B61" s="144">
        <v>414625398</v>
      </c>
      <c r="C61" s="120"/>
      <c r="D61" s="144">
        <v>457935628</v>
      </c>
      <c r="E61" s="84"/>
      <c r="F61" s="49">
        <v>19</v>
      </c>
    </row>
    <row r="62" spans="1:6">
      <c r="A62" s="93" t="s">
        <v>384</v>
      </c>
      <c r="B62" s="144">
        <v>0</v>
      </c>
      <c r="C62" s="120"/>
      <c r="D62" s="144">
        <v>0</v>
      </c>
      <c r="E62" s="84"/>
      <c r="F62" s="49"/>
    </row>
    <row r="63" spans="1:6">
      <c r="A63" s="93" t="s">
        <v>374</v>
      </c>
      <c r="B63" s="144">
        <v>306236803</v>
      </c>
      <c r="C63" s="120"/>
      <c r="D63" s="144">
        <v>0</v>
      </c>
      <c r="E63" s="84"/>
      <c r="F63" s="49">
        <v>16</v>
      </c>
    </row>
    <row r="64" spans="1:6">
      <c r="A64" s="93" t="s">
        <v>375</v>
      </c>
      <c r="B64" s="144">
        <v>60829898</v>
      </c>
      <c r="C64" s="120"/>
      <c r="D64" s="144">
        <v>140536330</v>
      </c>
      <c r="E64" s="84"/>
      <c r="F64" s="49">
        <v>21</v>
      </c>
    </row>
    <row r="65" spans="1:6">
      <c r="A65" s="93" t="s">
        <v>385</v>
      </c>
      <c r="B65" s="144">
        <v>0</v>
      </c>
      <c r="C65" s="120"/>
      <c r="D65" s="144"/>
      <c r="E65" s="84"/>
      <c r="F65" s="49">
        <v>20</v>
      </c>
    </row>
    <row r="66" spans="1:6">
      <c r="A66" s="93" t="s">
        <v>378</v>
      </c>
      <c r="B66" s="144">
        <v>0</v>
      </c>
      <c r="C66" s="120"/>
      <c r="D66" s="144"/>
      <c r="E66" s="84"/>
      <c r="F66" s="49"/>
    </row>
    <row r="67" spans="1:6">
      <c r="A67" s="93" t="s">
        <v>379</v>
      </c>
      <c r="B67" s="144">
        <v>0</v>
      </c>
      <c r="C67" s="120"/>
      <c r="D67" s="144"/>
      <c r="E67" s="84"/>
      <c r="F67" s="49"/>
    </row>
    <row r="68" spans="1:6">
      <c r="A68" s="145" t="s">
        <v>380</v>
      </c>
      <c r="B68" s="144">
        <v>0</v>
      </c>
      <c r="C68" s="120"/>
      <c r="D68" s="144"/>
      <c r="E68" s="84"/>
      <c r="F68" s="49"/>
    </row>
    <row r="69" spans="1:6">
      <c r="A69" s="93"/>
      <c r="B69" s="156">
        <f>SUM(B61:B68)</f>
        <v>781692099</v>
      </c>
      <c r="C69" s="101"/>
      <c r="D69" s="156">
        <f>SUM(D61:D68)</f>
        <v>598471958</v>
      </c>
      <c r="E69" s="84"/>
      <c r="F69" s="49"/>
    </row>
    <row r="70" spans="1:6" ht="30">
      <c r="A70" s="93" t="s">
        <v>386</v>
      </c>
      <c r="B70" s="144"/>
      <c r="C70" s="120"/>
      <c r="D70" s="144"/>
      <c r="E70" s="84"/>
      <c r="F70" s="49"/>
    </row>
    <row r="71" spans="1:6">
      <c r="A71" s="101" t="s">
        <v>387</v>
      </c>
      <c r="B71" s="146">
        <f>SUM(B69:B70)</f>
        <v>781692099</v>
      </c>
      <c r="C71" s="147"/>
      <c r="D71" s="146">
        <f>SUM(D69:D70)</f>
        <v>598471958</v>
      </c>
      <c r="E71" s="84"/>
      <c r="F71" s="49"/>
    </row>
    <row r="72" spans="1:6">
      <c r="A72" s="101"/>
      <c r="B72" s="119"/>
      <c r="C72" s="120"/>
      <c r="D72" s="119"/>
      <c r="E72" s="84"/>
      <c r="F72" s="49"/>
    </row>
    <row r="73" spans="1:6">
      <c r="A73" s="101" t="s">
        <v>388</v>
      </c>
      <c r="B73" s="155">
        <f>B58+B71</f>
        <v>931742181</v>
      </c>
      <c r="C73" s="147"/>
      <c r="D73" s="155">
        <f>D58+D71</f>
        <v>610444284</v>
      </c>
      <c r="E73" s="84"/>
      <c r="F73" s="49"/>
    </row>
    <row r="74" spans="1:6">
      <c r="A74" s="101"/>
      <c r="B74" s="119"/>
      <c r="C74" s="120"/>
      <c r="D74" s="119"/>
      <c r="E74" s="84"/>
      <c r="F74" s="49"/>
    </row>
    <row r="75" spans="1:6" ht="15.75" thickBot="1">
      <c r="A75" s="157" t="s">
        <v>389</v>
      </c>
      <c r="B75" s="158">
        <f>B48+B73</f>
        <v>7442378918</v>
      </c>
      <c r="C75" s="159"/>
      <c r="D75" s="158">
        <f>D48+D73</f>
        <v>6671441835</v>
      </c>
      <c r="E75" s="84"/>
      <c r="F75" s="49"/>
    </row>
    <row r="76" spans="1:6" ht="15.75" thickTop="1">
      <c r="A76" s="160"/>
      <c r="B76" s="161"/>
      <c r="C76" s="161"/>
      <c r="D76" s="161"/>
      <c r="E76" s="161"/>
    </row>
    <row r="77" spans="1:6">
      <c r="A77" s="136" t="s">
        <v>335</v>
      </c>
      <c r="B77" s="162">
        <f>B75-B36</f>
        <v>0</v>
      </c>
      <c r="C77" s="136"/>
      <c r="D77" s="162">
        <f>D75-D36</f>
        <v>0</v>
      </c>
      <c r="E77" s="163"/>
    </row>
    <row r="78" spans="1:6">
      <c r="A78" s="163"/>
      <c r="B78" s="163"/>
      <c r="C78" s="163"/>
      <c r="D78" s="163"/>
      <c r="E78" s="163"/>
    </row>
    <row r="79" spans="1:6">
      <c r="A79" s="163"/>
      <c r="B79" s="163"/>
      <c r="C79" s="163"/>
      <c r="D79" s="163"/>
      <c r="E79" s="163"/>
    </row>
    <row r="80" spans="1:6">
      <c r="A80" s="163"/>
      <c r="B80" s="163"/>
      <c r="C80" s="163"/>
      <c r="D80" s="163"/>
      <c r="E80" s="163"/>
    </row>
    <row r="81" spans="1:5">
      <c r="A81" s="163"/>
      <c r="B81" s="163"/>
      <c r="C81" s="163"/>
      <c r="D81" s="163"/>
      <c r="E81" s="163"/>
    </row>
    <row r="82" spans="1:5">
      <c r="A82" s="163"/>
      <c r="B82" s="163"/>
      <c r="C82" s="163"/>
      <c r="D82" s="163"/>
      <c r="E82" s="163"/>
    </row>
    <row r="83" spans="1:5">
      <c r="A83" s="163"/>
      <c r="B83" s="163"/>
      <c r="C83" s="163"/>
      <c r="D83" s="163"/>
      <c r="E83" s="163"/>
    </row>
    <row r="84" spans="1:5">
      <c r="A84" s="163"/>
      <c r="B84" s="163"/>
      <c r="C84" s="163"/>
      <c r="D84" s="163"/>
      <c r="E84" s="163"/>
    </row>
    <row r="85" spans="1:5">
      <c r="A85" s="163"/>
      <c r="B85" s="161"/>
      <c r="C85" s="161"/>
      <c r="D85" s="161"/>
      <c r="E85" s="161"/>
    </row>
    <row r="86" spans="1:5">
      <c r="A86" s="163"/>
      <c r="B86" s="161"/>
      <c r="C86" s="161"/>
      <c r="D86" s="161"/>
      <c r="E86" s="161"/>
    </row>
    <row r="87" spans="1:5">
      <c r="A87" s="163"/>
      <c r="B87" s="161"/>
      <c r="C87" s="161"/>
      <c r="D87" s="161"/>
      <c r="E87" s="161"/>
    </row>
    <row r="88" spans="1:5">
      <c r="A88" s="163"/>
      <c r="B88" s="161"/>
      <c r="C88" s="161"/>
      <c r="D88" s="161"/>
      <c r="E88" s="161"/>
    </row>
    <row r="89" spans="1:5">
      <c r="A89" s="163"/>
      <c r="B89" s="161"/>
      <c r="C89" s="161"/>
      <c r="D89" s="161"/>
      <c r="E89" s="161"/>
    </row>
    <row r="90" spans="1:5">
      <c r="A90" s="163"/>
      <c r="B90" s="161"/>
      <c r="C90" s="161"/>
      <c r="D90" s="161"/>
      <c r="E90" s="161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F88"/>
  <sheetViews>
    <sheetView showGridLines="0" workbookViewId="0">
      <selection activeCell="B15" sqref="B15"/>
    </sheetView>
  </sheetViews>
  <sheetFormatPr defaultRowHeight="15"/>
  <cols>
    <col min="1" max="1" width="9.7109375" style="84" customWidth="1"/>
    <col min="2" max="2" width="90.140625" style="84" customWidth="1"/>
    <col min="3" max="3" width="15.7109375" style="84" customWidth="1"/>
    <col min="4" max="4" width="2.7109375" style="84" customWidth="1"/>
    <col min="5" max="5" width="15.7109375" style="84" customWidth="1"/>
    <col min="6" max="6" width="11.5703125" style="84" customWidth="1"/>
    <col min="7" max="16384" width="9.140625" style="84"/>
  </cols>
  <sheetData>
    <row r="1" spans="2:6">
      <c r="B1" s="35" t="s">
        <v>244</v>
      </c>
    </row>
    <row r="2" spans="2:6">
      <c r="B2" s="36" t="s">
        <v>245</v>
      </c>
    </row>
    <row r="3" spans="2:6">
      <c r="B3" s="36" t="s">
        <v>246</v>
      </c>
    </row>
    <row r="4" spans="2:6">
      <c r="B4" s="36" t="s">
        <v>247</v>
      </c>
    </row>
    <row r="5" spans="2:6">
      <c r="B5" s="35" t="s">
        <v>301</v>
      </c>
      <c r="C5" s="90"/>
      <c r="D5" s="91"/>
      <c r="E5" s="90"/>
    </row>
    <row r="6" spans="2:6">
      <c r="B6" s="36"/>
      <c r="C6" s="90"/>
      <c r="D6" s="91"/>
      <c r="E6" s="90"/>
    </row>
    <row r="7" spans="2:6">
      <c r="B7" s="113"/>
      <c r="C7" s="86" t="s">
        <v>249</v>
      </c>
      <c r="D7" s="86"/>
      <c r="E7" s="86" t="s">
        <v>249</v>
      </c>
    </row>
    <row r="8" spans="2:6" ht="14.1" customHeight="1">
      <c r="B8" s="113"/>
      <c r="C8" s="86" t="s">
        <v>250</v>
      </c>
      <c r="D8" s="86"/>
      <c r="E8" s="86" t="s">
        <v>251</v>
      </c>
      <c r="F8" s="88" t="s">
        <v>252</v>
      </c>
    </row>
    <row r="9" spans="2:6" ht="14.1" customHeight="1">
      <c r="B9" s="114"/>
      <c r="C9" s="90"/>
      <c r="D9" s="91"/>
      <c r="E9" s="90"/>
    </row>
    <row r="10" spans="2:6" ht="14.1" customHeight="1">
      <c r="B10" s="115" t="s">
        <v>302</v>
      </c>
      <c r="C10" s="116"/>
      <c r="D10" s="117"/>
      <c r="E10" s="116"/>
    </row>
    <row r="11" spans="2:6" ht="14.1" customHeight="1">
      <c r="B11" s="118" t="s">
        <v>303</v>
      </c>
      <c r="C11" s="119">
        <v>-448612721</v>
      </c>
      <c r="D11" s="120"/>
      <c r="E11" s="119">
        <v>-282935035</v>
      </c>
    </row>
    <row r="12" spans="2:6" ht="14.1" customHeight="1">
      <c r="B12" s="118" t="s">
        <v>304</v>
      </c>
      <c r="C12" s="119"/>
      <c r="D12" s="120"/>
      <c r="E12" s="119"/>
    </row>
    <row r="13" spans="2:6" ht="14.1" customHeight="1">
      <c r="B13" s="121" t="s">
        <v>305</v>
      </c>
      <c r="C13" s="119">
        <v>-102645528</v>
      </c>
      <c r="D13" s="120"/>
      <c r="E13" s="119">
        <v>45469972</v>
      </c>
    </row>
    <row r="14" spans="2:6" ht="14.1" customHeight="1">
      <c r="B14" s="122" t="s">
        <v>306</v>
      </c>
      <c r="C14" s="119">
        <v>725129639</v>
      </c>
      <c r="D14" s="120"/>
      <c r="E14" s="119">
        <v>1130636979</v>
      </c>
    </row>
    <row r="15" spans="2:6" ht="14.1" customHeight="1">
      <c r="B15" s="123" t="s">
        <v>307</v>
      </c>
      <c r="C15" s="119">
        <v>0</v>
      </c>
      <c r="D15" s="120"/>
      <c r="E15" s="119">
        <v>12530127</v>
      </c>
    </row>
    <row r="16" spans="2:6">
      <c r="B16" s="95" t="s">
        <v>308</v>
      </c>
      <c r="C16" s="119">
        <v>0</v>
      </c>
      <c r="D16" s="120"/>
      <c r="E16" s="119">
        <v>0</v>
      </c>
    </row>
    <row r="17" spans="2:5">
      <c r="B17" s="95" t="s">
        <v>308</v>
      </c>
      <c r="C17" s="119">
        <v>0</v>
      </c>
      <c r="D17" s="120"/>
      <c r="E17" s="119">
        <v>0</v>
      </c>
    </row>
    <row r="18" spans="2:5">
      <c r="B18" s="95" t="s">
        <v>308</v>
      </c>
      <c r="C18" s="119">
        <v>0</v>
      </c>
      <c r="D18" s="120"/>
      <c r="E18" s="119">
        <v>0</v>
      </c>
    </row>
    <row r="19" spans="2:5">
      <c r="B19" s="95" t="s">
        <v>308</v>
      </c>
      <c r="C19" s="119">
        <v>0</v>
      </c>
      <c r="D19" s="120"/>
      <c r="E19" s="119">
        <v>0</v>
      </c>
    </row>
    <row r="20" spans="2:5">
      <c r="B20" s="95" t="s">
        <v>308</v>
      </c>
      <c r="C20" s="119">
        <v>0</v>
      </c>
      <c r="D20" s="120"/>
      <c r="E20" s="119">
        <v>0</v>
      </c>
    </row>
    <row r="21" spans="2:5">
      <c r="B21" s="95" t="s">
        <v>308</v>
      </c>
      <c r="C21" s="119">
        <v>0</v>
      </c>
      <c r="D21" s="124"/>
      <c r="E21" s="125">
        <v>0</v>
      </c>
    </row>
    <row r="22" spans="2:5">
      <c r="B22" s="95" t="s">
        <v>308</v>
      </c>
      <c r="C22" s="119">
        <v>0</v>
      </c>
      <c r="D22" s="124"/>
      <c r="E22" s="125">
        <v>0</v>
      </c>
    </row>
    <row r="23" spans="2:5">
      <c r="B23" s="95" t="s">
        <v>308</v>
      </c>
      <c r="C23" s="119">
        <v>0</v>
      </c>
      <c r="D23" s="124"/>
      <c r="E23" s="125">
        <v>0</v>
      </c>
    </row>
    <row r="24" spans="2:5">
      <c r="B24" s="95" t="s">
        <v>308</v>
      </c>
      <c r="C24" s="119">
        <v>0</v>
      </c>
      <c r="D24" s="124"/>
      <c r="E24" s="125">
        <v>0</v>
      </c>
    </row>
    <row r="25" spans="2:5">
      <c r="B25" s="126"/>
      <c r="C25" s="119"/>
      <c r="D25" s="120"/>
      <c r="E25" s="119"/>
    </row>
    <row r="26" spans="2:5" ht="14.1" customHeight="1">
      <c r="B26" s="118" t="s">
        <v>309</v>
      </c>
      <c r="C26" s="119"/>
      <c r="D26" s="120"/>
      <c r="E26" s="119"/>
    </row>
    <row r="27" spans="2:5" ht="14.1" customHeight="1">
      <c r="B27" s="95" t="s">
        <v>308</v>
      </c>
      <c r="C27" s="119">
        <v>0</v>
      </c>
      <c r="D27" s="120"/>
      <c r="E27" s="119">
        <v>0</v>
      </c>
    </row>
    <row r="28" spans="2:5">
      <c r="B28" s="95" t="s">
        <v>308</v>
      </c>
      <c r="C28" s="119">
        <v>0</v>
      </c>
      <c r="D28" s="120"/>
      <c r="E28" s="119">
        <v>0</v>
      </c>
    </row>
    <row r="29" spans="2:5">
      <c r="B29" s="95" t="s">
        <v>308</v>
      </c>
      <c r="C29" s="119">
        <v>0</v>
      </c>
      <c r="D29" s="120"/>
      <c r="E29" s="119">
        <v>0</v>
      </c>
    </row>
    <row r="30" spans="2:5">
      <c r="B30" s="95" t="s">
        <v>308</v>
      </c>
      <c r="C30" s="119">
        <v>0</v>
      </c>
      <c r="D30" s="120"/>
      <c r="E30" s="119">
        <v>0</v>
      </c>
    </row>
    <row r="31" spans="2:5">
      <c r="B31" s="95" t="s">
        <v>308</v>
      </c>
      <c r="C31" s="119">
        <v>0</v>
      </c>
      <c r="D31" s="120"/>
      <c r="E31" s="119">
        <v>0</v>
      </c>
    </row>
    <row r="32" spans="2:5">
      <c r="B32" s="126"/>
      <c r="C32" s="119"/>
      <c r="D32" s="120"/>
      <c r="E32" s="119"/>
    </row>
    <row r="33" spans="2:5" ht="14.1" customHeight="1">
      <c r="B33" s="118" t="s">
        <v>310</v>
      </c>
      <c r="C33" s="119"/>
      <c r="D33" s="120"/>
      <c r="E33" s="119"/>
    </row>
    <row r="34" spans="2:5">
      <c r="B34" s="127" t="s">
        <v>311</v>
      </c>
      <c r="C34" s="119">
        <v>436526</v>
      </c>
      <c r="D34" s="120"/>
      <c r="E34" s="119">
        <v>-1507541</v>
      </c>
    </row>
    <row r="35" spans="2:5" ht="14.25" customHeight="1">
      <c r="B35" s="127" t="s">
        <v>312</v>
      </c>
      <c r="C35" s="119">
        <v>175753067</v>
      </c>
      <c r="D35" s="120"/>
      <c r="E35" s="119">
        <v>-44427593</v>
      </c>
    </row>
    <row r="36" spans="2:5" ht="14.25" customHeight="1">
      <c r="B36" s="127" t="s">
        <v>313</v>
      </c>
      <c r="C36" s="119">
        <v>667000</v>
      </c>
      <c r="D36" s="120"/>
      <c r="E36" s="119">
        <v>124956295</v>
      </c>
    </row>
    <row r="37" spans="2:5" ht="14.25" customHeight="1">
      <c r="B37" s="127" t="s">
        <v>314</v>
      </c>
      <c r="C37" s="119">
        <v>0</v>
      </c>
      <c r="D37" s="120"/>
      <c r="E37" s="119">
        <v>-211408427</v>
      </c>
    </row>
    <row r="38" spans="2:5">
      <c r="B38" s="127" t="s">
        <v>315</v>
      </c>
      <c r="C38" s="119">
        <v>-123016662</v>
      </c>
      <c r="D38" s="120"/>
      <c r="E38" s="119">
        <v>-174447024</v>
      </c>
    </row>
    <row r="39" spans="2:5" ht="14.1" customHeight="1">
      <c r="B39" s="127" t="s">
        <v>316</v>
      </c>
      <c r="C39" s="119">
        <v>66337744</v>
      </c>
      <c r="D39" s="120"/>
      <c r="E39" s="119">
        <v>-250203634</v>
      </c>
    </row>
    <row r="40" spans="2:5" ht="14.1" customHeight="1">
      <c r="B40" s="127" t="s">
        <v>317</v>
      </c>
      <c r="C40" s="119">
        <v>72167537</v>
      </c>
      <c r="D40" s="120"/>
      <c r="E40" s="119">
        <v>0</v>
      </c>
    </row>
    <row r="41" spans="2:5">
      <c r="B41" s="115" t="s">
        <v>318</v>
      </c>
      <c r="C41" s="128">
        <f>SUM(C11:C40)</f>
        <v>366216602</v>
      </c>
      <c r="D41" s="129"/>
      <c r="E41" s="128">
        <f>SUM(E11:E40)</f>
        <v>348664119</v>
      </c>
    </row>
    <row r="42" spans="2:5">
      <c r="B42" s="118" t="s">
        <v>319</v>
      </c>
      <c r="C42" s="129"/>
      <c r="D42" s="129"/>
      <c r="E42" s="129"/>
    </row>
    <row r="43" spans="2:5">
      <c r="B43" s="130"/>
      <c r="C43" s="119"/>
      <c r="D43" s="120"/>
      <c r="E43" s="119"/>
    </row>
    <row r="44" spans="2:5">
      <c r="B44" s="115" t="s">
        <v>320</v>
      </c>
      <c r="C44" s="119"/>
      <c r="D44" s="120"/>
      <c r="E44" s="119"/>
    </row>
    <row r="45" spans="2:5" ht="14.1" customHeight="1">
      <c r="B45" s="122" t="s">
        <v>321</v>
      </c>
      <c r="C45" s="119">
        <v>-146276173</v>
      </c>
      <c r="D45" s="120"/>
      <c r="E45" s="119">
        <v>-698068029</v>
      </c>
    </row>
    <row r="46" spans="2:5">
      <c r="B46" s="122" t="s">
        <v>322</v>
      </c>
      <c r="C46" s="119">
        <v>0</v>
      </c>
      <c r="D46" s="120"/>
      <c r="E46" s="119">
        <v>-16329234</v>
      </c>
    </row>
    <row r="47" spans="2:5" ht="14.1" customHeight="1">
      <c r="B47" s="122" t="s">
        <v>323</v>
      </c>
      <c r="C47" s="119">
        <v>0</v>
      </c>
      <c r="D47" s="120"/>
      <c r="E47" s="119">
        <v>688400</v>
      </c>
    </row>
    <row r="48" spans="2:5">
      <c r="B48" s="122" t="s">
        <v>324</v>
      </c>
      <c r="C48" s="119">
        <v>0</v>
      </c>
      <c r="D48" s="120"/>
      <c r="E48" s="119">
        <v>-243502271</v>
      </c>
    </row>
    <row r="49" spans="2:5">
      <c r="B49" s="122" t="s">
        <v>325</v>
      </c>
      <c r="C49" s="119">
        <v>-1000773393</v>
      </c>
      <c r="D49" s="120"/>
      <c r="E49" s="119">
        <v>0</v>
      </c>
    </row>
    <row r="50" spans="2:5">
      <c r="B50" s="95" t="s">
        <v>308</v>
      </c>
      <c r="C50" s="119">
        <v>0</v>
      </c>
      <c r="D50" s="120"/>
      <c r="E50" s="119">
        <v>0</v>
      </c>
    </row>
    <row r="51" spans="2:5">
      <c r="B51" s="95" t="s">
        <v>308</v>
      </c>
      <c r="C51" s="119">
        <v>0</v>
      </c>
      <c r="D51" s="120"/>
      <c r="E51" s="119">
        <v>0</v>
      </c>
    </row>
    <row r="52" spans="2:5" ht="14.1" customHeight="1">
      <c r="B52" s="95" t="s">
        <v>308</v>
      </c>
      <c r="C52" s="119">
        <v>0</v>
      </c>
      <c r="D52" s="120"/>
      <c r="E52" s="119">
        <v>0</v>
      </c>
    </row>
    <row r="53" spans="2:5" ht="14.1" customHeight="1">
      <c r="B53" s="95" t="s">
        <v>308</v>
      </c>
      <c r="C53" s="119">
        <v>0</v>
      </c>
      <c r="D53" s="120"/>
      <c r="E53" s="119">
        <v>0</v>
      </c>
    </row>
    <row r="54" spans="2:5" ht="14.1" customHeight="1">
      <c r="B54" s="95" t="s">
        <v>308</v>
      </c>
      <c r="C54" s="119">
        <v>0</v>
      </c>
      <c r="D54" s="120"/>
      <c r="E54" s="119">
        <v>0</v>
      </c>
    </row>
    <row r="55" spans="2:5" ht="14.1" customHeight="1">
      <c r="B55" s="95" t="s">
        <v>308</v>
      </c>
      <c r="C55" s="119">
        <v>0</v>
      </c>
      <c r="D55" s="120"/>
      <c r="E55" s="119">
        <v>0</v>
      </c>
    </row>
    <row r="56" spans="2:5" ht="14.1" customHeight="1">
      <c r="B56" s="95" t="s">
        <v>308</v>
      </c>
      <c r="C56" s="119">
        <v>0</v>
      </c>
      <c r="D56" s="120"/>
      <c r="E56" s="119">
        <v>0</v>
      </c>
    </row>
    <row r="57" spans="2:5" ht="14.1" customHeight="1">
      <c r="B57" s="115" t="s">
        <v>326</v>
      </c>
      <c r="C57" s="128">
        <f>SUM(C45:C56)</f>
        <v>-1147049566</v>
      </c>
      <c r="D57" s="129"/>
      <c r="E57" s="128">
        <f>SUM(E45:E56)</f>
        <v>-957211134</v>
      </c>
    </row>
    <row r="58" spans="2:5" ht="14.1" customHeight="1">
      <c r="B58" s="130"/>
      <c r="C58" s="119"/>
      <c r="D58" s="120"/>
      <c r="E58" s="119"/>
    </row>
    <row r="59" spans="2:5" ht="14.1" customHeight="1">
      <c r="B59" s="115" t="s">
        <v>327</v>
      </c>
      <c r="C59" s="119"/>
      <c r="D59" s="120"/>
      <c r="E59" s="119"/>
    </row>
    <row r="60" spans="2:5" ht="14.1" customHeight="1">
      <c r="B60" s="122" t="s">
        <v>328</v>
      </c>
      <c r="C60" s="119">
        <v>377976815</v>
      </c>
      <c r="D60" s="120"/>
      <c r="E60" s="119">
        <v>260766082</v>
      </c>
    </row>
    <row r="61" spans="2:5" ht="14.1" customHeight="1">
      <c r="B61" s="122" t="s">
        <v>329</v>
      </c>
      <c r="C61" s="119">
        <v>1000897435</v>
      </c>
      <c r="D61" s="120"/>
      <c r="E61" s="119">
        <v>0</v>
      </c>
    </row>
    <row r="62" spans="2:5" ht="14.1" customHeight="1">
      <c r="B62" s="95" t="s">
        <v>308</v>
      </c>
      <c r="C62" s="119"/>
      <c r="D62" s="120"/>
      <c r="E62" s="119"/>
    </row>
    <row r="63" spans="2:5" ht="14.1" customHeight="1">
      <c r="B63" s="95" t="s">
        <v>308</v>
      </c>
      <c r="C63" s="119"/>
      <c r="D63" s="120"/>
      <c r="E63" s="119"/>
    </row>
    <row r="64" spans="2:5" ht="14.1" customHeight="1">
      <c r="B64" s="95" t="s">
        <v>308</v>
      </c>
      <c r="C64" s="119"/>
      <c r="D64" s="120"/>
      <c r="E64" s="119"/>
    </row>
    <row r="65" spans="2:6" ht="14.1" customHeight="1">
      <c r="B65" s="95" t="s">
        <v>308</v>
      </c>
      <c r="C65" s="119"/>
      <c r="D65" s="120"/>
      <c r="E65" s="119"/>
    </row>
    <row r="66" spans="2:6" ht="14.1" customHeight="1">
      <c r="B66" s="95" t="s">
        <v>308</v>
      </c>
      <c r="C66" s="119"/>
      <c r="D66" s="120"/>
      <c r="E66" s="119"/>
    </row>
    <row r="67" spans="2:6" ht="14.1" customHeight="1">
      <c r="B67" s="95" t="s">
        <v>308</v>
      </c>
      <c r="C67" s="119"/>
      <c r="D67" s="120"/>
      <c r="E67" s="119"/>
    </row>
    <row r="68" spans="2:6" ht="15" customHeight="1">
      <c r="B68" s="95" t="s">
        <v>308</v>
      </c>
      <c r="C68" s="119"/>
      <c r="D68" s="120"/>
      <c r="E68" s="119"/>
    </row>
    <row r="69" spans="2:6" ht="15" customHeight="1">
      <c r="B69" s="95" t="s">
        <v>308</v>
      </c>
      <c r="C69" s="119"/>
      <c r="D69" s="120"/>
      <c r="E69" s="119"/>
    </row>
    <row r="70" spans="2:6" ht="15" customHeight="1">
      <c r="B70" s="95" t="s">
        <v>308</v>
      </c>
      <c r="C70" s="119"/>
      <c r="D70" s="120"/>
      <c r="E70" s="119"/>
    </row>
    <row r="71" spans="2:6" ht="14.1" customHeight="1">
      <c r="B71" s="95" t="s">
        <v>308</v>
      </c>
      <c r="C71" s="119"/>
      <c r="D71" s="124"/>
      <c r="E71" s="125"/>
    </row>
    <row r="72" spans="2:6" ht="14.1" customHeight="1">
      <c r="B72" s="115" t="s">
        <v>330</v>
      </c>
      <c r="C72" s="128">
        <f>SUM(C60:C71)</f>
        <v>1378874250</v>
      </c>
      <c r="D72" s="129"/>
      <c r="E72" s="128">
        <f>SUM(E60:E71)</f>
        <v>260766082</v>
      </c>
    </row>
    <row r="73" spans="2:6" ht="14.1" customHeight="1">
      <c r="B73" s="130"/>
      <c r="C73" s="119"/>
      <c r="D73" s="120"/>
      <c r="E73" s="119"/>
    </row>
    <row r="74" spans="2:6" ht="14.1" customHeight="1">
      <c r="B74" s="115" t="s">
        <v>331</v>
      </c>
      <c r="C74" s="131">
        <f>C41+C57+C72</f>
        <v>598041286</v>
      </c>
      <c r="D74" s="129"/>
      <c r="E74" s="131">
        <f>E41+E57+E72</f>
        <v>-347780933</v>
      </c>
    </row>
    <row r="75" spans="2:6">
      <c r="B75" s="132" t="s">
        <v>332</v>
      </c>
      <c r="C75" s="119">
        <v>362532952</v>
      </c>
      <c r="D75" s="120"/>
      <c r="E75" s="119">
        <v>710313885</v>
      </c>
    </row>
    <row r="76" spans="2:6">
      <c r="B76" s="132" t="s">
        <v>333</v>
      </c>
      <c r="C76" s="119"/>
      <c r="D76" s="120"/>
      <c r="E76" s="119"/>
    </row>
    <row r="77" spans="2:6" ht="15.75" thickBot="1">
      <c r="B77" s="133" t="s">
        <v>334</v>
      </c>
      <c r="C77" s="134">
        <f>SUM(C74:C76)</f>
        <v>960574238</v>
      </c>
      <c r="D77" s="135"/>
      <c r="E77" s="134">
        <f>SUM(E74:E76)</f>
        <v>362532952</v>
      </c>
      <c r="F77" s="88">
        <v>13</v>
      </c>
    </row>
    <row r="78" spans="2:6" ht="15.75" thickTop="1"/>
    <row r="80" spans="2:6">
      <c r="B80" s="136" t="s">
        <v>335</v>
      </c>
      <c r="C80" s="137">
        <f>C77-'[1]Pasqyra e Pozicioni Financiar'!C11</f>
        <v>960574238</v>
      </c>
      <c r="D80" s="138"/>
      <c r="E80" s="138">
        <f>E77-'[1]Pasqyra e Pozicioni Financiar'!E11</f>
        <v>362532952</v>
      </c>
      <c r="F80" s="136"/>
    </row>
    <row r="82" spans="2:5">
      <c r="B82" s="80" t="s">
        <v>236</v>
      </c>
      <c r="C82" s="80"/>
      <c r="D82" s="80"/>
      <c r="E82" s="80"/>
    </row>
    <row r="83" spans="2:5">
      <c r="B83" s="48"/>
      <c r="C83" s="49"/>
      <c r="D83" s="49"/>
      <c r="E83" s="49"/>
    </row>
    <row r="84" spans="2:5">
      <c r="B84" s="48"/>
      <c r="C84" s="49"/>
      <c r="D84" s="49"/>
      <c r="E84" s="49"/>
    </row>
    <row r="85" spans="2:5">
      <c r="B85" s="48"/>
      <c r="C85" s="112"/>
      <c r="D85" s="112"/>
      <c r="E85" s="112"/>
    </row>
    <row r="86" spans="2:5" ht="15.75">
      <c r="B86" s="78" t="s">
        <v>237</v>
      </c>
      <c r="C86" s="82" t="s">
        <v>238</v>
      </c>
      <c r="D86" s="82"/>
      <c r="E86" s="82"/>
    </row>
    <row r="87" spans="2:5" ht="15.75">
      <c r="B87" s="77" t="s">
        <v>239</v>
      </c>
      <c r="C87" s="79" t="s">
        <v>240</v>
      </c>
      <c r="D87" s="79"/>
      <c r="E87" s="79"/>
    </row>
    <row r="88" spans="2:5" ht="15.75">
      <c r="B88" s="77"/>
      <c r="C88" s="79" t="s">
        <v>241</v>
      </c>
      <c r="D88" s="79"/>
      <c r="E88" s="79"/>
    </row>
  </sheetData>
  <mergeCells count="5">
    <mergeCell ref="B7:B8"/>
    <mergeCell ref="B82:E82"/>
    <mergeCell ref="C86:E86"/>
    <mergeCell ref="C87:E87"/>
    <mergeCell ref="C88:E8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3"/>
  <sheetViews>
    <sheetView showGridLines="0" tabSelected="1" topLeftCell="A29" workbookViewId="0">
      <selection activeCell="B35" sqref="B35"/>
    </sheetView>
  </sheetViews>
  <sheetFormatPr defaultRowHeight="15"/>
  <cols>
    <col min="1" max="1" width="110.5703125" style="84" customWidth="1"/>
    <col min="2" max="2" width="15.7109375" style="83" customWidth="1"/>
    <col min="3" max="3" width="2.7109375" style="83" customWidth="1"/>
    <col min="4" max="4" width="15.7109375" style="83" customWidth="1"/>
    <col min="5" max="5" width="2.5703125" style="83" customWidth="1"/>
    <col min="6" max="6" width="9.42578125" style="83" customWidth="1"/>
    <col min="7" max="8" width="11" style="84" bestFit="1" customWidth="1"/>
    <col min="9" max="9" width="9.5703125" style="84" bestFit="1" customWidth="1"/>
    <col min="10" max="16384" width="9.140625" style="84"/>
  </cols>
  <sheetData>
    <row r="1" spans="1:8">
      <c r="A1" s="35" t="s">
        <v>244</v>
      </c>
    </row>
    <row r="2" spans="1:8">
      <c r="A2" s="36" t="s">
        <v>245</v>
      </c>
    </row>
    <row r="3" spans="1:8">
      <c r="A3" s="36" t="s">
        <v>246</v>
      </c>
    </row>
    <row r="4" spans="1:8">
      <c r="A4" s="36" t="s">
        <v>247</v>
      </c>
    </row>
    <row r="5" spans="1:8">
      <c r="A5" s="35" t="s">
        <v>248</v>
      </c>
      <c r="B5" s="84"/>
      <c r="C5" s="84"/>
      <c r="D5" s="84"/>
      <c r="E5" s="84"/>
      <c r="F5" s="84"/>
    </row>
    <row r="6" spans="1:8">
      <c r="A6" s="85"/>
      <c r="B6" s="86" t="s">
        <v>249</v>
      </c>
      <c r="C6" s="86"/>
      <c r="D6" s="86" t="s">
        <v>249</v>
      </c>
      <c r="E6" s="87"/>
      <c r="F6" s="84"/>
    </row>
    <row r="7" spans="1:8">
      <c r="A7" s="85"/>
      <c r="B7" s="86" t="s">
        <v>250</v>
      </c>
      <c r="C7" s="86"/>
      <c r="D7" s="86" t="s">
        <v>251</v>
      </c>
      <c r="E7" s="87"/>
      <c r="F7" s="88" t="s">
        <v>252</v>
      </c>
    </row>
    <row r="8" spans="1:8">
      <c r="A8" s="89" t="s">
        <v>253</v>
      </c>
      <c r="B8" s="90"/>
      <c r="C8" s="91"/>
      <c r="D8" s="90"/>
      <c r="E8" s="92"/>
      <c r="F8" s="49"/>
    </row>
    <row r="9" spans="1:8">
      <c r="A9" s="93" t="s">
        <v>254</v>
      </c>
      <c r="B9" s="90"/>
      <c r="C9" s="91"/>
      <c r="D9" s="90"/>
      <c r="E9" s="94"/>
      <c r="F9" s="49"/>
    </row>
    <row r="10" spans="1:8">
      <c r="A10" s="95" t="s">
        <v>255</v>
      </c>
      <c r="B10" s="96">
        <v>1754880702</v>
      </c>
      <c r="C10" s="97"/>
      <c r="D10" s="96">
        <v>3558365118</v>
      </c>
      <c r="E10" s="94"/>
      <c r="F10" s="98">
        <v>22</v>
      </c>
      <c r="G10" s="99"/>
      <c r="H10" s="99"/>
    </row>
    <row r="11" spans="1:8">
      <c r="A11" s="95" t="s">
        <v>256</v>
      </c>
      <c r="B11" s="96">
        <v>301388</v>
      </c>
      <c r="C11" s="97"/>
      <c r="D11" s="96">
        <v>1743060</v>
      </c>
      <c r="E11" s="94"/>
      <c r="F11" s="98">
        <v>22</v>
      </c>
      <c r="G11" s="99"/>
      <c r="H11" s="99"/>
    </row>
    <row r="12" spans="1:8">
      <c r="A12" s="95" t="s">
        <v>257</v>
      </c>
      <c r="B12" s="96">
        <v>824617</v>
      </c>
      <c r="C12" s="97"/>
      <c r="D12" s="96">
        <v>2667119</v>
      </c>
      <c r="E12" s="94"/>
      <c r="F12" s="98">
        <v>22</v>
      </c>
      <c r="G12" s="99"/>
      <c r="H12" s="99"/>
    </row>
    <row r="13" spans="1:8">
      <c r="A13" s="95" t="s">
        <v>258</v>
      </c>
      <c r="B13" s="96">
        <v>0</v>
      </c>
      <c r="C13" s="97"/>
      <c r="D13" s="96">
        <v>0</v>
      </c>
      <c r="E13" s="94"/>
      <c r="F13" s="98"/>
      <c r="G13" s="99"/>
      <c r="H13" s="99"/>
    </row>
    <row r="14" spans="1:8">
      <c r="A14" s="95" t="s">
        <v>259</v>
      </c>
      <c r="B14" s="96">
        <v>66751726</v>
      </c>
      <c r="C14" s="97"/>
      <c r="D14" s="96">
        <v>965461</v>
      </c>
      <c r="E14" s="94"/>
      <c r="F14" s="98">
        <v>23</v>
      </c>
      <c r="G14" s="99"/>
      <c r="H14" s="99"/>
    </row>
    <row r="15" spans="1:8">
      <c r="A15" s="93" t="s">
        <v>260</v>
      </c>
      <c r="B15" s="96">
        <v>0</v>
      </c>
      <c r="C15" s="97"/>
      <c r="D15" s="96">
        <v>0</v>
      </c>
      <c r="E15" s="94"/>
      <c r="F15" s="49"/>
    </row>
    <row r="16" spans="1:8">
      <c r="A16" s="93" t="s">
        <v>261</v>
      </c>
      <c r="B16" s="96">
        <v>1683121</v>
      </c>
      <c r="C16" s="97"/>
      <c r="D16" s="96">
        <v>12822</v>
      </c>
      <c r="E16" s="94"/>
      <c r="F16" s="49">
        <v>26</v>
      </c>
    </row>
    <row r="17" spans="1:6">
      <c r="A17" s="93" t="s">
        <v>262</v>
      </c>
      <c r="B17" s="96">
        <v>0</v>
      </c>
      <c r="C17" s="97"/>
      <c r="D17" s="96">
        <v>0</v>
      </c>
      <c r="E17" s="94"/>
      <c r="F17" s="49"/>
    </row>
    <row r="18" spans="1:6">
      <c r="A18" s="93" t="s">
        <v>263</v>
      </c>
      <c r="B18" s="96">
        <v>-46525670</v>
      </c>
      <c r="C18" s="97"/>
      <c r="D18" s="96">
        <v>-72683356</v>
      </c>
      <c r="E18" s="94"/>
      <c r="F18" s="49">
        <v>24</v>
      </c>
    </row>
    <row r="19" spans="1:6">
      <c r="A19" s="93" t="s">
        <v>264</v>
      </c>
      <c r="B19" s="96">
        <v>-725129639</v>
      </c>
      <c r="C19" s="97"/>
      <c r="D19" s="96">
        <v>-1130636979</v>
      </c>
      <c r="E19" s="94"/>
      <c r="F19" s="49">
        <v>6</v>
      </c>
    </row>
    <row r="20" spans="1:6">
      <c r="A20" s="93" t="s">
        <v>265</v>
      </c>
      <c r="B20" s="96">
        <v>-710622936</v>
      </c>
      <c r="C20" s="97"/>
      <c r="D20" s="96">
        <v>-1333396117</v>
      </c>
      <c r="E20" s="94"/>
      <c r="F20" s="49">
        <v>25</v>
      </c>
    </row>
    <row r="21" spans="1:6">
      <c r="A21" s="93" t="s">
        <v>266</v>
      </c>
      <c r="B21" s="96">
        <v>-45061819</v>
      </c>
      <c r="C21" s="97"/>
      <c r="D21" s="96">
        <v>-54825945</v>
      </c>
      <c r="E21" s="94"/>
      <c r="F21" s="49">
        <v>28</v>
      </c>
    </row>
    <row r="22" spans="1:6">
      <c r="A22" s="93" t="s">
        <v>267</v>
      </c>
      <c r="B22" s="96">
        <v>-745714211</v>
      </c>
      <c r="C22" s="97"/>
      <c r="D22" s="96">
        <v>-1255146218</v>
      </c>
      <c r="E22" s="94"/>
      <c r="F22" s="49">
        <v>27</v>
      </c>
    </row>
    <row r="23" spans="1:6">
      <c r="A23" s="93"/>
      <c r="B23" s="93"/>
      <c r="C23" s="93"/>
      <c r="D23" s="93"/>
      <c r="E23" s="94"/>
      <c r="F23" s="49"/>
    </row>
    <row r="24" spans="1:6">
      <c r="A24" s="93" t="s">
        <v>268</v>
      </c>
      <c r="B24" s="96">
        <v>0</v>
      </c>
      <c r="C24" s="97"/>
      <c r="D24" s="96">
        <v>0</v>
      </c>
      <c r="E24" s="94"/>
      <c r="F24" s="49"/>
    </row>
    <row r="25" spans="1:6">
      <c r="A25" s="93" t="s">
        <v>269</v>
      </c>
      <c r="B25" s="96">
        <v>0</v>
      </c>
      <c r="C25" s="97"/>
      <c r="D25" s="96">
        <v>0</v>
      </c>
      <c r="E25" s="94"/>
      <c r="F25" s="49"/>
    </row>
    <row r="26" spans="1:6">
      <c r="A26" s="93" t="s">
        <v>270</v>
      </c>
      <c r="B26" s="96">
        <v>0</v>
      </c>
      <c r="C26" s="97"/>
      <c r="D26" s="96">
        <v>0</v>
      </c>
      <c r="E26" s="94"/>
      <c r="F26" s="49"/>
    </row>
    <row r="27" spans="1:6">
      <c r="A27" s="100" t="s">
        <v>271</v>
      </c>
      <c r="B27" s="96">
        <v>0</v>
      </c>
      <c r="C27" s="97"/>
      <c r="D27" s="96">
        <v>0</v>
      </c>
      <c r="E27" s="94"/>
      <c r="F27" s="49"/>
    </row>
    <row r="28" spans="1:6" ht="15" customHeight="1">
      <c r="A28" s="101" t="s">
        <v>272</v>
      </c>
      <c r="B28" s="102">
        <f>SUM(B10:B22,B24:B27)</f>
        <v>-448612721</v>
      </c>
      <c r="C28" s="97"/>
      <c r="D28" s="102">
        <f>SUM(D10:D22,D24:D27)</f>
        <v>-282935035</v>
      </c>
      <c r="E28" s="94"/>
      <c r="F28" s="49"/>
    </row>
    <row r="29" spans="1:6" ht="15" customHeight="1">
      <c r="A29" s="93" t="s">
        <v>273</v>
      </c>
      <c r="B29" s="96"/>
      <c r="C29" s="97"/>
      <c r="D29" s="96"/>
      <c r="E29" s="94"/>
      <c r="F29" s="49"/>
    </row>
    <row r="30" spans="1:6" ht="15" customHeight="1">
      <c r="A30" s="101" t="s">
        <v>274</v>
      </c>
      <c r="B30" s="102">
        <f>SUM(B28:B29)</f>
        <v>-448612721</v>
      </c>
      <c r="C30" s="103"/>
      <c r="D30" s="102">
        <f>SUM(D28:D29)</f>
        <v>-282935035</v>
      </c>
      <c r="E30" s="94"/>
      <c r="F30" s="49"/>
    </row>
    <row r="31" spans="1:6" ht="15" customHeight="1">
      <c r="A31" s="93"/>
      <c r="B31" s="93"/>
      <c r="C31" s="93"/>
      <c r="D31" s="93"/>
      <c r="E31" s="94"/>
      <c r="F31" s="49"/>
    </row>
    <row r="32" spans="1:6" ht="15" customHeight="1">
      <c r="A32" s="89" t="s">
        <v>275</v>
      </c>
      <c r="B32" s="93"/>
      <c r="C32" s="93"/>
      <c r="D32" s="93"/>
      <c r="E32" s="94"/>
      <c r="F32" s="49"/>
    </row>
    <row r="33" spans="1:6" ht="15" customHeight="1">
      <c r="A33" s="93" t="s">
        <v>276</v>
      </c>
      <c r="B33" s="96">
        <v>0</v>
      </c>
      <c r="C33" s="97"/>
      <c r="D33" s="96">
        <v>0</v>
      </c>
      <c r="E33" s="94"/>
      <c r="F33" s="49"/>
    </row>
    <row r="34" spans="1:6">
      <c r="A34" s="93"/>
      <c r="B34" s="93"/>
      <c r="C34" s="93"/>
      <c r="D34" s="93"/>
      <c r="E34" s="94"/>
      <c r="F34" s="49"/>
    </row>
    <row r="35" spans="1:6" ht="15.75" thickBot="1">
      <c r="A35" s="101" t="s">
        <v>277</v>
      </c>
      <c r="B35" s="104">
        <f>B30+B33</f>
        <v>-448612721</v>
      </c>
      <c r="C35" s="105"/>
      <c r="D35" s="104">
        <f>D30+D33</f>
        <v>-282935035</v>
      </c>
      <c r="E35" s="94"/>
      <c r="F35" s="49"/>
    </row>
    <row r="36" spans="1:6" ht="15.75" thickTop="1">
      <c r="A36" s="101"/>
      <c r="B36" s="101"/>
      <c r="C36" s="101"/>
      <c r="D36" s="101"/>
      <c r="E36" s="94"/>
      <c r="F36" s="49"/>
    </row>
    <row r="37" spans="1:6">
      <c r="A37" s="101" t="s">
        <v>278</v>
      </c>
      <c r="B37" s="101"/>
      <c r="C37" s="101"/>
      <c r="D37" s="101"/>
      <c r="E37" s="94"/>
      <c r="F37" s="49"/>
    </row>
    <row r="38" spans="1:6">
      <c r="A38" s="93" t="s">
        <v>279</v>
      </c>
      <c r="B38" s="96">
        <v>0</v>
      </c>
      <c r="C38" s="97"/>
      <c r="D38" s="96">
        <v>0</v>
      </c>
      <c r="E38" s="94"/>
      <c r="F38" s="49"/>
    </row>
    <row r="39" spans="1:6">
      <c r="A39" s="93" t="s">
        <v>280</v>
      </c>
      <c r="B39" s="96">
        <v>0</v>
      </c>
      <c r="C39" s="97"/>
      <c r="D39" s="96">
        <v>0</v>
      </c>
      <c r="E39" s="94"/>
      <c r="F39" s="49"/>
    </row>
    <row r="40" spans="1:6">
      <c r="A40" s="93"/>
      <c r="B40" s="106"/>
      <c r="C40" s="106"/>
      <c r="D40" s="106"/>
      <c r="E40" s="94"/>
      <c r="F40" s="49"/>
    </row>
    <row r="41" spans="1:6">
      <c r="A41" s="101" t="s">
        <v>281</v>
      </c>
      <c r="B41" s="84"/>
      <c r="C41" s="84"/>
      <c r="D41" s="84"/>
      <c r="E41" s="105"/>
      <c r="F41" s="49"/>
    </row>
    <row r="42" spans="1:6">
      <c r="A42" s="93" t="s">
        <v>282</v>
      </c>
      <c r="B42" s="103"/>
      <c r="C42" s="103"/>
      <c r="D42" s="103"/>
      <c r="E42" s="105"/>
      <c r="F42" s="49"/>
    </row>
    <row r="43" spans="1:6">
      <c r="A43" s="107" t="s">
        <v>283</v>
      </c>
      <c r="B43" s="96">
        <v>0</v>
      </c>
      <c r="C43" s="97"/>
      <c r="D43" s="96">
        <v>0</v>
      </c>
      <c r="E43" s="94"/>
      <c r="F43" s="49"/>
    </row>
    <row r="44" spans="1:6">
      <c r="A44" s="107" t="s">
        <v>284</v>
      </c>
      <c r="B44" s="96">
        <v>0</v>
      </c>
      <c r="C44" s="97"/>
      <c r="D44" s="96">
        <v>0</v>
      </c>
      <c r="E44" s="94"/>
      <c r="F44" s="49"/>
    </row>
    <row r="45" spans="1:6">
      <c r="A45" s="106"/>
      <c r="B45" s="106"/>
      <c r="C45" s="106"/>
      <c r="D45" s="106"/>
      <c r="E45" s="94"/>
      <c r="F45" s="49"/>
    </row>
    <row r="46" spans="1:6">
      <c r="A46" s="93" t="s">
        <v>285</v>
      </c>
      <c r="B46" s="84"/>
      <c r="C46" s="84"/>
      <c r="D46" s="84"/>
      <c r="E46" s="105"/>
      <c r="F46" s="49"/>
    </row>
    <row r="47" spans="1:6">
      <c r="A47" s="107" t="s">
        <v>283</v>
      </c>
      <c r="B47" s="96">
        <v>0</v>
      </c>
      <c r="C47" s="97"/>
      <c r="D47" s="96">
        <v>0</v>
      </c>
      <c r="E47" s="84"/>
      <c r="F47" s="49"/>
    </row>
    <row r="48" spans="1:6">
      <c r="A48" s="107" t="s">
        <v>284</v>
      </c>
      <c r="B48" s="96">
        <v>0</v>
      </c>
      <c r="C48" s="97"/>
      <c r="D48" s="96">
        <v>0</v>
      </c>
      <c r="E48" s="84"/>
      <c r="F48" s="49"/>
    </row>
    <row r="49" spans="1:6">
      <c r="B49" s="84"/>
      <c r="C49" s="84"/>
      <c r="D49" s="84"/>
      <c r="E49" s="84"/>
      <c r="F49" s="49"/>
    </row>
    <row r="50" spans="1:6">
      <c r="A50" s="101" t="s">
        <v>286</v>
      </c>
      <c r="B50" s="108">
        <f>B35</f>
        <v>-448612721</v>
      </c>
      <c r="D50" s="108">
        <f>D35</f>
        <v>-282935035</v>
      </c>
      <c r="F50" s="49"/>
    </row>
    <row r="51" spans="1:6">
      <c r="A51" s="101"/>
      <c r="F51" s="49"/>
    </row>
    <row r="52" spans="1:6">
      <c r="A52" s="89" t="s">
        <v>221</v>
      </c>
      <c r="F52" s="49"/>
    </row>
    <row r="53" spans="1:6">
      <c r="A53" s="101"/>
      <c r="F53" s="49"/>
    </row>
    <row r="54" spans="1:6">
      <c r="A54" s="101" t="s">
        <v>287</v>
      </c>
      <c r="F54" s="49"/>
    </row>
    <row r="55" spans="1:6">
      <c r="A55" s="93" t="s">
        <v>288</v>
      </c>
      <c r="B55" s="96">
        <v>0</v>
      </c>
      <c r="C55" s="97"/>
      <c r="D55" s="96">
        <v>0</v>
      </c>
      <c r="F55" s="49"/>
    </row>
    <row r="56" spans="1:6">
      <c r="A56" s="93" t="s">
        <v>289</v>
      </c>
      <c r="B56" s="96">
        <v>0</v>
      </c>
      <c r="C56" s="97"/>
      <c r="D56" s="96">
        <v>0</v>
      </c>
      <c r="F56" s="49"/>
    </row>
    <row r="57" spans="1:6">
      <c r="A57" s="100" t="s">
        <v>271</v>
      </c>
      <c r="B57" s="96">
        <v>0</v>
      </c>
      <c r="C57" s="97"/>
      <c r="D57" s="96">
        <v>0</v>
      </c>
      <c r="F57" s="49"/>
    </row>
    <row r="58" spans="1:6">
      <c r="A58" s="93" t="s">
        <v>290</v>
      </c>
      <c r="B58" s="96">
        <v>0</v>
      </c>
      <c r="C58" s="97"/>
      <c r="D58" s="96">
        <v>0</v>
      </c>
      <c r="F58" s="49"/>
    </row>
    <row r="59" spans="1:6">
      <c r="A59" s="101" t="s">
        <v>291</v>
      </c>
      <c r="B59" s="108">
        <f>SUM(B55:B58)</f>
        <v>0</v>
      </c>
      <c r="D59" s="108">
        <f>SUM(D55:D58)</f>
        <v>0</v>
      </c>
      <c r="F59" s="49"/>
    </row>
    <row r="60" spans="1:6">
      <c r="A60" s="109"/>
      <c r="F60" s="49"/>
    </row>
    <row r="61" spans="1:6">
      <c r="A61" s="101" t="s">
        <v>292</v>
      </c>
      <c r="F61" s="49"/>
    </row>
    <row r="62" spans="1:6">
      <c r="A62" s="93" t="s">
        <v>293</v>
      </c>
      <c r="B62" s="96">
        <v>0</v>
      </c>
      <c r="C62" s="97"/>
      <c r="D62" s="96">
        <v>0</v>
      </c>
      <c r="F62" s="49"/>
    </row>
    <row r="63" spans="1:6">
      <c r="A63" s="93" t="s">
        <v>294</v>
      </c>
      <c r="B63" s="96">
        <v>0</v>
      </c>
      <c r="C63" s="97"/>
      <c r="D63" s="96">
        <v>0</v>
      </c>
      <c r="F63" s="49"/>
    </row>
    <row r="64" spans="1:6">
      <c r="A64" s="93" t="s">
        <v>295</v>
      </c>
      <c r="B64" s="96">
        <v>0</v>
      </c>
      <c r="C64" s="97"/>
      <c r="D64" s="96">
        <v>0</v>
      </c>
      <c r="F64" s="49"/>
    </row>
    <row r="65" spans="1:6">
      <c r="A65" s="100" t="s">
        <v>296</v>
      </c>
      <c r="B65" s="96">
        <v>-102645528</v>
      </c>
      <c r="C65" s="97"/>
      <c r="D65" s="96">
        <v>45469972</v>
      </c>
      <c r="F65" s="49">
        <v>17</v>
      </c>
    </row>
    <row r="66" spans="1:6">
      <c r="A66" s="93" t="s">
        <v>297</v>
      </c>
      <c r="B66" s="96">
        <v>0</v>
      </c>
      <c r="C66" s="97"/>
      <c r="D66" s="96">
        <v>0</v>
      </c>
      <c r="F66" s="49">
        <v>29</v>
      </c>
    </row>
    <row r="67" spans="1:6">
      <c r="A67" s="101" t="s">
        <v>291</v>
      </c>
      <c r="B67" s="108">
        <f>SUM(B62:B66)</f>
        <v>-102645528</v>
      </c>
      <c r="D67" s="108">
        <f>SUM(D62:D66)</f>
        <v>45469972</v>
      </c>
      <c r="F67" s="49"/>
    </row>
    <row r="68" spans="1:6">
      <c r="A68" s="109"/>
      <c r="F68" s="49"/>
    </row>
    <row r="69" spans="1:6">
      <c r="A69" s="101" t="s">
        <v>298</v>
      </c>
      <c r="B69" s="108">
        <f>SUM(B59,B67)</f>
        <v>-102645528</v>
      </c>
      <c r="D69" s="108">
        <f>SUM(D59,D67)</f>
        <v>45469972</v>
      </c>
      <c r="F69" s="49"/>
    </row>
    <row r="70" spans="1:6">
      <c r="A70" s="109"/>
      <c r="B70" s="108"/>
      <c r="D70" s="108"/>
      <c r="F70" s="49"/>
    </row>
    <row r="71" spans="1:6" ht="15.75" thickBot="1">
      <c r="A71" s="101" t="s">
        <v>299</v>
      </c>
      <c r="B71" s="110">
        <f>B69+B50</f>
        <v>-551258249</v>
      </c>
      <c r="D71" s="110">
        <f>D69+D50</f>
        <v>-237465063</v>
      </c>
      <c r="F71" s="49"/>
    </row>
    <row r="72" spans="1:6" ht="15.75" thickTop="1">
      <c r="A72" s="93"/>
      <c r="F72" s="49"/>
    </row>
    <row r="73" spans="1:6">
      <c r="A73" s="89" t="s">
        <v>300</v>
      </c>
      <c r="F73" s="49"/>
    </row>
    <row r="74" spans="1:6">
      <c r="A74" s="93" t="s">
        <v>279</v>
      </c>
      <c r="B74" s="111">
        <v>0</v>
      </c>
      <c r="D74" s="111">
        <v>0</v>
      </c>
      <c r="F74" s="49"/>
    </row>
    <row r="75" spans="1:6">
      <c r="A75" s="93" t="s">
        <v>280</v>
      </c>
      <c r="B75" s="111">
        <v>0</v>
      </c>
      <c r="D75" s="111">
        <v>0</v>
      </c>
      <c r="F75" s="49"/>
    </row>
    <row r="77" spans="1:6">
      <c r="A77" s="80" t="s">
        <v>236</v>
      </c>
      <c r="B77" s="80"/>
      <c r="C77" s="80"/>
      <c r="D77" s="80"/>
    </row>
    <row r="78" spans="1:6">
      <c r="A78" s="48"/>
      <c r="B78" s="49"/>
      <c r="C78" s="49"/>
      <c r="D78" s="49"/>
    </row>
    <row r="79" spans="1:6">
      <c r="A79" s="48"/>
      <c r="B79" s="49"/>
      <c r="C79" s="49"/>
      <c r="D79" s="49"/>
    </row>
    <row r="80" spans="1:6">
      <c r="A80" s="48"/>
      <c r="B80" s="112"/>
      <c r="C80" s="112"/>
      <c r="D80" s="112"/>
    </row>
    <row r="81" spans="1:4" ht="15.75">
      <c r="A81" s="78" t="s">
        <v>237</v>
      </c>
      <c r="B81" s="82" t="s">
        <v>238</v>
      </c>
      <c r="C81" s="82"/>
      <c r="D81" s="82"/>
    </row>
    <row r="82" spans="1:4" ht="15.75">
      <c r="A82" s="77" t="s">
        <v>239</v>
      </c>
      <c r="B82" s="79" t="s">
        <v>240</v>
      </c>
      <c r="C82" s="79"/>
      <c r="D82" s="79"/>
    </row>
    <row r="83" spans="1:4" ht="15.75">
      <c r="A83" s="77"/>
      <c r="B83" s="79" t="s">
        <v>241</v>
      </c>
      <c r="C83" s="79"/>
      <c r="D83" s="79"/>
    </row>
  </sheetData>
  <mergeCells count="4">
    <mergeCell ref="A77:D77"/>
    <mergeCell ref="B81:D81"/>
    <mergeCell ref="B82:D82"/>
    <mergeCell ref="B83:D83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M47"/>
  <sheetViews>
    <sheetView zoomScale="90" zoomScaleNormal="90" workbookViewId="0">
      <selection activeCell="A5" sqref="A5"/>
    </sheetView>
  </sheetViews>
  <sheetFormatPr defaultRowHeight="15"/>
  <cols>
    <col min="1" max="1" width="78.7109375" style="38" customWidth="1"/>
    <col min="2" max="12" width="15.7109375" style="38" customWidth="1"/>
    <col min="13" max="16384" width="9.140625" style="38"/>
  </cols>
  <sheetData>
    <row r="1" spans="1:13">
      <c r="A1" s="35" t="s">
        <v>244</v>
      </c>
    </row>
    <row r="2" spans="1:13">
      <c r="A2" s="36" t="s">
        <v>245</v>
      </c>
    </row>
    <row r="3" spans="1:13">
      <c r="A3" s="36" t="s">
        <v>246</v>
      </c>
    </row>
    <row r="4" spans="1:13">
      <c r="A4" s="36" t="s">
        <v>247</v>
      </c>
    </row>
    <row r="5" spans="1:13">
      <c r="A5" s="35" t="s">
        <v>212</v>
      </c>
    </row>
    <row r="6" spans="1:13">
      <c r="A6" s="39"/>
    </row>
    <row r="7" spans="1:13" ht="71.25">
      <c r="A7" s="54"/>
      <c r="B7" s="56" t="s">
        <v>215</v>
      </c>
      <c r="C7" s="56" t="s">
        <v>210</v>
      </c>
      <c r="D7" s="56" t="s">
        <v>211</v>
      </c>
      <c r="E7" s="57" t="s">
        <v>232</v>
      </c>
      <c r="F7" s="57" t="s">
        <v>233</v>
      </c>
      <c r="G7" s="56" t="s">
        <v>214</v>
      </c>
      <c r="H7" s="56" t="s">
        <v>216</v>
      </c>
      <c r="I7" s="56" t="s">
        <v>217</v>
      </c>
      <c r="J7" s="56" t="s">
        <v>26</v>
      </c>
      <c r="K7" s="56" t="s">
        <v>213</v>
      </c>
      <c r="L7" s="56" t="s">
        <v>26</v>
      </c>
      <c r="M7" s="37"/>
    </row>
    <row r="8" spans="1:13">
      <c r="A8" s="58"/>
      <c r="B8" s="59"/>
      <c r="C8" s="53"/>
      <c r="D8" s="53"/>
      <c r="E8" s="60"/>
      <c r="F8" s="60"/>
      <c r="G8" s="60"/>
      <c r="H8" s="60"/>
      <c r="I8" s="61"/>
      <c r="J8" s="61"/>
      <c r="K8" s="61"/>
      <c r="L8" s="53"/>
      <c r="M8" s="40"/>
    </row>
    <row r="9" spans="1:13">
      <c r="A9" s="62"/>
      <c r="B9" s="63"/>
      <c r="C9" s="63"/>
      <c r="D9" s="63"/>
      <c r="E9" s="64"/>
      <c r="F9" s="64"/>
      <c r="G9" s="64"/>
      <c r="H9" s="64"/>
      <c r="I9" s="65"/>
      <c r="J9" s="65"/>
      <c r="K9" s="65"/>
      <c r="L9" s="65"/>
      <c r="M9" s="40"/>
    </row>
    <row r="10" spans="1:13" ht="15.75" thickBot="1">
      <c r="A10" s="41" t="s">
        <v>231</v>
      </c>
      <c r="B10" s="66">
        <v>5692374918</v>
      </c>
      <c r="C10" s="66">
        <v>0</v>
      </c>
      <c r="D10" s="66">
        <v>123958777</v>
      </c>
      <c r="E10" s="66">
        <v>143585898</v>
      </c>
      <c r="F10" s="66">
        <v>174096701</v>
      </c>
      <c r="G10" s="66">
        <v>0</v>
      </c>
      <c r="H10" s="66">
        <v>0</v>
      </c>
      <c r="I10" s="66">
        <v>-96320393</v>
      </c>
      <c r="J10" s="66">
        <f>SUM(B10:I10)</f>
        <v>6037695901</v>
      </c>
      <c r="K10" s="66"/>
      <c r="L10" s="66">
        <f>SUM(J10:K10)</f>
        <v>6037695901</v>
      </c>
      <c r="M10" s="40"/>
    </row>
    <row r="11" spans="1:13" ht="15.75" thickTop="1">
      <c r="A11" s="42" t="s">
        <v>218</v>
      </c>
      <c r="B11" s="63"/>
      <c r="C11" s="63"/>
      <c r="D11" s="63"/>
      <c r="E11" s="63"/>
      <c r="F11" s="63"/>
      <c r="G11" s="63"/>
      <c r="H11" s="63"/>
      <c r="I11" s="65"/>
      <c r="J11" s="65">
        <f>SUM(B11:I11)</f>
        <v>0</v>
      </c>
      <c r="K11" s="67"/>
      <c r="L11" s="63">
        <f>SUM(J11:K11)</f>
        <v>0</v>
      </c>
      <c r="M11" s="40"/>
    </row>
    <row r="12" spans="1:13">
      <c r="A12" s="41" t="s">
        <v>219</v>
      </c>
      <c r="B12" s="68">
        <f>SUM(B10:B11)</f>
        <v>5692374918</v>
      </c>
      <c r="C12" s="68">
        <f t="shared" ref="C12:K12" si="0">SUM(C10:C11)</f>
        <v>0</v>
      </c>
      <c r="D12" s="68">
        <f t="shared" si="0"/>
        <v>123958777</v>
      </c>
      <c r="E12" s="68">
        <f t="shared" si="0"/>
        <v>143585898</v>
      </c>
      <c r="F12" s="68">
        <f t="shared" ref="F12" si="1">SUM(F10:F11)</f>
        <v>174096701</v>
      </c>
      <c r="G12" s="68">
        <f t="shared" si="0"/>
        <v>0</v>
      </c>
      <c r="H12" s="68">
        <f t="shared" si="0"/>
        <v>0</v>
      </c>
      <c r="I12" s="68">
        <f t="shared" si="0"/>
        <v>-96320393</v>
      </c>
      <c r="J12" s="68">
        <f>SUM(B12:I12)</f>
        <v>6037695901</v>
      </c>
      <c r="K12" s="68">
        <f t="shared" si="0"/>
        <v>0</v>
      </c>
      <c r="L12" s="68">
        <f>SUM(J12:K12)</f>
        <v>6037695901</v>
      </c>
      <c r="M12" s="40"/>
    </row>
    <row r="13" spans="1:13">
      <c r="A13" s="69" t="s">
        <v>220</v>
      </c>
      <c r="B13" s="63"/>
      <c r="C13" s="63"/>
      <c r="D13" s="63"/>
      <c r="E13" s="63"/>
      <c r="F13" s="63"/>
      <c r="G13" s="63"/>
      <c r="H13" s="63"/>
      <c r="I13" s="70"/>
      <c r="J13" s="70">
        <f>SUM(B13:I13)</f>
        <v>0</v>
      </c>
      <c r="K13" s="70"/>
      <c r="L13" s="63">
        <f t="shared" ref="L13:L37" si="2">SUM(J13:K13)</f>
        <v>0</v>
      </c>
      <c r="M13" s="40"/>
    </row>
    <row r="14" spans="1:13">
      <c r="A14" s="71" t="s">
        <v>217</v>
      </c>
      <c r="B14" s="65"/>
      <c r="C14" s="65"/>
      <c r="D14" s="65"/>
      <c r="E14" s="65"/>
      <c r="F14" s="65"/>
      <c r="G14" s="65"/>
      <c r="H14" s="70"/>
      <c r="I14" s="72">
        <v>-237465063</v>
      </c>
      <c r="J14" s="70">
        <f t="shared" ref="J14:J37" si="3">SUM(B14:I14)</f>
        <v>-237465063</v>
      </c>
      <c r="K14" s="72">
        <v>0</v>
      </c>
      <c r="L14" s="70">
        <f t="shared" si="2"/>
        <v>-237465063</v>
      </c>
      <c r="M14" s="40"/>
    </row>
    <row r="15" spans="1:13">
      <c r="A15" s="71" t="s">
        <v>221</v>
      </c>
      <c r="B15" s="65"/>
      <c r="C15" s="65"/>
      <c r="D15" s="65"/>
      <c r="E15" s="65"/>
      <c r="F15" s="65"/>
      <c r="G15" s="65"/>
      <c r="H15" s="70"/>
      <c r="I15" s="72">
        <v>0</v>
      </c>
      <c r="J15" s="70">
        <f t="shared" si="3"/>
        <v>0</v>
      </c>
      <c r="K15" s="70"/>
      <c r="L15" s="70">
        <f t="shared" si="2"/>
        <v>0</v>
      </c>
      <c r="M15" s="40"/>
    </row>
    <row r="16" spans="1:13">
      <c r="A16" s="71" t="s">
        <v>222</v>
      </c>
      <c r="B16" s="65"/>
      <c r="C16" s="65"/>
      <c r="D16" s="65"/>
      <c r="E16" s="65"/>
      <c r="F16" s="65"/>
      <c r="G16" s="65"/>
      <c r="H16" s="70"/>
      <c r="I16" s="70">
        <v>0</v>
      </c>
      <c r="J16" s="70">
        <f t="shared" si="3"/>
        <v>0</v>
      </c>
      <c r="K16" s="70"/>
      <c r="L16" s="70">
        <f t="shared" si="2"/>
        <v>0</v>
      </c>
      <c r="M16" s="40"/>
    </row>
    <row r="17" spans="1:13">
      <c r="A17" s="69" t="s">
        <v>223</v>
      </c>
      <c r="B17" s="73">
        <f>SUM(B13:B16)</f>
        <v>0</v>
      </c>
      <c r="C17" s="73">
        <f t="shared" ref="C17:K17" si="4">SUM(C13:C16)</f>
        <v>0</v>
      </c>
      <c r="D17" s="73">
        <f t="shared" si="4"/>
        <v>0</v>
      </c>
      <c r="E17" s="73">
        <f t="shared" si="4"/>
        <v>0</v>
      </c>
      <c r="F17" s="73">
        <f t="shared" ref="F17" si="5">SUM(F13:F16)</f>
        <v>0</v>
      </c>
      <c r="G17" s="73">
        <f t="shared" si="4"/>
        <v>0</v>
      </c>
      <c r="H17" s="73">
        <f t="shared" si="4"/>
        <v>0</v>
      </c>
      <c r="I17" s="73">
        <f>SUM(I13:I16)</f>
        <v>-237465063</v>
      </c>
      <c r="J17" s="73">
        <f t="shared" si="3"/>
        <v>-237465063</v>
      </c>
      <c r="K17" s="73">
        <f t="shared" si="4"/>
        <v>0</v>
      </c>
      <c r="L17" s="73">
        <f t="shared" si="2"/>
        <v>-237465063</v>
      </c>
      <c r="M17" s="40"/>
    </row>
    <row r="18" spans="1:13">
      <c r="A18" s="69" t="s">
        <v>224</v>
      </c>
      <c r="B18" s="65"/>
      <c r="C18" s="65"/>
      <c r="D18" s="65"/>
      <c r="E18" s="65"/>
      <c r="F18" s="65"/>
      <c r="G18" s="65"/>
      <c r="H18" s="70"/>
      <c r="I18" s="70"/>
      <c r="J18" s="70">
        <f t="shared" si="3"/>
        <v>0</v>
      </c>
      <c r="K18" s="70"/>
      <c r="L18" s="70">
        <f t="shared" si="2"/>
        <v>0</v>
      </c>
      <c r="M18" s="40"/>
    </row>
    <row r="19" spans="1:13">
      <c r="A19" s="42" t="s">
        <v>234</v>
      </c>
      <c r="B19" s="65">
        <v>260766082</v>
      </c>
      <c r="C19" s="65"/>
      <c r="D19" s="65"/>
      <c r="E19" s="65">
        <v>631</v>
      </c>
      <c r="F19" s="65"/>
      <c r="G19" s="65"/>
      <c r="H19" s="70"/>
      <c r="I19" s="70"/>
      <c r="J19" s="70">
        <f t="shared" si="3"/>
        <v>260766713</v>
      </c>
      <c r="K19" s="70"/>
      <c r="L19" s="70">
        <f t="shared" si="2"/>
        <v>260766713</v>
      </c>
      <c r="M19" s="40"/>
    </row>
    <row r="20" spans="1:13">
      <c r="A20" s="42" t="s">
        <v>226</v>
      </c>
      <c r="B20" s="65"/>
      <c r="C20" s="65"/>
      <c r="D20" s="65"/>
      <c r="E20" s="65"/>
      <c r="F20" s="65"/>
      <c r="G20" s="65"/>
      <c r="H20" s="70"/>
      <c r="I20" s="70"/>
      <c r="J20" s="70">
        <f t="shared" si="3"/>
        <v>0</v>
      </c>
      <c r="K20" s="70"/>
      <c r="L20" s="70">
        <f t="shared" si="2"/>
        <v>0</v>
      </c>
      <c r="M20" s="40"/>
    </row>
    <row r="21" spans="1:13">
      <c r="A21" s="74" t="s">
        <v>227</v>
      </c>
      <c r="B21" s="65"/>
      <c r="C21" s="65"/>
      <c r="D21" s="65"/>
      <c r="E21" s="75"/>
      <c r="F21" s="75"/>
      <c r="G21" s="75"/>
      <c r="H21" s="70"/>
      <c r="I21" s="70"/>
      <c r="J21" s="70">
        <f t="shared" si="3"/>
        <v>0</v>
      </c>
      <c r="K21" s="70"/>
      <c r="L21" s="70">
        <f t="shared" si="2"/>
        <v>0</v>
      </c>
      <c r="M21" s="40"/>
    </row>
    <row r="22" spans="1:13">
      <c r="A22" s="69" t="s">
        <v>228</v>
      </c>
      <c r="B22" s="68">
        <f>SUM(B19:B21)</f>
        <v>260766082</v>
      </c>
      <c r="C22" s="68">
        <f t="shared" ref="C22:K22" si="6">SUM(C19:C21)</f>
        <v>0</v>
      </c>
      <c r="D22" s="68">
        <f t="shared" si="6"/>
        <v>0</v>
      </c>
      <c r="E22" s="68">
        <f t="shared" si="6"/>
        <v>631</v>
      </c>
      <c r="F22" s="68">
        <f t="shared" ref="F22" si="7">SUM(F19:F21)</f>
        <v>0</v>
      </c>
      <c r="G22" s="68">
        <f t="shared" si="6"/>
        <v>0</v>
      </c>
      <c r="H22" s="68">
        <f t="shared" si="6"/>
        <v>0</v>
      </c>
      <c r="I22" s="68">
        <f t="shared" si="6"/>
        <v>0</v>
      </c>
      <c r="J22" s="73">
        <f t="shared" si="3"/>
        <v>260766713</v>
      </c>
      <c r="K22" s="68">
        <f t="shared" si="6"/>
        <v>0</v>
      </c>
      <c r="L22" s="68">
        <f t="shared" si="2"/>
        <v>260766713</v>
      </c>
      <c r="M22" s="40"/>
    </row>
    <row r="23" spans="1:13">
      <c r="A23" s="69"/>
      <c r="B23" s="63"/>
      <c r="C23" s="64"/>
      <c r="D23" s="63"/>
      <c r="E23" s="64"/>
      <c r="F23" s="64"/>
      <c r="G23" s="64"/>
      <c r="H23" s="64"/>
      <c r="I23" s="70"/>
      <c r="J23" s="70"/>
      <c r="K23" s="70"/>
      <c r="L23" s="64"/>
      <c r="M23" s="40"/>
    </row>
    <row r="24" spans="1:13" ht="15.75" thickBot="1">
      <c r="A24" s="69" t="s">
        <v>235</v>
      </c>
      <c r="B24" s="76">
        <f>B12+B17+B22</f>
        <v>5953141000</v>
      </c>
      <c r="C24" s="76">
        <f t="shared" ref="C24:K24" si="8">C12+C17+C22</f>
        <v>0</v>
      </c>
      <c r="D24" s="76">
        <f t="shared" si="8"/>
        <v>123958777</v>
      </c>
      <c r="E24" s="76">
        <f t="shared" si="8"/>
        <v>143586529</v>
      </c>
      <c r="F24" s="76">
        <f t="shared" ref="F24" si="9">F12+F17+F22</f>
        <v>174096701</v>
      </c>
      <c r="G24" s="76">
        <f t="shared" si="8"/>
        <v>0</v>
      </c>
      <c r="H24" s="76">
        <f t="shared" si="8"/>
        <v>0</v>
      </c>
      <c r="I24" s="76">
        <f>I12+I17+I22</f>
        <v>-333785456</v>
      </c>
      <c r="J24" s="76">
        <f t="shared" si="3"/>
        <v>6060997551</v>
      </c>
      <c r="K24" s="76">
        <f t="shared" si="8"/>
        <v>0</v>
      </c>
      <c r="L24" s="76">
        <f t="shared" si="2"/>
        <v>6060997551</v>
      </c>
      <c r="M24" s="40"/>
    </row>
    <row r="25" spans="1:13" ht="15.75" thickTop="1">
      <c r="A25" s="41"/>
      <c r="B25" s="63"/>
      <c r="C25" s="63"/>
      <c r="D25" s="63"/>
      <c r="E25" s="63"/>
      <c r="F25" s="63"/>
      <c r="G25" s="63"/>
      <c r="H25" s="63"/>
      <c r="I25" s="70"/>
      <c r="J25" s="70">
        <f t="shared" si="3"/>
        <v>0</v>
      </c>
      <c r="K25" s="70"/>
      <c r="L25" s="63">
        <f t="shared" si="2"/>
        <v>0</v>
      </c>
      <c r="M25" s="40"/>
    </row>
    <row r="26" spans="1:13">
      <c r="A26" s="69" t="s">
        <v>220</v>
      </c>
      <c r="B26" s="65"/>
      <c r="C26" s="65"/>
      <c r="D26" s="65"/>
      <c r="E26" s="65"/>
      <c r="F26" s="65"/>
      <c r="G26" s="65"/>
      <c r="H26" s="70"/>
      <c r="I26" s="70"/>
      <c r="J26" s="70">
        <f t="shared" si="3"/>
        <v>0</v>
      </c>
      <c r="K26" s="70"/>
      <c r="L26" s="70">
        <f t="shared" si="2"/>
        <v>0</v>
      </c>
      <c r="M26" s="40"/>
    </row>
    <row r="27" spans="1:13">
      <c r="A27" s="71" t="s">
        <v>217</v>
      </c>
      <c r="B27" s="65"/>
      <c r="C27" s="65"/>
      <c r="D27" s="65"/>
      <c r="E27" s="65"/>
      <c r="F27" s="65"/>
      <c r="G27" s="65"/>
      <c r="H27" s="70"/>
      <c r="I27" s="72">
        <v>-551258249</v>
      </c>
      <c r="J27" s="70">
        <f t="shared" si="3"/>
        <v>-551258249</v>
      </c>
      <c r="K27" s="72">
        <v>0</v>
      </c>
      <c r="L27" s="70">
        <f t="shared" si="2"/>
        <v>-551258249</v>
      </c>
      <c r="M27" s="40"/>
    </row>
    <row r="28" spans="1:13" ht="30">
      <c r="A28" s="71" t="s">
        <v>243</v>
      </c>
      <c r="B28" s="65"/>
      <c r="C28" s="65"/>
      <c r="D28" s="65">
        <v>298110878</v>
      </c>
      <c r="E28" s="65"/>
      <c r="F28" s="65"/>
      <c r="G28" s="65"/>
      <c r="H28" s="70"/>
      <c r="I28" s="72">
        <v>702786557</v>
      </c>
      <c r="J28" s="70">
        <f t="shared" si="3"/>
        <v>1000897435</v>
      </c>
      <c r="K28" s="70"/>
      <c r="L28" s="70">
        <f t="shared" si="2"/>
        <v>1000897435</v>
      </c>
      <c r="M28" s="40"/>
    </row>
    <row r="29" spans="1:13">
      <c r="A29" s="71" t="s">
        <v>222</v>
      </c>
      <c r="B29" s="65"/>
      <c r="C29" s="65"/>
      <c r="D29" s="65"/>
      <c r="E29" s="65"/>
      <c r="F29" s="65"/>
      <c r="G29" s="65"/>
      <c r="H29" s="70"/>
      <c r="I29" s="70"/>
      <c r="J29" s="70">
        <f t="shared" si="3"/>
        <v>0</v>
      </c>
      <c r="K29" s="70"/>
      <c r="L29" s="70">
        <f t="shared" si="2"/>
        <v>0</v>
      </c>
      <c r="M29" s="40"/>
    </row>
    <row r="30" spans="1:13">
      <c r="A30" s="69" t="s">
        <v>223</v>
      </c>
      <c r="B30" s="73">
        <f>SUM(B27:B29)</f>
        <v>0</v>
      </c>
      <c r="C30" s="73">
        <f t="shared" ref="C30:K30" si="10">SUM(C27:C29)</f>
        <v>0</v>
      </c>
      <c r="D30" s="73">
        <f t="shared" si="10"/>
        <v>298110878</v>
      </c>
      <c r="E30" s="73">
        <f t="shared" si="10"/>
        <v>0</v>
      </c>
      <c r="F30" s="73">
        <f t="shared" ref="F30" si="11">SUM(F27:F29)</f>
        <v>0</v>
      </c>
      <c r="G30" s="73">
        <f t="shared" si="10"/>
        <v>0</v>
      </c>
      <c r="H30" s="73">
        <f t="shared" si="10"/>
        <v>0</v>
      </c>
      <c r="I30" s="73">
        <f t="shared" si="10"/>
        <v>151528308</v>
      </c>
      <c r="J30" s="73">
        <f t="shared" si="3"/>
        <v>449639186</v>
      </c>
      <c r="K30" s="73">
        <f t="shared" si="10"/>
        <v>0</v>
      </c>
      <c r="L30" s="73">
        <f t="shared" si="2"/>
        <v>449639186</v>
      </c>
      <c r="M30" s="40"/>
    </row>
    <row r="31" spans="1:13">
      <c r="A31" s="69" t="s">
        <v>224</v>
      </c>
      <c r="B31" s="65"/>
      <c r="C31" s="65"/>
      <c r="D31" s="65"/>
      <c r="E31" s="65"/>
      <c r="F31" s="65"/>
      <c r="G31" s="65"/>
      <c r="H31" s="70"/>
      <c r="I31" s="70"/>
      <c r="J31" s="70">
        <f t="shared" si="3"/>
        <v>0</v>
      </c>
      <c r="K31" s="70"/>
      <c r="L31" s="70">
        <f t="shared" si="2"/>
        <v>0</v>
      </c>
      <c r="M31" s="40"/>
    </row>
    <row r="32" spans="1:13">
      <c r="A32" s="42" t="s">
        <v>225</v>
      </c>
      <c r="B32" s="65"/>
      <c r="C32" s="65"/>
      <c r="D32" s="65"/>
      <c r="E32" s="65"/>
      <c r="F32" s="65"/>
      <c r="G32" s="65"/>
      <c r="H32" s="70"/>
      <c r="I32" s="70"/>
      <c r="J32" s="70">
        <f t="shared" si="3"/>
        <v>0</v>
      </c>
      <c r="K32" s="70"/>
      <c r="L32" s="70">
        <f t="shared" si="2"/>
        <v>0</v>
      </c>
      <c r="M32" s="40"/>
    </row>
    <row r="33" spans="1:13">
      <c r="A33" s="42" t="s">
        <v>226</v>
      </c>
      <c r="B33" s="65"/>
      <c r="C33" s="65"/>
      <c r="D33" s="65"/>
      <c r="E33" s="65"/>
      <c r="F33" s="65"/>
      <c r="G33" s="65"/>
      <c r="H33" s="70"/>
      <c r="I33" s="70"/>
      <c r="J33" s="70">
        <f t="shared" si="3"/>
        <v>0</v>
      </c>
      <c r="K33" s="70"/>
      <c r="L33" s="70">
        <f t="shared" si="2"/>
        <v>0</v>
      </c>
      <c r="M33" s="40"/>
    </row>
    <row r="34" spans="1:13">
      <c r="A34" s="74" t="s">
        <v>227</v>
      </c>
      <c r="B34" s="65"/>
      <c r="C34" s="65"/>
      <c r="D34" s="65"/>
      <c r="E34" s="75"/>
      <c r="F34" s="75"/>
      <c r="G34" s="75"/>
      <c r="H34" s="70"/>
      <c r="I34" s="70"/>
      <c r="J34" s="70">
        <f t="shared" si="3"/>
        <v>0</v>
      </c>
      <c r="K34" s="70"/>
      <c r="L34" s="70">
        <f t="shared" si="2"/>
        <v>0</v>
      </c>
      <c r="M34" s="40"/>
    </row>
    <row r="35" spans="1:13">
      <c r="A35" s="69" t="s">
        <v>228</v>
      </c>
      <c r="B35" s="73">
        <f>SUM(B32:B34)</f>
        <v>0</v>
      </c>
      <c r="C35" s="73">
        <f t="shared" ref="C35:K35" si="12">SUM(C32:C34)</f>
        <v>0</v>
      </c>
      <c r="D35" s="73">
        <f t="shared" si="12"/>
        <v>0</v>
      </c>
      <c r="E35" s="73">
        <f t="shared" si="12"/>
        <v>0</v>
      </c>
      <c r="F35" s="73">
        <f t="shared" ref="F35" si="13">SUM(F32:F34)</f>
        <v>0</v>
      </c>
      <c r="G35" s="73">
        <f t="shared" si="12"/>
        <v>0</v>
      </c>
      <c r="H35" s="73">
        <f t="shared" si="12"/>
        <v>0</v>
      </c>
      <c r="I35" s="73">
        <f t="shared" si="12"/>
        <v>0</v>
      </c>
      <c r="J35" s="73">
        <f t="shared" si="3"/>
        <v>0</v>
      </c>
      <c r="K35" s="73">
        <f t="shared" si="12"/>
        <v>0</v>
      </c>
      <c r="L35" s="73">
        <f t="shared" si="2"/>
        <v>0</v>
      </c>
      <c r="M35" s="40"/>
    </row>
    <row r="36" spans="1:13">
      <c r="A36" s="69"/>
      <c r="B36" s="65"/>
      <c r="C36" s="65"/>
      <c r="D36" s="65"/>
      <c r="E36" s="65"/>
      <c r="F36" s="65"/>
      <c r="G36" s="65"/>
      <c r="H36" s="70"/>
      <c r="I36" s="70"/>
      <c r="J36" s="70"/>
      <c r="K36" s="70"/>
      <c r="L36" s="70"/>
      <c r="M36" s="40"/>
    </row>
    <row r="37" spans="1:13" ht="15.75" thickBot="1">
      <c r="A37" s="69" t="s">
        <v>242</v>
      </c>
      <c r="B37" s="76">
        <f>B24+B30+B35</f>
        <v>5953141000</v>
      </c>
      <c r="C37" s="76">
        <f t="shared" ref="C37:K37" si="14">C24+C30+C35</f>
        <v>0</v>
      </c>
      <c r="D37" s="76">
        <f t="shared" si="14"/>
        <v>422069655</v>
      </c>
      <c r="E37" s="76">
        <f t="shared" si="14"/>
        <v>143586529</v>
      </c>
      <c r="F37" s="76">
        <f t="shared" si="14"/>
        <v>174096701</v>
      </c>
      <c r="G37" s="76">
        <f t="shared" si="14"/>
        <v>0</v>
      </c>
      <c r="H37" s="76">
        <f t="shared" si="14"/>
        <v>0</v>
      </c>
      <c r="I37" s="76">
        <f t="shared" si="14"/>
        <v>-182257148</v>
      </c>
      <c r="J37" s="76">
        <f t="shared" si="3"/>
        <v>6510636737</v>
      </c>
      <c r="K37" s="76">
        <f t="shared" si="14"/>
        <v>0</v>
      </c>
      <c r="L37" s="76">
        <f t="shared" si="2"/>
        <v>6510636737</v>
      </c>
      <c r="M37" s="40"/>
    </row>
    <row r="38" spans="1:13" ht="15.75" thickTop="1">
      <c r="B38" s="43"/>
      <c r="C38" s="43"/>
      <c r="D38" s="43"/>
      <c r="E38" s="43"/>
      <c r="F38" s="43"/>
      <c r="G38" s="43"/>
      <c r="H38" s="44"/>
      <c r="I38" s="44"/>
      <c r="J38" s="44"/>
      <c r="K38" s="44"/>
      <c r="L38" s="44"/>
      <c r="M38" s="40"/>
    </row>
    <row r="39" spans="1:13">
      <c r="A39" s="45" t="s">
        <v>229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5"/>
      <c r="M39" s="40"/>
    </row>
    <row r="40" spans="1:13">
      <c r="A40" s="45" t="s">
        <v>230</v>
      </c>
      <c r="B40" s="46"/>
      <c r="C40" s="46"/>
      <c r="D40" s="46"/>
      <c r="E40" s="46"/>
      <c r="F40" s="46"/>
      <c r="G40" s="46"/>
      <c r="H40" s="47"/>
      <c r="I40" s="47"/>
      <c r="J40" s="45"/>
      <c r="K40" s="47"/>
      <c r="L40" s="45"/>
      <c r="M40" s="40"/>
    </row>
    <row r="41" spans="1:13">
      <c r="A41" s="80" t="s">
        <v>236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40"/>
    </row>
    <row r="42" spans="1:13">
      <c r="A42" s="48"/>
      <c r="B42" s="48"/>
      <c r="C42" s="49"/>
      <c r="D42" s="49"/>
      <c r="E42" s="49"/>
      <c r="F42" s="50"/>
      <c r="G42" s="50"/>
      <c r="H42" s="51"/>
      <c r="I42" s="51"/>
      <c r="J42" s="52"/>
      <c r="K42" s="51"/>
      <c r="L42" s="51"/>
      <c r="M42" s="40"/>
    </row>
    <row r="43" spans="1:13">
      <c r="A43" s="48"/>
      <c r="B43" s="48"/>
      <c r="C43" s="49"/>
      <c r="D43" s="49"/>
      <c r="E43" s="49"/>
      <c r="F43" s="53"/>
      <c r="G43" s="53"/>
      <c r="H43" s="54"/>
      <c r="I43" s="54"/>
      <c r="J43" s="54"/>
      <c r="K43" s="54"/>
      <c r="L43" s="54"/>
    </row>
    <row r="44" spans="1:13">
      <c r="A44" s="48"/>
      <c r="B44" s="48"/>
      <c r="C44" s="54"/>
      <c r="D44" s="54"/>
      <c r="E44" s="54"/>
      <c r="F44" s="53"/>
      <c r="G44" s="53"/>
      <c r="H44" s="49"/>
      <c r="I44" s="49"/>
      <c r="J44" s="49"/>
      <c r="K44" s="54"/>
      <c r="L44" s="54"/>
    </row>
    <row r="45" spans="1:13" ht="15.75">
      <c r="A45" s="81" t="s">
        <v>237</v>
      </c>
      <c r="B45" s="81"/>
      <c r="C45" s="81"/>
      <c r="D45" s="54"/>
      <c r="E45" s="54"/>
      <c r="F45" s="53"/>
      <c r="G45" s="53"/>
      <c r="H45" s="82" t="s">
        <v>238</v>
      </c>
      <c r="I45" s="82"/>
      <c r="J45" s="82"/>
      <c r="K45" s="82"/>
      <c r="L45" s="82"/>
    </row>
    <row r="46" spans="1:13" ht="15.75">
      <c r="A46" s="79" t="s">
        <v>239</v>
      </c>
      <c r="B46" s="79"/>
      <c r="C46" s="79"/>
      <c r="D46" s="54"/>
      <c r="E46" s="54"/>
      <c r="F46" s="54"/>
      <c r="G46" s="54"/>
      <c r="H46" s="79" t="s">
        <v>240</v>
      </c>
      <c r="I46" s="79"/>
      <c r="J46" s="79"/>
      <c r="K46" s="79"/>
      <c r="L46" s="79"/>
    </row>
    <row r="47" spans="1:13" ht="15.75">
      <c r="A47" s="55"/>
      <c r="B47" s="48"/>
      <c r="C47" s="54"/>
      <c r="D47" s="54"/>
      <c r="E47" s="54"/>
      <c r="F47" s="54"/>
      <c r="G47" s="54"/>
      <c r="H47" s="79" t="s">
        <v>241</v>
      </c>
      <c r="I47" s="79"/>
      <c r="J47" s="79"/>
      <c r="K47" s="79"/>
      <c r="L47" s="79"/>
    </row>
  </sheetData>
  <mergeCells count="6">
    <mergeCell ref="H47:L47"/>
    <mergeCell ref="A41:L41"/>
    <mergeCell ref="A45:C45"/>
    <mergeCell ref="H45:L45"/>
    <mergeCell ref="A46:C46"/>
    <mergeCell ref="H46:L46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5-CashFlow (indirekt)</vt:lpstr>
      <vt:lpstr>1.Pasqyra e Perform. (natyra)</vt:lpstr>
      <vt:lpstr>Pasqyra e Levizjeve ne Kapital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2022-01-29T09:03:45Z</dcterms:modified>
</cp:coreProperties>
</file>