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290" activeTab="0"/>
  </bookViews>
  <sheets>
    <sheet name="Kapaku" sheetId="1" r:id="rId1"/>
    <sheet name="Akt, &amp; Pas." sheetId="2" r:id="rId2"/>
    <sheet name="Ardh. &amp; shp." sheetId="3" r:id="rId3"/>
    <sheet name="Cash Flow" sheetId="4" r:id="rId4"/>
    <sheet name="Pasq.ndr.kap" sheetId="5" r:id="rId5"/>
  </sheets>
  <definedNames>
    <definedName name="_xlnm.Print_Area" localSheetId="1">'Akt, &amp; Pas.'!$A$1:$G$114</definedName>
  </definedNames>
  <calcPr fullCalcOnLoad="1"/>
</workbook>
</file>

<file path=xl/sharedStrings.xml><?xml version="1.0" encoding="utf-8"?>
<sst xmlns="http://schemas.openxmlformats.org/spreadsheetml/2006/main" count="407" uniqueCount="325">
  <si>
    <t>Nr</t>
  </si>
  <si>
    <t>TOTALI I AKTIVIT</t>
  </si>
  <si>
    <t>III</t>
  </si>
  <si>
    <t>Viti  Raportues</t>
  </si>
  <si>
    <t>I</t>
  </si>
  <si>
    <t>Aktive monetare</t>
  </si>
  <si>
    <t>Inventari</t>
  </si>
  <si>
    <t>Parapagimet dhe shpenzimet e shtyra</t>
  </si>
  <si>
    <t>II</t>
  </si>
  <si>
    <t>Aktivet afatgjata</t>
  </si>
  <si>
    <t>Investimet financiare afatgjata</t>
  </si>
  <si>
    <t>Aktive afatgjata materiale</t>
  </si>
  <si>
    <t>Toka</t>
  </si>
  <si>
    <t>Makineri dhe paisje</t>
  </si>
  <si>
    <t>Aktivet biologjike afatgjata</t>
  </si>
  <si>
    <t>Aktivet  afatgjata jomateriale</t>
  </si>
  <si>
    <t>Shpenzimet e zhvillimit</t>
  </si>
  <si>
    <t>i</t>
  </si>
  <si>
    <t>ii</t>
  </si>
  <si>
    <t>iii</t>
  </si>
  <si>
    <t>iv</t>
  </si>
  <si>
    <t>Detyrimet dhe Kapitali</t>
  </si>
  <si>
    <t>Huamarrjet</t>
  </si>
  <si>
    <t>Kthimet/ripagesat e huave afatgjata</t>
  </si>
  <si>
    <t>Detyrime tatimore</t>
  </si>
  <si>
    <t>Hua, bono dhe detyrime nga qeraja financiare</t>
  </si>
  <si>
    <t>Bonot e konvertueshme</t>
  </si>
  <si>
    <t>Provizione afatgjata</t>
  </si>
  <si>
    <t>Kapitali</t>
  </si>
  <si>
    <t>Kapitali  aksioner</t>
  </si>
  <si>
    <t>Rezerva statutore</t>
  </si>
  <si>
    <t>Rezerva  ligjore</t>
  </si>
  <si>
    <t>Fitimi (Humbja) e vitit financiar</t>
  </si>
  <si>
    <t>c</t>
  </si>
  <si>
    <t>Viti Raportues</t>
  </si>
  <si>
    <t>Shitjet neto</t>
  </si>
  <si>
    <t>702 - 704X, 706 - 708X</t>
  </si>
  <si>
    <t>601 - 608X</t>
  </si>
  <si>
    <t>641 - 648</t>
  </si>
  <si>
    <t>68X</t>
  </si>
  <si>
    <t>61 - 63</t>
  </si>
  <si>
    <t>Materialet e konsumuara</t>
  </si>
  <si>
    <t>Totali i Shpenzimeve (Shuma 4 - 7)</t>
  </si>
  <si>
    <t>Fitimi apo humbja nga veprimtaria kryesore(1+2+/-3-8)</t>
  </si>
  <si>
    <t>Fitimi (humbja) para tatimit (9+/-13)</t>
  </si>
  <si>
    <t>Shpenzimet e tatimit mbi fitimin</t>
  </si>
  <si>
    <t>Fitimi (humbja) neto e Vitit Financiar (14-15)</t>
  </si>
  <si>
    <t>Referencat Nr.Llog.</t>
  </si>
  <si>
    <t>763, 764, 765, 664, 665</t>
  </si>
  <si>
    <t>767, 667</t>
  </si>
  <si>
    <t>768, 668</t>
  </si>
  <si>
    <t>(Bazuar në Klasifikimin e Shpenzimeve sipas Natyrës)</t>
  </si>
  <si>
    <t>Përshkrimi i Elementëve</t>
  </si>
  <si>
    <t>Viti  Paraardhës</t>
  </si>
  <si>
    <t>Të ardhura të tjera nga veprimtaritë e shfrytëzimit</t>
  </si>
  <si>
    <t>Kosto e punës</t>
  </si>
  <si>
    <t>Amortizimet dhe zhvlerësimet</t>
  </si>
  <si>
    <t>Shpenzime të tjera</t>
  </si>
  <si>
    <t>Të ardhurat dhe shpenzimet nga interesat</t>
  </si>
  <si>
    <t>Fitimet (humbjet) nga kursi I këmbimit</t>
  </si>
  <si>
    <t>Të ardhura dhe shpenzime të tjera financiare</t>
  </si>
  <si>
    <t>Totali i të Ardhurave dhe shpenzimeve financiare(10+11+12.1+12.2+12.3+12.4)</t>
  </si>
  <si>
    <t>Elementët e pasqyrave të konsoliduara</t>
  </si>
  <si>
    <t>Viti Paraardhës</t>
  </si>
  <si>
    <t>Derivatët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</si>
  <si>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</si>
  <si>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</si>
  <si>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</si>
  <si>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</si>
  <si>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Instrumente të tjera borxhi</t>
  </si>
  <si>
    <t>Investime të tjera financiare</t>
  </si>
  <si>
    <t>Prodhim në proces</t>
  </si>
  <si>
    <t>Produkte të gatshme</t>
  </si>
  <si>
    <t>Mallra për rishitje</t>
  </si>
  <si>
    <t>Parapagesat për furnizime</t>
  </si>
  <si>
    <t>Aktive  afatshkurtëra të mbajtura për shitje</t>
  </si>
  <si>
    <t>Aksione dhe investime të tjera në pjesëmarrje</t>
  </si>
  <si>
    <t>Aksione dhe letra të tjera me vlerë</t>
  </si>
  <si>
    <t>Llogari/ Kërkesa të arkëtueshme afatgjata</t>
  </si>
  <si>
    <t>Ndërtesa</t>
  </si>
  <si>
    <t>Emri i mirë</t>
  </si>
  <si>
    <t>Aktive të tjera afatgjata jo materiale</t>
  </si>
  <si>
    <t>Aktive të tjera afatgjata</t>
  </si>
  <si>
    <t>Huatë dhe obligacionet afatshkurtëra</t>
  </si>
  <si>
    <t>Bono të konvertueshme</t>
  </si>
  <si>
    <t>Huatë dhe parapagimet</t>
  </si>
  <si>
    <t>Të pagueshme ndaj furnitorëve</t>
  </si>
  <si>
    <t>Të pagueshme ndaj punonjësve</t>
  </si>
  <si>
    <t>Hua të tjera</t>
  </si>
  <si>
    <t>Grantet dhe të ardhurat e shtyra</t>
  </si>
  <si>
    <t>Huatë afatgjata</t>
  </si>
  <si>
    <t>Huamarrje të tjera afatgjata</t>
  </si>
  <si>
    <t>Njësitë ose aksionet e thesarit (negative)</t>
  </si>
  <si>
    <t>Rezerva të tjera</t>
  </si>
  <si>
    <t>Kapitali aksioner i papaguar</t>
  </si>
  <si>
    <t>Primi i aksionit</t>
  </si>
  <si>
    <t>Vlera</t>
  </si>
  <si>
    <t>Aktivet afatshkurtra</t>
  </si>
  <si>
    <t>Derivatë dhe aktive të mbajtura për tregtim</t>
  </si>
  <si>
    <t>Aktive biologjike afatshkurtra</t>
  </si>
  <si>
    <t>Pjesëmarrje të tjera në njësi të kontrolluara (vetëm në P.F)</t>
  </si>
  <si>
    <t>Provizionet afatshkurtra</t>
  </si>
  <si>
    <t>Fitimet e pashpërndara</t>
  </si>
  <si>
    <t>Ndryshimet në inventarin e produkteve të gatshme dhe prodhimit në proces</t>
  </si>
  <si>
    <t>Të ardhurat dhe shpenzimet financiare nga njësitë e kontrolluara</t>
  </si>
  <si>
    <t>Të ardhurat dhe shpenzimet financiare nga pjesëmarrjet</t>
  </si>
  <si>
    <t xml:space="preserve">Të ardhurat dhe shpenzimet financiare </t>
  </si>
  <si>
    <t>Të ardhurat dhe shpenzimet financiare nga investime të tjera financiare afatgjata</t>
  </si>
  <si>
    <t>Banka</t>
  </si>
  <si>
    <t>Arka</t>
  </si>
  <si>
    <t>a</t>
  </si>
  <si>
    <t>b</t>
  </si>
  <si>
    <t>Kliente per mallra, produkte e sherbime</t>
  </si>
  <si>
    <t>Debitore, Kreditore e tjere</t>
  </si>
  <si>
    <t>Tatim mbi fitimin</t>
  </si>
  <si>
    <t>d</t>
  </si>
  <si>
    <t>T V SH</t>
  </si>
  <si>
    <t>e</t>
  </si>
  <si>
    <t>Te drejta e detyrime ndaj ortakeve</t>
  </si>
  <si>
    <t>Shpenzime te periudhave te ardhshme</t>
  </si>
  <si>
    <t>Overdraftet bankare</t>
  </si>
  <si>
    <t>Detyrimet per Sig Shoq e Shendetesore</t>
  </si>
  <si>
    <t>Detyriemt tatimore per TAP-in</t>
  </si>
  <si>
    <t>Detyrimet tatimore per Tatim Fitimin</t>
  </si>
  <si>
    <t>f</t>
  </si>
  <si>
    <t>Detyrimet tatimore per TVSH-ne</t>
  </si>
  <si>
    <t>g</t>
  </si>
  <si>
    <t>Detyrimet tatimore per Tatimin ne Burim</t>
  </si>
  <si>
    <t>h</t>
  </si>
  <si>
    <t>k</t>
  </si>
  <si>
    <t>Dividente per tu paguar</t>
  </si>
  <si>
    <t>l</t>
  </si>
  <si>
    <t>Debitore dhe Kreditore te tjere</t>
  </si>
  <si>
    <t>Pasivet afatshkurtëra</t>
  </si>
  <si>
    <t>Pasivet  afatgjata</t>
  </si>
  <si>
    <t>Totali I PASIVEVE   ( I+II)</t>
  </si>
  <si>
    <t>Aksionet e pakicës (PF te konsoliduara)</t>
  </si>
  <si>
    <t>TOTALI I PASIVIT DHE KAPITALIT  (I+II+III)</t>
  </si>
  <si>
    <t>Pagat e personelit</t>
  </si>
  <si>
    <t>Shpenzimet per sig shoqerore e shendetesore</t>
  </si>
  <si>
    <t>Kosto e prodhimit /blerjes se mallrave te shitura</t>
  </si>
  <si>
    <t>Fitimi (Humbja) bruto ( 1-2)</t>
  </si>
  <si>
    <t xml:space="preserve">Shpenzimet e shitjes </t>
  </si>
  <si>
    <t>Shpenzimet administrative</t>
  </si>
  <si>
    <t>Te ardhura te tjera nga veprimtarite e shfrytezimit</t>
  </si>
  <si>
    <t>Shpenzime te tjera te zakonshme</t>
  </si>
  <si>
    <t>Fitimi (Humbja) nga veprimtarite e shfrytezimit</t>
  </si>
  <si>
    <t>Te ardhura dhe shpenzime financiare nga pjesmarrjet</t>
  </si>
  <si>
    <t>Te ardhurat dhe shpenzimet  financiare nga njesite e kontrolluara</t>
  </si>
  <si>
    <t>Te ardhurat dhe shpenzimet financiare</t>
  </si>
  <si>
    <t>111 Te ardhura dhe shpenz financ nga invest tjera financ afatgjate</t>
  </si>
  <si>
    <t>112 Te ardhuart dhe shpenzimet nga interesat</t>
  </si>
  <si>
    <t>113 Fitimet (Humbjet) nga kursi I kembimit</t>
  </si>
  <si>
    <t>114 Te ardhura dhe shpenzime te tjera financiare</t>
  </si>
  <si>
    <t>Fitimi (Humbja) para tatimit (8+/-12)</t>
  </si>
  <si>
    <t>Fitimi ( Humbja) neto e vitit financiar ( 13-14)</t>
  </si>
  <si>
    <t>Elementet e pasqyrave te konsoliduara</t>
  </si>
  <si>
    <t>PASQYRA E FLUKSIT MONETAR-METODA DIREKTE</t>
  </si>
  <si>
    <t>Fluksi monetar nga veprimtarite e shfrytezimit</t>
  </si>
  <si>
    <t>1-Mjete monetare te arketuara nga klientet</t>
  </si>
  <si>
    <t>3-Mjete monetare te ardhura nga veprimtarite</t>
  </si>
  <si>
    <t>4-Interesi I paguar</t>
  </si>
  <si>
    <t>Mjete monetare neto nga veprimtarite e shfrytezimit</t>
  </si>
  <si>
    <t>Fluksi monetar nga veprimtarite investuese</t>
  </si>
  <si>
    <t>1-Blerja e njesise se kontrolluar X-parate e arketuara</t>
  </si>
  <si>
    <t>3-Te ardhurat nga shitja e paisjeve</t>
  </si>
  <si>
    <t>4-Interesi I arketuar</t>
  </si>
  <si>
    <t>5-Dividentet e arketuar</t>
  </si>
  <si>
    <t>Mjete monetare te perdorura ne veprimtarine investuese</t>
  </si>
  <si>
    <t>Fluksi monetar nga aktivitetet financiare</t>
  </si>
  <si>
    <t>1-Te ardhura nga ementimi I kapitalit aksioner</t>
  </si>
  <si>
    <t>2-Te ardhura nga huamarjet afatgjata</t>
  </si>
  <si>
    <t>3-Pagesa e detyrime te qerase financiare</t>
  </si>
  <si>
    <t>4-Dividente te paguar</t>
  </si>
  <si>
    <t>Mjete monetare e perdorur ne veprimtarine financiare</t>
  </si>
  <si>
    <t>Rritja/ Renja neto e mjeteve monetare</t>
  </si>
  <si>
    <t>Mjetet monetare ne fillim te periudhes kontabile</t>
  </si>
  <si>
    <t>Mjetet monetare ne fund te periudhes kontabile</t>
  </si>
  <si>
    <t>PASQYRA E FLUKSIT MONETAR-METODA INDIREKTE</t>
  </si>
  <si>
    <t>2-Rregullime per:</t>
  </si>
  <si>
    <t>Amortizimi</t>
  </si>
  <si>
    <t>Humbjet nga kembimet valutore</t>
  </si>
  <si>
    <t>Te ardhurat nga investimet</t>
  </si>
  <si>
    <t>Shpenzime per interesa</t>
  </si>
  <si>
    <t>Rritja/ Renja ne tepricen e kerkesave te arketueshme</t>
  </si>
  <si>
    <t>Mjete monetare te perfituara nga aktivitetet</t>
  </si>
  <si>
    <t>Rritja/ Renja ne tepricen e inventarit</t>
  </si>
  <si>
    <t xml:space="preserve">Rritja/ Renja ne tepricen e detyrimeve per tu paguar </t>
  </si>
  <si>
    <t>1-Interesi I paguar</t>
  </si>
  <si>
    <t>2-Tatim mbi fitimin e paguar</t>
  </si>
  <si>
    <t>Mjete monetare neto nga aktivitetet e shfrytezimit</t>
  </si>
  <si>
    <t>Fluksi monetar nga aktivitetet investuese</t>
  </si>
  <si>
    <t>1-Blerja e njesise kontrolluar x minus parate e arketuara</t>
  </si>
  <si>
    <t xml:space="preserve">2-Blerja e aktiveve  afatgjata materiale </t>
  </si>
  <si>
    <t>3-Te ardhura nga shitja e paisjeve</t>
  </si>
  <si>
    <t>4-Dividentet e arketuar</t>
  </si>
  <si>
    <t>Mjete monetare e perdorur ne veprimtarine investuese</t>
  </si>
  <si>
    <t>3-Pagesat e detyrimeve te qerase financiare</t>
  </si>
  <si>
    <t>Mjetet monetare neto ne fund te periudhes kontabile</t>
  </si>
  <si>
    <t>Mjete monetare neto e perdorur ne veprimtarine financiare</t>
  </si>
  <si>
    <t>Pasqyra e ndryshimeve ne Kapital</t>
  </si>
  <si>
    <t>Nr.</t>
  </si>
  <si>
    <t>Emertimi</t>
  </si>
  <si>
    <t>Kapitali Aksionar qe i perket Aksionereve te Shoqerise Meme</t>
  </si>
  <si>
    <t>Totali</t>
  </si>
  <si>
    <t xml:space="preserve">Kapitali </t>
  </si>
  <si>
    <t>Aksioner</t>
  </si>
  <si>
    <t>Primi i</t>
  </si>
  <si>
    <t>Aksionit</t>
  </si>
  <si>
    <t>Aksionet</t>
  </si>
  <si>
    <t>e thesarit</t>
  </si>
  <si>
    <t>A</t>
  </si>
  <si>
    <t>Efekti I ndryshimeve ne politikat kontabile</t>
  </si>
  <si>
    <t>B</t>
  </si>
  <si>
    <t>Pozicion I rregulluar</t>
  </si>
  <si>
    <t>Efektet e ndryshimit te kurseve te kembimit</t>
  </si>
  <si>
    <t>Totali ardhurave dhe shpenzimeve  pa u njohur</t>
  </si>
  <si>
    <t>ne pasqyre e te ardhurave dhe shpenzimeve</t>
  </si>
  <si>
    <t>Fitimi neto I vitit financiar</t>
  </si>
  <si>
    <t>Dividentet e paguar</t>
  </si>
  <si>
    <t>Trasnferime ne rezerven detyrueshme statutore</t>
  </si>
  <si>
    <t>Emetimi I kapitalit Aksionar</t>
  </si>
  <si>
    <t>Aksione te thesarit te riblera</t>
  </si>
  <si>
    <t>Aktivi</t>
  </si>
  <si>
    <t>Pasivi</t>
  </si>
  <si>
    <t>Kapitali që i përket aksionerëve të shoq. mëmë(PF kons.)</t>
  </si>
  <si>
    <t>Shenime</t>
  </si>
  <si>
    <t xml:space="preserve"> </t>
  </si>
  <si>
    <t>Mobilje dhe orendi</t>
  </si>
  <si>
    <t>Paisje zyre dhe informatike</t>
  </si>
  <si>
    <t xml:space="preserve">    Administratori</t>
  </si>
  <si>
    <t>a-</t>
  </si>
  <si>
    <t>b-</t>
  </si>
  <si>
    <t>Totali i Shpenzimeve (Shuma 2+4+5+7-9-10-11 )</t>
  </si>
  <si>
    <t>2-Blerja e aktiveve afatgjata materiale</t>
  </si>
  <si>
    <t>7-Tvsh e paguar</t>
  </si>
  <si>
    <t>9-Gjoba te paguara</t>
  </si>
  <si>
    <t>2-Mjete monetare te paguara ndaj furnitoreve</t>
  </si>
  <si>
    <t>4-Mjete monetare te paguara per pagat</t>
  </si>
  <si>
    <t>5-Mjete monetare te paguara per sig. shoqerore &amp; shend.</t>
  </si>
  <si>
    <t>6-Tatim mbi  fitimin e paguar</t>
  </si>
  <si>
    <t>5-Tatim mbi te ardhura I paguar</t>
  </si>
  <si>
    <t>6-Taksa te paguara</t>
  </si>
  <si>
    <t>8- Pagesa te bera per u/diete, pritje percjellje etj. etj.</t>
  </si>
  <si>
    <t xml:space="preserve">           VITI   2008</t>
  </si>
  <si>
    <t>1-Fitimi  NETTO</t>
  </si>
  <si>
    <t>Nipt  K 61708003 L</t>
  </si>
  <si>
    <t xml:space="preserve">Materiale </t>
  </si>
  <si>
    <t>Shpenzime per tu shperndare ne disa ushtrime</t>
  </si>
  <si>
    <t>Mjete trasporti</t>
  </si>
  <si>
    <t>Shuma te arketuara per porosi</t>
  </si>
  <si>
    <t>m</t>
  </si>
  <si>
    <t>n</t>
  </si>
  <si>
    <t>p</t>
  </si>
  <si>
    <t>Fitimi</t>
  </si>
  <si>
    <t>ushtrimit</t>
  </si>
  <si>
    <t>te mbartura</t>
  </si>
  <si>
    <t>F/humbje</t>
  </si>
  <si>
    <t>ligjore</t>
  </si>
  <si>
    <t>statutore</t>
  </si>
  <si>
    <t xml:space="preserve">Rezervat </t>
  </si>
  <si>
    <t>Kapitalet e veta</t>
  </si>
  <si>
    <t>11-Tatim ne burim</t>
  </si>
  <si>
    <t>10-Te tjera pagesa komisione b.</t>
  </si>
  <si>
    <t>5- Ortake marrdhenie me llog. likujduese</t>
  </si>
  <si>
    <t xml:space="preserve">                                                        PASQYRA E TË ARDHURAVE DHE E SHPENZIMEVE         VITI   2009</t>
  </si>
  <si>
    <t>PASQYRA E TË ARDHURAVE DHE E SHPENZIMEVE       VITI     2009</t>
  </si>
  <si>
    <t xml:space="preserve"> detyrime ndaj ortakeve</t>
  </si>
  <si>
    <t xml:space="preserve">  Gezim  Cela</t>
  </si>
  <si>
    <t xml:space="preserve">(Bazuar në Klasifikimin e Shpenzimeve sipas Fuksioneve)                   </t>
  </si>
  <si>
    <t>6- Investim per kapitalin  fillestar</t>
  </si>
  <si>
    <t>6-  Investim per kap themeltar</t>
  </si>
  <si>
    <t>7-  fitim nga kursi I kembimit</t>
  </si>
  <si>
    <t>Fitimi neto I vitit financiar( humbja)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</si>
  <si>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</si>
  <si>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</si>
  <si>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</si>
  <si>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</si>
  <si>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</si>
  <si>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</si>
  <si>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</si>
  <si>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 xml:space="preserve">(Ne zbatim te SKK nr.2 dhe Ligjit Nr.9228, Date 29.04.2004, </t>
  </si>
  <si>
    <t>Per Kontabilitetin dhe Pasqyrat Financiare)</t>
  </si>
  <si>
    <t>Pasqyrat Financiare jane individuale</t>
  </si>
  <si>
    <t>Po</t>
  </si>
  <si>
    <t>Pasqyrat Financiare jane te konsoliduara</t>
  </si>
  <si>
    <t>Pasqyrat Financiare jane te shprehura ne</t>
  </si>
  <si>
    <t>Leke</t>
  </si>
  <si>
    <t>Pasqyrat Financiare jane te rrumbullakosura ne</t>
  </si>
  <si>
    <t>Periudha Kontabel e Pasqyrave Financiare</t>
  </si>
  <si>
    <t>Data e mbylljes se Pasqyrave Financiare</t>
  </si>
  <si>
    <t xml:space="preserve"> Subjekti " Shkelqim Pelinku</t>
  </si>
  <si>
    <t>Nipt  K 31610057\N</t>
  </si>
  <si>
    <t xml:space="preserve">     viti 2011</t>
  </si>
  <si>
    <t xml:space="preserve">    viti 2011</t>
  </si>
  <si>
    <t xml:space="preserve"> viti   2010</t>
  </si>
  <si>
    <t xml:space="preserve">   Shkelqim Pelinku</t>
  </si>
  <si>
    <t xml:space="preserve">    Per Subjektin</t>
  </si>
  <si>
    <t>12-Siguracion makine(qera dyqani)</t>
  </si>
  <si>
    <t xml:space="preserve">    Shkelqim Pelinku</t>
  </si>
  <si>
    <t xml:space="preserve">Nipt  K31610057N </t>
  </si>
  <si>
    <t xml:space="preserve">  Subjekti " Shkelqim Pelinku"</t>
  </si>
  <si>
    <t xml:space="preserve">                   VITI         2011</t>
  </si>
  <si>
    <t>Pozicion 31 dhjetor 2009</t>
  </si>
  <si>
    <t>Pozicioni 31 dhjetor 2010</t>
  </si>
  <si>
    <t>Pozicioni 31 dhjetor 2011</t>
  </si>
  <si>
    <t>Nipt K31610057N</t>
  </si>
  <si>
    <t>Subjekti 'Shkelqim Pelinku"</t>
  </si>
  <si>
    <t xml:space="preserve"> Shkelqim Pelinku</t>
  </si>
  <si>
    <t>VITI  2011</t>
  </si>
  <si>
    <t>Nipt K 31610057N                         BILANCI PER VITIN 2011</t>
  </si>
  <si>
    <t>Viti  2011</t>
  </si>
  <si>
    <t>Viti  2010</t>
  </si>
  <si>
    <t>"  Subjekti  "Shkelqim Pelinku"</t>
  </si>
  <si>
    <t xml:space="preserve"> Subjekti   "Shkelqim Pelinku"</t>
  </si>
  <si>
    <t xml:space="preserve"> Nipt   K 31610057N                        BILANCI PER VITIN 2011</t>
  </si>
  <si>
    <t>Per Subjektin</t>
  </si>
  <si>
    <t>Shkelqim Pelinku</t>
  </si>
  <si>
    <t xml:space="preserve">K 31610057N </t>
  </si>
  <si>
    <t>Rr."5Maji"  Tregu Medrese</t>
  </si>
  <si>
    <t>Viti 2011</t>
  </si>
  <si>
    <t>Nga 1.01.2011</t>
  </si>
  <si>
    <t>Deri 31.12.2011</t>
  </si>
  <si>
    <t>15.02.2012</t>
  </si>
  <si>
    <t xml:space="preserve">  Tregti Konfeksione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</si>
</sst>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7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20" borderId="1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8" fillId="0" borderId="40" xfId="0" applyNumberFormat="1" applyFont="1" applyBorder="1" applyAlignment="1">
      <alignment horizontal="left"/>
    </xf>
    <xf numFmtId="3" fontId="8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9" fillId="0" borderId="21" xfId="0" applyNumberFormat="1" applyFont="1" applyBorder="1" applyAlignment="1">
      <alignment horizontal="left"/>
    </xf>
    <xf numFmtId="3" fontId="9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0" borderId="41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9" fillId="0" borderId="4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2" xfId="0" applyBorder="1" applyAlignment="1">
      <alignment/>
    </xf>
    <xf numFmtId="0" fontId="2" fillId="0" borderId="4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5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5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workbookViewId="0" topLeftCell="A1">
      <selection activeCell="J17" sqref="J17"/>
    </sheetView>
  </sheetViews>
  <sheetFormatPr defaultColWidth="9.140625" defaultRowHeight="12.75"/>
  <sheetData>
    <row r="2" spans="2:8" ht="12.75">
      <c r="B2" s="143" t="s">
        <v>274</v>
      </c>
      <c r="C2" s="144"/>
      <c r="D2" s="144"/>
      <c r="E2" s="144"/>
      <c r="F2" s="144" t="s">
        <v>308</v>
      </c>
      <c r="G2" s="144"/>
      <c r="H2" s="145"/>
    </row>
    <row r="3" spans="2:8" ht="12.75">
      <c r="B3" s="146" t="s">
        <v>275</v>
      </c>
      <c r="C3" s="1"/>
      <c r="D3" s="1"/>
      <c r="E3" s="1"/>
      <c r="F3" s="1" t="s">
        <v>318</v>
      </c>
      <c r="G3" s="1"/>
      <c r="H3" s="147"/>
    </row>
    <row r="4" spans="2:8" ht="12.75">
      <c r="B4" s="146" t="s">
        <v>276</v>
      </c>
      <c r="C4" s="1"/>
      <c r="D4" s="1"/>
      <c r="E4" s="1" t="s">
        <v>319</v>
      </c>
      <c r="F4" s="1"/>
      <c r="G4" s="1"/>
      <c r="H4" s="147"/>
    </row>
    <row r="5" spans="2:8" ht="12.75">
      <c r="B5" s="146"/>
      <c r="C5" s="1"/>
      <c r="D5" s="1"/>
      <c r="E5" s="1"/>
      <c r="F5" s="1"/>
      <c r="G5" s="1"/>
      <c r="H5" s="147"/>
    </row>
    <row r="6" spans="2:8" ht="12.75">
      <c r="B6" s="146"/>
      <c r="C6" s="1"/>
      <c r="D6" s="1"/>
      <c r="E6" s="1"/>
      <c r="F6" s="1"/>
      <c r="G6" s="1"/>
      <c r="H6" s="147"/>
    </row>
    <row r="7" spans="2:8" ht="12.75">
      <c r="B7" s="146" t="s">
        <v>277</v>
      </c>
      <c r="C7" s="1"/>
      <c r="D7" s="1"/>
      <c r="E7" s="1"/>
      <c r="F7" s="1">
        <v>1994</v>
      </c>
      <c r="G7" s="1"/>
      <c r="H7" s="147"/>
    </row>
    <row r="8" spans="2:8" ht="12.75">
      <c r="B8" s="146" t="s">
        <v>278</v>
      </c>
      <c r="C8" s="1"/>
      <c r="D8" s="1"/>
      <c r="E8" s="1"/>
      <c r="F8" s="1"/>
      <c r="G8" s="1"/>
      <c r="H8" s="147"/>
    </row>
    <row r="9" spans="2:8" ht="12.75">
      <c r="B9" s="146"/>
      <c r="C9" s="1"/>
      <c r="D9" s="1"/>
      <c r="E9" s="1"/>
      <c r="F9" s="1"/>
      <c r="G9" s="1"/>
      <c r="H9" s="147"/>
    </row>
    <row r="10" spans="2:8" ht="12.75">
      <c r="B10" s="146" t="s">
        <v>279</v>
      </c>
      <c r="C10" s="1"/>
      <c r="D10" s="1"/>
      <c r="E10" s="1" t="s">
        <v>324</v>
      </c>
      <c r="F10" s="1"/>
      <c r="G10" s="1"/>
      <c r="H10" s="147"/>
    </row>
    <row r="11" spans="2:8" ht="12.75">
      <c r="B11" s="146"/>
      <c r="C11" s="1"/>
      <c r="D11" s="1"/>
      <c r="E11" s="1"/>
      <c r="F11" s="1"/>
      <c r="G11" s="1"/>
      <c r="H11" s="147"/>
    </row>
    <row r="12" spans="2:8" ht="12.75">
      <c r="B12" s="146"/>
      <c r="C12" s="1"/>
      <c r="D12" s="1"/>
      <c r="E12" s="1"/>
      <c r="F12" s="1"/>
      <c r="G12" s="1"/>
      <c r="H12" s="147"/>
    </row>
    <row r="13" spans="2:8" ht="12.75">
      <c r="B13" s="146"/>
      <c r="C13" s="1"/>
      <c r="D13" s="1"/>
      <c r="E13" s="1"/>
      <c r="F13" s="1"/>
      <c r="G13" s="1"/>
      <c r="H13" s="147"/>
    </row>
    <row r="14" spans="2:8" ht="12.75">
      <c r="B14" s="146"/>
      <c r="C14" s="1"/>
      <c r="D14" s="1"/>
      <c r="E14" s="1"/>
      <c r="F14" s="1"/>
      <c r="G14" s="1"/>
      <c r="H14" s="147"/>
    </row>
    <row r="15" spans="2:8" ht="12.75">
      <c r="B15" s="146"/>
      <c r="C15" s="1"/>
      <c r="D15" s="1"/>
      <c r="E15" s="1"/>
      <c r="F15" s="1"/>
      <c r="G15" s="1"/>
      <c r="H15" s="147"/>
    </row>
    <row r="16" spans="2:8" ht="12.75">
      <c r="B16" s="146"/>
      <c r="C16" s="1"/>
      <c r="D16" s="1"/>
      <c r="E16" s="1"/>
      <c r="F16" s="1"/>
      <c r="G16" s="1"/>
      <c r="H16" s="147"/>
    </row>
    <row r="17" spans="2:8" ht="12.75">
      <c r="B17" s="146"/>
      <c r="C17" s="1"/>
      <c r="D17" s="1"/>
      <c r="E17" s="1"/>
      <c r="F17" s="1"/>
      <c r="G17" s="1"/>
      <c r="H17" s="147"/>
    </row>
    <row r="18" spans="2:8" ht="12.75">
      <c r="B18" s="146"/>
      <c r="C18" s="1"/>
      <c r="D18" s="1"/>
      <c r="E18" s="1"/>
      <c r="F18" s="1"/>
      <c r="G18" s="1"/>
      <c r="H18" s="147"/>
    </row>
    <row r="19" spans="2:8" ht="12.75">
      <c r="B19" s="146"/>
      <c r="C19" s="1"/>
      <c r="D19" s="1"/>
      <c r="E19" s="1"/>
      <c r="F19" s="1"/>
      <c r="G19" s="1"/>
      <c r="H19" s="147"/>
    </row>
    <row r="20" spans="2:8" ht="12.75">
      <c r="B20" s="188"/>
      <c r="C20" s="189" t="s">
        <v>280</v>
      </c>
      <c r="D20" s="189"/>
      <c r="E20" s="189"/>
      <c r="F20" s="189"/>
      <c r="G20" s="189"/>
      <c r="H20" s="190"/>
    </row>
    <row r="21" spans="2:8" ht="12.75">
      <c r="B21" s="188"/>
      <c r="C21" s="189"/>
      <c r="D21" s="189"/>
      <c r="E21" s="189"/>
      <c r="F21" s="189"/>
      <c r="G21" s="189"/>
      <c r="H21" s="190"/>
    </row>
    <row r="22" spans="2:8" ht="12.75">
      <c r="B22" s="188" t="s">
        <v>281</v>
      </c>
      <c r="C22" s="189"/>
      <c r="D22" s="189"/>
      <c r="E22" s="189"/>
      <c r="F22" s="189"/>
      <c r="G22" s="189"/>
      <c r="H22" s="190"/>
    </row>
    <row r="23" spans="2:8" ht="12.75">
      <c r="B23" s="188"/>
      <c r="C23" s="189" t="s">
        <v>282</v>
      </c>
      <c r="D23" s="189"/>
      <c r="E23" s="189"/>
      <c r="F23" s="189"/>
      <c r="G23" s="189"/>
      <c r="H23" s="190"/>
    </row>
    <row r="24" spans="2:8" ht="12.75">
      <c r="B24" s="188"/>
      <c r="C24" s="189"/>
      <c r="D24" s="189"/>
      <c r="E24" s="189"/>
      <c r="F24" s="189"/>
      <c r="G24" s="189"/>
      <c r="H24" s="190"/>
    </row>
    <row r="25" spans="2:8" ht="12.75">
      <c r="B25" s="188"/>
      <c r="C25" s="151" t="s">
        <v>320</v>
      </c>
      <c r="D25" s="151"/>
      <c r="E25" s="151"/>
      <c r="F25" s="189"/>
      <c r="G25" s="189"/>
      <c r="H25" s="190"/>
    </row>
    <row r="26" spans="2:8" ht="12.75">
      <c r="B26" s="188"/>
      <c r="C26" s="189"/>
      <c r="D26" s="189"/>
      <c r="E26" s="189"/>
      <c r="F26" s="189"/>
      <c r="G26" s="189"/>
      <c r="H26" s="190"/>
    </row>
    <row r="27" spans="2:8" ht="12.75">
      <c r="B27" s="188"/>
      <c r="C27" s="189"/>
      <c r="D27" s="189"/>
      <c r="E27" s="189"/>
      <c r="F27" s="189"/>
      <c r="G27" s="189"/>
      <c r="H27" s="190"/>
    </row>
    <row r="28" spans="2:8" ht="12.75">
      <c r="B28" s="146"/>
      <c r="C28" s="1"/>
      <c r="D28" s="1"/>
      <c r="E28" s="1"/>
      <c r="F28" s="1"/>
      <c r="G28" s="1"/>
      <c r="H28" s="147"/>
    </row>
    <row r="29" spans="2:8" ht="12.75">
      <c r="B29" s="146"/>
      <c r="C29" s="1"/>
      <c r="D29" s="1"/>
      <c r="E29" s="1"/>
      <c r="F29" s="1"/>
      <c r="G29" s="1"/>
      <c r="H29" s="147"/>
    </row>
    <row r="30" spans="2:8" ht="12.75">
      <c r="B30" s="146"/>
      <c r="C30" s="1"/>
      <c r="D30" s="1"/>
      <c r="E30" s="1"/>
      <c r="F30" s="1"/>
      <c r="G30" s="1"/>
      <c r="H30" s="147"/>
    </row>
    <row r="31" spans="2:8" ht="12.75">
      <c r="B31" s="146"/>
      <c r="C31" s="1"/>
      <c r="D31" s="1"/>
      <c r="E31" s="1"/>
      <c r="F31" s="1"/>
      <c r="G31" s="1"/>
      <c r="H31" s="147"/>
    </row>
    <row r="32" spans="2:8" ht="12.75">
      <c r="B32" s="146"/>
      <c r="C32" s="1"/>
      <c r="D32" s="1"/>
      <c r="E32" s="1"/>
      <c r="F32" s="1"/>
      <c r="G32" s="1"/>
      <c r="H32" s="147"/>
    </row>
    <row r="33" spans="2:8" ht="12.75">
      <c r="B33" s="146"/>
      <c r="C33" s="1"/>
      <c r="D33" s="1"/>
      <c r="E33" s="1"/>
      <c r="F33" s="1"/>
      <c r="G33" s="1"/>
      <c r="H33" s="147"/>
    </row>
    <row r="34" spans="2:8" ht="12.75">
      <c r="B34" s="146"/>
      <c r="C34" s="1"/>
      <c r="D34" s="1"/>
      <c r="E34" s="1"/>
      <c r="F34" s="1"/>
      <c r="G34" s="1"/>
      <c r="H34" s="147"/>
    </row>
    <row r="35" spans="2:8" ht="12.75">
      <c r="B35" s="146"/>
      <c r="C35" s="1"/>
      <c r="D35" s="1"/>
      <c r="E35" s="1"/>
      <c r="F35" s="1"/>
      <c r="G35" s="1"/>
      <c r="H35" s="147"/>
    </row>
    <row r="36" spans="2:8" ht="12.75">
      <c r="B36" s="146"/>
      <c r="C36" s="1"/>
      <c r="D36" s="1"/>
      <c r="E36" s="1"/>
      <c r="F36" s="1"/>
      <c r="G36" s="1"/>
      <c r="H36" s="147"/>
    </row>
    <row r="37" spans="2:8" ht="12.75">
      <c r="B37" s="146" t="s">
        <v>283</v>
      </c>
      <c r="C37" s="1"/>
      <c r="D37" s="1"/>
      <c r="E37" s="1"/>
      <c r="F37" s="1"/>
      <c r="G37" s="1" t="s">
        <v>284</v>
      </c>
      <c r="H37" s="147"/>
    </row>
    <row r="38" spans="2:8" ht="12.75">
      <c r="B38" s="146" t="s">
        <v>285</v>
      </c>
      <c r="C38" s="1"/>
      <c r="D38" s="1"/>
      <c r="E38" s="1"/>
      <c r="F38" s="1"/>
      <c r="G38" s="1" t="s">
        <v>284</v>
      </c>
      <c r="H38" s="147"/>
    </row>
    <row r="39" spans="2:8" ht="12.75">
      <c r="B39" s="146" t="s">
        <v>286</v>
      </c>
      <c r="C39" s="1"/>
      <c r="D39" s="1"/>
      <c r="E39" s="1"/>
      <c r="F39" s="1"/>
      <c r="G39" s="1" t="s">
        <v>287</v>
      </c>
      <c r="H39" s="147"/>
    </row>
    <row r="40" spans="2:8" ht="12.75">
      <c r="B40" s="146" t="s">
        <v>288</v>
      </c>
      <c r="C40" s="1"/>
      <c r="D40" s="1"/>
      <c r="E40" s="1"/>
      <c r="F40" s="1"/>
      <c r="G40" s="1" t="s">
        <v>287</v>
      </c>
      <c r="H40" s="147"/>
    </row>
    <row r="41" spans="2:8" ht="12.75">
      <c r="B41" s="146"/>
      <c r="C41" s="1"/>
      <c r="D41" s="1"/>
      <c r="E41" s="1"/>
      <c r="F41" s="1"/>
      <c r="G41" s="1"/>
      <c r="H41" s="147"/>
    </row>
    <row r="42" spans="2:8" ht="12.75">
      <c r="B42" s="146"/>
      <c r="C42" s="1"/>
      <c r="D42" s="1"/>
      <c r="E42" s="1"/>
      <c r="F42" s="1"/>
      <c r="G42" s="1"/>
      <c r="H42" s="147"/>
    </row>
    <row r="43" spans="2:8" ht="12.75">
      <c r="B43" s="146" t="s">
        <v>289</v>
      </c>
      <c r="C43" s="1"/>
      <c r="D43" s="1"/>
      <c r="E43" s="1"/>
      <c r="F43" s="1"/>
      <c r="G43" s="151" t="s">
        <v>321</v>
      </c>
      <c r="H43" s="152"/>
    </row>
    <row r="44" spans="2:8" ht="12.75">
      <c r="B44" s="146"/>
      <c r="C44" s="1"/>
      <c r="D44" s="1"/>
      <c r="E44" s="1"/>
      <c r="F44" s="1"/>
      <c r="G44" s="151" t="s">
        <v>322</v>
      </c>
      <c r="H44" s="152"/>
    </row>
    <row r="45" spans="2:8" ht="12.75">
      <c r="B45" s="146"/>
      <c r="C45" s="1"/>
      <c r="D45" s="1"/>
      <c r="E45" s="1"/>
      <c r="F45" s="1"/>
      <c r="G45" s="1"/>
      <c r="H45" s="147"/>
    </row>
    <row r="46" spans="2:8" ht="12.75">
      <c r="B46" s="146" t="s">
        <v>290</v>
      </c>
      <c r="C46" s="1"/>
      <c r="D46" s="1"/>
      <c r="E46" s="1"/>
      <c r="F46" s="1"/>
      <c r="G46" s="151" t="s">
        <v>323</v>
      </c>
      <c r="H46" s="152"/>
    </row>
    <row r="47" spans="2:8" ht="12.75">
      <c r="B47" s="146"/>
      <c r="C47" s="1"/>
      <c r="D47" s="1"/>
      <c r="E47" s="1"/>
      <c r="F47" s="1"/>
      <c r="G47" s="1"/>
      <c r="H47" s="147"/>
    </row>
    <row r="48" spans="2:8" ht="12.75">
      <c r="B48" s="148"/>
      <c r="C48" s="149"/>
      <c r="D48" s="149"/>
      <c r="E48" s="149"/>
      <c r="F48" s="149"/>
      <c r="G48" s="149"/>
      <c r="H48" s="150"/>
    </row>
    <row r="49" spans="2:8" ht="12.75">
      <c r="B49" s="2"/>
      <c r="C49" s="2"/>
      <c r="D49" s="2"/>
      <c r="E49" s="2"/>
      <c r="F49" s="2"/>
      <c r="G49" s="2"/>
      <c r="H49" s="2"/>
    </row>
  </sheetData>
  <mergeCells count="4">
    <mergeCell ref="G43:H43"/>
    <mergeCell ref="G44:H44"/>
    <mergeCell ref="G46:H46"/>
    <mergeCell ref="C25:E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31"/>
  <sheetViews>
    <sheetView zoomScalePageLayoutView="0" workbookViewId="0" topLeftCell="A3">
      <selection activeCell="H102" sqref="H102"/>
    </sheetView>
  </sheetViews>
  <sheetFormatPr defaultColWidth="9.140625" defaultRowHeight="15.75" customHeight="1"/>
  <cols>
    <col min="1" max="2" width="3.57421875" style="3" customWidth="1"/>
    <col min="3" max="3" width="3.57421875" style="25" customWidth="1"/>
    <col min="4" max="4" width="53.421875" style="7" customWidth="1"/>
    <col min="5" max="5" width="9.140625" style="7" customWidth="1"/>
    <col min="6" max="6" width="14.7109375" style="7" customWidth="1"/>
    <col min="7" max="7" width="15.57421875" style="7" customWidth="1"/>
    <col min="8" max="8" width="9.140625" style="7" customWidth="1"/>
    <col min="9" max="9" width="10.8515625" style="7" customWidth="1"/>
    <col min="10" max="16384" width="9.140625" style="7" customWidth="1"/>
  </cols>
  <sheetData>
    <row r="3" spans="1:6" ht="12.75">
      <c r="A3" s="17"/>
      <c r="B3" s="17"/>
      <c r="C3" s="17"/>
      <c r="D3" s="153"/>
      <c r="E3" s="153"/>
      <c r="F3" s="153"/>
    </row>
    <row r="4" spans="1:5" ht="12.75">
      <c r="A4" s="17"/>
      <c r="B4" s="162" t="s">
        <v>313</v>
      </c>
      <c r="C4" s="162"/>
      <c r="D4" s="162"/>
      <c r="E4" s="2"/>
    </row>
    <row r="5" spans="1:7" ht="12.75">
      <c r="A5" s="153" t="s">
        <v>310</v>
      </c>
      <c r="B5" s="153"/>
      <c r="C5" s="153"/>
      <c r="D5" s="153"/>
      <c r="E5" s="153"/>
      <c r="F5" s="153"/>
      <c r="G5" s="153"/>
    </row>
    <row r="6" spans="3:7" ht="15.75" customHeight="1" thickBot="1">
      <c r="C6" s="3"/>
      <c r="D6" s="3"/>
      <c r="E6" s="3"/>
      <c r="F6" s="3" t="s">
        <v>311</v>
      </c>
      <c r="G6" s="3" t="s">
        <v>312</v>
      </c>
    </row>
    <row r="7" spans="1:7" ht="15.75" customHeight="1">
      <c r="A7" s="154" t="s">
        <v>223</v>
      </c>
      <c r="B7" s="155"/>
      <c r="C7" s="155"/>
      <c r="D7" s="156"/>
      <c r="E7" s="56"/>
      <c r="F7" s="160" t="s">
        <v>3</v>
      </c>
      <c r="G7" s="141" t="s">
        <v>63</v>
      </c>
    </row>
    <row r="8" spans="1:7" ht="12.75">
      <c r="A8" s="157"/>
      <c r="B8" s="158"/>
      <c r="C8" s="158"/>
      <c r="D8" s="159"/>
      <c r="E8" s="57" t="s">
        <v>226</v>
      </c>
      <c r="F8" s="161"/>
      <c r="G8" s="142"/>
    </row>
    <row r="9" spans="1:7" ht="15.75" customHeight="1">
      <c r="A9" s="37" t="s">
        <v>4</v>
      </c>
      <c r="B9" s="38"/>
      <c r="C9" s="38"/>
      <c r="D9" s="40" t="s">
        <v>97</v>
      </c>
      <c r="E9" s="40"/>
      <c r="F9" s="111">
        <f>F10+F13+F16+F26+F32+F33+F34</f>
        <v>3452935</v>
      </c>
      <c r="G9" s="111">
        <f>G10+G13+G16+G26+G32+G33+G34</f>
        <v>9745960</v>
      </c>
    </row>
    <row r="10" spans="1:7" s="2" customFormat="1" ht="12.75">
      <c r="A10" s="37"/>
      <c r="B10" s="38">
        <v>1</v>
      </c>
      <c r="C10" s="61"/>
      <c r="D10" s="40" t="s">
        <v>5</v>
      </c>
      <c r="E10" s="40"/>
      <c r="F10" s="112">
        <f>F11+F12</f>
        <v>517552</v>
      </c>
      <c r="G10" s="112">
        <f>G11+G12</f>
        <v>66648</v>
      </c>
    </row>
    <row r="11" spans="1:7" s="2" customFormat="1" ht="12.75">
      <c r="A11" s="18"/>
      <c r="B11" s="4"/>
      <c r="C11" s="20" t="s">
        <v>110</v>
      </c>
      <c r="D11" s="19" t="s">
        <v>108</v>
      </c>
      <c r="E11" s="6"/>
      <c r="F11" s="116">
        <v>484356</v>
      </c>
      <c r="G11" s="113">
        <v>45883</v>
      </c>
    </row>
    <row r="12" spans="1:7" s="2" customFormat="1" ht="12.75">
      <c r="A12" s="18"/>
      <c r="B12" s="4"/>
      <c r="C12" s="20" t="s">
        <v>111</v>
      </c>
      <c r="D12" s="19" t="s">
        <v>109</v>
      </c>
      <c r="E12" s="6"/>
      <c r="F12" s="116">
        <v>33196</v>
      </c>
      <c r="G12" s="113">
        <v>20765</v>
      </c>
    </row>
    <row r="13" spans="1:7" s="2" customFormat="1" ht="12.75">
      <c r="A13" s="37"/>
      <c r="B13" s="38">
        <v>2</v>
      </c>
      <c r="C13" s="62"/>
      <c r="D13" s="40" t="s">
        <v>98</v>
      </c>
      <c r="E13" s="40"/>
      <c r="F13" s="111">
        <f>F14+F15</f>
        <v>0</v>
      </c>
      <c r="G13" s="111">
        <f>G14+G15</f>
        <v>0</v>
      </c>
    </row>
    <row r="14" spans="1:7" ht="12.75">
      <c r="A14" s="18"/>
      <c r="B14" s="4"/>
      <c r="C14" s="20" t="s">
        <v>110</v>
      </c>
      <c r="D14" s="19" t="s">
        <v>64</v>
      </c>
      <c r="E14" s="19"/>
      <c r="F14" s="114">
        <v>0</v>
      </c>
      <c r="G14" s="114">
        <v>0</v>
      </c>
    </row>
    <row r="15" spans="1:7" ht="12.75">
      <c r="A15" s="18"/>
      <c r="B15" s="4"/>
      <c r="C15" s="20" t="s">
        <v>111</v>
      </c>
      <c r="D15" s="19" t="s">
        <v>65</v>
      </c>
      <c r="E15" s="19"/>
      <c r="F15" s="114">
        <v>0</v>
      </c>
      <c r="G15" s="114">
        <v>0</v>
      </c>
    </row>
    <row r="16" spans="1:7" ht="12.75">
      <c r="A16" s="37"/>
      <c r="B16" s="38">
        <v>3</v>
      </c>
      <c r="C16" s="63"/>
      <c r="D16" s="40" t="s">
        <v>66</v>
      </c>
      <c r="E16" s="40"/>
      <c r="F16" s="111">
        <f>F17+F18+F19+F20+F21+F22+F23+F24+F25</f>
        <v>680503</v>
      </c>
      <c r="G16" s="111">
        <f>G17+G18+G19+G20+G21+G22+G23+G24+G25</f>
        <v>9002304</v>
      </c>
    </row>
    <row r="17" spans="1:7" ht="12.75">
      <c r="A17" s="37"/>
      <c r="B17" s="38"/>
      <c r="C17" s="39" t="s">
        <v>110</v>
      </c>
      <c r="D17" s="41" t="s">
        <v>112</v>
      </c>
      <c r="E17" s="41"/>
      <c r="F17" s="115">
        <v>0</v>
      </c>
      <c r="G17" s="115">
        <v>8995690</v>
      </c>
    </row>
    <row r="18" spans="1:7" ht="12.75">
      <c r="A18" s="37"/>
      <c r="B18" s="38"/>
      <c r="C18" s="39" t="s">
        <v>111</v>
      </c>
      <c r="D18" s="41" t="s">
        <v>113</v>
      </c>
      <c r="E18" s="41"/>
      <c r="F18" s="115">
        <v>0</v>
      </c>
      <c r="G18" s="115">
        <v>0</v>
      </c>
    </row>
    <row r="19" spans="1:7" ht="12.75">
      <c r="A19" s="37"/>
      <c r="B19" s="38"/>
      <c r="C19" s="39" t="s">
        <v>33</v>
      </c>
      <c r="D19" s="41" t="s">
        <v>114</v>
      </c>
      <c r="E19" s="41"/>
      <c r="F19" s="115">
        <v>62794</v>
      </c>
      <c r="G19" s="115"/>
    </row>
    <row r="20" spans="1:7" ht="12.75">
      <c r="A20" s="37"/>
      <c r="B20" s="38"/>
      <c r="C20" s="39" t="s">
        <v>115</v>
      </c>
      <c r="D20" s="41" t="s">
        <v>116</v>
      </c>
      <c r="E20" s="41"/>
      <c r="F20" s="115">
        <v>38486</v>
      </c>
      <c r="G20" s="115"/>
    </row>
    <row r="21" spans="1:11" ht="12.75">
      <c r="A21" s="37"/>
      <c r="B21" s="38"/>
      <c r="C21" s="39" t="s">
        <v>117</v>
      </c>
      <c r="D21" s="41" t="s">
        <v>118</v>
      </c>
      <c r="E21" s="41"/>
      <c r="F21" s="115">
        <v>579223</v>
      </c>
      <c r="G21" s="115">
        <v>6614</v>
      </c>
      <c r="K21" s="7" t="s">
        <v>227</v>
      </c>
    </row>
    <row r="22" spans="1:7" ht="12.75">
      <c r="A22" s="18"/>
      <c r="B22" s="4"/>
      <c r="C22" s="20" t="s">
        <v>17</v>
      </c>
      <c r="D22" s="19" t="s">
        <v>67</v>
      </c>
      <c r="E22" s="19"/>
      <c r="F22" s="114">
        <v>0</v>
      </c>
      <c r="G22" s="114">
        <v>0</v>
      </c>
    </row>
    <row r="23" spans="1:7" ht="12.75">
      <c r="A23" s="18"/>
      <c r="B23" s="4"/>
      <c r="C23" s="20" t="s">
        <v>18</v>
      </c>
      <c r="D23" s="19" t="s">
        <v>68</v>
      </c>
      <c r="E23" s="19"/>
      <c r="F23" s="114">
        <v>0</v>
      </c>
      <c r="G23" s="114"/>
    </row>
    <row r="24" spans="1:7" ht="12.75">
      <c r="A24" s="18"/>
      <c r="B24" s="4"/>
      <c r="C24" s="20" t="s">
        <v>19</v>
      </c>
      <c r="D24" s="19" t="s">
        <v>69</v>
      </c>
      <c r="E24" s="19"/>
      <c r="F24" s="114">
        <v>0</v>
      </c>
      <c r="G24" s="114">
        <v>0</v>
      </c>
    </row>
    <row r="25" spans="1:7" ht="12.75">
      <c r="A25" s="18"/>
      <c r="B25" s="4"/>
      <c r="C25" s="20" t="s">
        <v>20</v>
      </c>
      <c r="D25" s="19" t="s">
        <v>70</v>
      </c>
      <c r="E25" s="19"/>
      <c r="F25" s="116">
        <v>0</v>
      </c>
      <c r="G25" s="116">
        <v>0</v>
      </c>
    </row>
    <row r="26" spans="1:7" ht="12.75">
      <c r="A26" s="37"/>
      <c r="B26" s="38">
        <v>4</v>
      </c>
      <c r="C26" s="63"/>
      <c r="D26" s="40" t="s">
        <v>6</v>
      </c>
      <c r="E26" s="40"/>
      <c r="F26" s="111">
        <f>F27+F28+F29+F30+F31</f>
        <v>2254880</v>
      </c>
      <c r="G26" s="111">
        <f>G27+G28+G29+G30+G31</f>
        <v>677008</v>
      </c>
    </row>
    <row r="27" spans="1:7" ht="15" customHeight="1">
      <c r="A27" s="18"/>
      <c r="B27" s="4"/>
      <c r="C27" s="20" t="s">
        <v>110</v>
      </c>
      <c r="D27" s="19" t="s">
        <v>247</v>
      </c>
      <c r="E27" s="19"/>
      <c r="F27" s="114">
        <v>2254880</v>
      </c>
      <c r="G27" s="114">
        <v>677008</v>
      </c>
    </row>
    <row r="28" spans="1:7" ht="12.75">
      <c r="A28" s="18"/>
      <c r="B28" s="4"/>
      <c r="C28" s="20" t="s">
        <v>111</v>
      </c>
      <c r="D28" s="19" t="s">
        <v>71</v>
      </c>
      <c r="E28" s="19"/>
      <c r="F28" s="114">
        <v>0</v>
      </c>
      <c r="G28" s="114">
        <v>0</v>
      </c>
    </row>
    <row r="29" spans="1:7" ht="12.75">
      <c r="A29" s="18"/>
      <c r="B29" s="4"/>
      <c r="C29" s="20" t="s">
        <v>33</v>
      </c>
      <c r="D29" s="19" t="s">
        <v>72</v>
      </c>
      <c r="E29" s="19"/>
      <c r="F29" s="114">
        <v>0</v>
      </c>
      <c r="G29" s="114">
        <v>0</v>
      </c>
    </row>
    <row r="30" spans="1:7" ht="12.75">
      <c r="A30" s="18"/>
      <c r="B30" s="4"/>
      <c r="C30" s="20" t="s">
        <v>115</v>
      </c>
      <c r="D30" s="19" t="s">
        <v>73</v>
      </c>
      <c r="E30" s="19"/>
      <c r="F30" s="114">
        <v>0</v>
      </c>
      <c r="G30" s="114">
        <v>0</v>
      </c>
    </row>
    <row r="31" spans="1:7" ht="12.75">
      <c r="A31" s="18"/>
      <c r="B31" s="4"/>
      <c r="C31" s="20" t="s">
        <v>117</v>
      </c>
      <c r="D31" s="19" t="s">
        <v>74</v>
      </c>
      <c r="E31" s="19"/>
      <c r="F31" s="114">
        <v>0</v>
      </c>
      <c r="G31" s="114">
        <v>0</v>
      </c>
    </row>
    <row r="32" spans="1:8" ht="12.75">
      <c r="A32" s="37"/>
      <c r="B32" s="38">
        <v>5</v>
      </c>
      <c r="C32" s="62"/>
      <c r="D32" s="40" t="s">
        <v>99</v>
      </c>
      <c r="E32" s="40"/>
      <c r="F32" s="111">
        <v>0</v>
      </c>
      <c r="G32" s="111">
        <v>0</v>
      </c>
      <c r="H32" s="55"/>
    </row>
    <row r="33" spans="1:8" ht="12.75">
      <c r="A33" s="37"/>
      <c r="B33" s="38">
        <v>6</v>
      </c>
      <c r="C33" s="62"/>
      <c r="D33" s="40" t="s">
        <v>75</v>
      </c>
      <c r="E33" s="40"/>
      <c r="F33" s="111">
        <v>0</v>
      </c>
      <c r="G33" s="111">
        <v>0</v>
      </c>
      <c r="H33" s="55"/>
    </row>
    <row r="34" spans="1:8" ht="12.75">
      <c r="A34" s="37"/>
      <c r="B34" s="38">
        <v>7</v>
      </c>
      <c r="C34" s="62"/>
      <c r="D34" s="40" t="s">
        <v>7</v>
      </c>
      <c r="E34" s="40"/>
      <c r="F34" s="111">
        <f>F35+F36</f>
        <v>0</v>
      </c>
      <c r="G34" s="111">
        <f>G35+G36</f>
        <v>0</v>
      </c>
      <c r="H34" s="55"/>
    </row>
    <row r="35" spans="1:9" ht="12.75">
      <c r="A35" s="37"/>
      <c r="B35" s="38"/>
      <c r="C35" s="38"/>
      <c r="D35" s="41" t="s">
        <v>119</v>
      </c>
      <c r="E35" s="41"/>
      <c r="F35" s="115">
        <v>0</v>
      </c>
      <c r="G35" s="115"/>
      <c r="I35" s="2"/>
    </row>
    <row r="36" spans="1:7" ht="12.75">
      <c r="A36" s="37"/>
      <c r="B36" s="38"/>
      <c r="C36" s="38"/>
      <c r="D36" s="41" t="s">
        <v>248</v>
      </c>
      <c r="E36" s="41"/>
      <c r="F36" s="111">
        <v>0</v>
      </c>
      <c r="G36" s="115">
        <v>0</v>
      </c>
    </row>
    <row r="37" spans="1:7" ht="12.75">
      <c r="A37" s="37" t="s">
        <v>8</v>
      </c>
      <c r="B37" s="38"/>
      <c r="C37" s="62"/>
      <c r="D37" s="40" t="s">
        <v>9</v>
      </c>
      <c r="E37" s="40"/>
      <c r="F37" s="111">
        <f>F38+F43+F50+F51</f>
        <v>38967</v>
      </c>
      <c r="G37" s="111">
        <f>G38+G43+G50+G51</f>
        <v>38967</v>
      </c>
    </row>
    <row r="38" spans="1:7" ht="12.75">
      <c r="A38" s="37"/>
      <c r="B38" s="38">
        <v>1</v>
      </c>
      <c r="C38" s="38"/>
      <c r="D38" s="40" t="s">
        <v>10</v>
      </c>
      <c r="E38" s="40"/>
      <c r="F38" s="111">
        <f>F39+F40+F41+F42</f>
        <v>0</v>
      </c>
      <c r="G38" s="111">
        <f>G39+G40+G41+G42</f>
        <v>0</v>
      </c>
    </row>
    <row r="39" spans="1:7" ht="12.75">
      <c r="A39" s="18"/>
      <c r="B39" s="4"/>
      <c r="C39" s="20" t="s">
        <v>110</v>
      </c>
      <c r="D39" s="21" t="s">
        <v>100</v>
      </c>
      <c r="E39" s="21"/>
      <c r="F39" s="116">
        <v>0</v>
      </c>
      <c r="G39" s="116">
        <v>0</v>
      </c>
    </row>
    <row r="40" spans="1:7" ht="12.75">
      <c r="A40" s="18"/>
      <c r="B40" s="4"/>
      <c r="C40" s="20" t="s">
        <v>111</v>
      </c>
      <c r="D40" s="21" t="s">
        <v>76</v>
      </c>
      <c r="E40" s="21"/>
      <c r="F40" s="114">
        <v>0</v>
      </c>
      <c r="G40" s="114">
        <v>0</v>
      </c>
    </row>
    <row r="41" spans="1:7" ht="12.75">
      <c r="A41" s="18"/>
      <c r="B41" s="4"/>
      <c r="C41" s="20" t="s">
        <v>33</v>
      </c>
      <c r="D41" s="19" t="s">
        <v>77</v>
      </c>
      <c r="E41" s="19"/>
      <c r="F41" s="114">
        <v>0</v>
      </c>
      <c r="G41" s="114">
        <v>0</v>
      </c>
    </row>
    <row r="42" spans="1:7" ht="12.75">
      <c r="A42" s="18"/>
      <c r="B42" s="4"/>
      <c r="C42" s="20" t="s">
        <v>115</v>
      </c>
      <c r="D42" s="19" t="s">
        <v>78</v>
      </c>
      <c r="E42" s="19"/>
      <c r="F42" s="114">
        <v>0</v>
      </c>
      <c r="G42" s="114">
        <v>0</v>
      </c>
    </row>
    <row r="43" spans="1:7" s="2" customFormat="1" ht="12.75">
      <c r="A43" s="37"/>
      <c r="B43" s="38">
        <v>2</v>
      </c>
      <c r="C43" s="62"/>
      <c r="D43" s="40" t="s">
        <v>11</v>
      </c>
      <c r="E43" s="40"/>
      <c r="F43" s="111">
        <f>F44+F45+F46+F47+F48+F49</f>
        <v>38967</v>
      </c>
      <c r="G43" s="111">
        <f>G44+G45+G46+G47+G48+G49</f>
        <v>38967</v>
      </c>
    </row>
    <row r="44" spans="1:7" ht="12.75">
      <c r="A44" s="18"/>
      <c r="B44" s="4"/>
      <c r="C44" s="20" t="s">
        <v>110</v>
      </c>
      <c r="D44" s="19" t="s">
        <v>12</v>
      </c>
      <c r="E44" s="19"/>
      <c r="F44" s="114">
        <v>0</v>
      </c>
      <c r="G44" s="114">
        <v>0</v>
      </c>
    </row>
    <row r="45" spans="1:7" ht="12.75">
      <c r="A45" s="18"/>
      <c r="B45" s="4"/>
      <c r="C45" s="20" t="s">
        <v>111</v>
      </c>
      <c r="D45" s="19" t="s">
        <v>79</v>
      </c>
      <c r="E45" s="19"/>
      <c r="F45" s="114">
        <v>0</v>
      </c>
      <c r="G45" s="114">
        <v>0</v>
      </c>
    </row>
    <row r="46" spans="1:7" ht="12.75">
      <c r="A46" s="18"/>
      <c r="B46" s="4"/>
      <c r="C46" s="20" t="s">
        <v>33</v>
      </c>
      <c r="D46" s="19" t="s">
        <v>13</v>
      </c>
      <c r="E46" s="19"/>
      <c r="F46" s="116">
        <v>0</v>
      </c>
      <c r="G46" s="114">
        <v>0</v>
      </c>
    </row>
    <row r="47" spans="1:7" ht="12.75">
      <c r="A47" s="18"/>
      <c r="B47" s="4"/>
      <c r="C47" s="20" t="s">
        <v>115</v>
      </c>
      <c r="D47" s="19" t="s">
        <v>249</v>
      </c>
      <c r="E47" s="19"/>
      <c r="F47" s="116">
        <v>0</v>
      </c>
      <c r="G47" s="114">
        <v>0</v>
      </c>
    </row>
    <row r="48" spans="1:7" ht="12.75">
      <c r="A48" s="18"/>
      <c r="B48" s="4"/>
      <c r="C48" s="20" t="s">
        <v>115</v>
      </c>
      <c r="D48" s="19" t="s">
        <v>229</v>
      </c>
      <c r="E48" s="19"/>
      <c r="F48" s="116">
        <v>38967</v>
      </c>
      <c r="G48" s="116">
        <v>38967</v>
      </c>
    </row>
    <row r="49" spans="1:7" ht="12.75">
      <c r="A49" s="18"/>
      <c r="B49" s="4"/>
      <c r="C49" s="20" t="s">
        <v>117</v>
      </c>
      <c r="D49" s="19" t="s">
        <v>228</v>
      </c>
      <c r="E49" s="19"/>
      <c r="F49" s="116">
        <v>0</v>
      </c>
      <c r="G49" s="116"/>
    </row>
    <row r="50" spans="1:7" ht="15.75" customHeight="1">
      <c r="A50" s="37"/>
      <c r="B50" s="38">
        <v>3</v>
      </c>
      <c r="C50" s="62"/>
      <c r="D50" s="40" t="s">
        <v>14</v>
      </c>
      <c r="E50" s="40"/>
      <c r="F50" s="112">
        <v>0</v>
      </c>
      <c r="G50" s="112">
        <v>0</v>
      </c>
    </row>
    <row r="51" spans="1:7" ht="15.75" customHeight="1">
      <c r="A51" s="37"/>
      <c r="B51" s="38">
        <v>4</v>
      </c>
      <c r="C51" s="62"/>
      <c r="D51" s="40" t="s">
        <v>15</v>
      </c>
      <c r="E51" s="40"/>
      <c r="F51" s="112">
        <v>0</v>
      </c>
      <c r="G51" s="112">
        <f>G52+G53+G54</f>
        <v>0</v>
      </c>
    </row>
    <row r="52" spans="1:7" ht="12.75">
      <c r="A52" s="18"/>
      <c r="B52" s="4"/>
      <c r="C52" s="20" t="s">
        <v>17</v>
      </c>
      <c r="D52" s="19" t="s">
        <v>80</v>
      </c>
      <c r="E52" s="19"/>
      <c r="F52" s="116">
        <v>0</v>
      </c>
      <c r="G52" s="116">
        <v>0</v>
      </c>
    </row>
    <row r="53" spans="1:7" ht="15.75" customHeight="1">
      <c r="A53" s="18"/>
      <c r="B53" s="4"/>
      <c r="C53" s="20" t="s">
        <v>18</v>
      </c>
      <c r="D53" s="19" t="s">
        <v>16</v>
      </c>
      <c r="E53" s="19"/>
      <c r="F53" s="116">
        <v>0</v>
      </c>
      <c r="G53" s="116">
        <v>0</v>
      </c>
    </row>
    <row r="54" spans="1:7" ht="15.75" customHeight="1">
      <c r="A54" s="18"/>
      <c r="B54" s="4"/>
      <c r="C54" s="20" t="s">
        <v>19</v>
      </c>
      <c r="D54" s="19" t="s">
        <v>81</v>
      </c>
      <c r="E54" s="19"/>
      <c r="F54" s="116">
        <v>0</v>
      </c>
      <c r="G54" s="116">
        <v>0</v>
      </c>
    </row>
    <row r="55" spans="1:7" ht="12.75">
      <c r="A55" s="37"/>
      <c r="B55" s="38">
        <v>5</v>
      </c>
      <c r="C55" s="38"/>
      <c r="D55" s="40" t="s">
        <v>94</v>
      </c>
      <c r="E55" s="40"/>
      <c r="F55" s="112">
        <v>0</v>
      </c>
      <c r="G55" s="112">
        <v>0</v>
      </c>
    </row>
    <row r="56" spans="1:7" s="2" customFormat="1" ht="12.75">
      <c r="A56" s="37"/>
      <c r="B56" s="38">
        <v>6</v>
      </c>
      <c r="C56" s="38"/>
      <c r="D56" s="40" t="s">
        <v>82</v>
      </c>
      <c r="E56" s="40"/>
      <c r="F56" s="111">
        <v>0</v>
      </c>
      <c r="G56" s="111">
        <v>0</v>
      </c>
    </row>
    <row r="57" spans="1:7" s="26" customFormat="1" ht="16.5" thickBot="1">
      <c r="A57" s="58"/>
      <c r="B57" s="59"/>
      <c r="C57" s="64"/>
      <c r="D57" s="60" t="s">
        <v>1</v>
      </c>
      <c r="E57" s="60"/>
      <c r="F57" s="117">
        <f>F9+F37+J43+F55+F56</f>
        <v>3491902</v>
      </c>
      <c r="G57" s="117">
        <f>G9+G37+K43+G55+G56</f>
        <v>9784927</v>
      </c>
    </row>
    <row r="58" spans="1:8" ht="15.75" customHeight="1">
      <c r="A58" s="5"/>
      <c r="B58" s="5"/>
      <c r="C58" s="22"/>
      <c r="D58" s="23"/>
      <c r="E58" s="23"/>
      <c r="F58" s="23"/>
      <c r="G58" s="24"/>
      <c r="H58" s="23"/>
    </row>
    <row r="59" spans="1:8" ht="15.75" customHeight="1">
      <c r="A59" s="5"/>
      <c r="B59" s="5"/>
      <c r="C59" s="22"/>
      <c r="D59" s="23"/>
      <c r="E59" s="23"/>
      <c r="F59" s="23"/>
      <c r="G59" s="24"/>
      <c r="H59" s="23"/>
    </row>
    <row r="60" spans="1:8" ht="15.75" customHeight="1">
      <c r="A60" s="5"/>
      <c r="B60" s="5"/>
      <c r="C60" s="22"/>
      <c r="D60" s="23"/>
      <c r="E60" s="23"/>
      <c r="F60" s="23"/>
      <c r="G60" s="24"/>
      <c r="H60" s="23"/>
    </row>
    <row r="61" spans="1:8" ht="15.75" customHeight="1">
      <c r="A61" s="5"/>
      <c r="B61" s="5"/>
      <c r="C61" s="22"/>
      <c r="D61" s="23"/>
      <c r="E61" s="23"/>
      <c r="F61" s="23"/>
      <c r="G61" s="24"/>
      <c r="H61" s="23"/>
    </row>
    <row r="62" spans="1:8" ht="15.75" customHeight="1">
      <c r="A62" s="5"/>
      <c r="B62" s="5"/>
      <c r="C62" s="22"/>
      <c r="D62" s="23"/>
      <c r="E62" s="23"/>
      <c r="F62" s="23"/>
      <c r="G62" s="24"/>
      <c r="H62" s="23"/>
    </row>
    <row r="63" spans="1:8" ht="15.75" customHeight="1">
      <c r="A63" s="5"/>
      <c r="B63" s="5"/>
      <c r="C63" s="22"/>
      <c r="D63" s="23"/>
      <c r="E63" s="23"/>
      <c r="F63" s="23"/>
      <c r="G63" s="24"/>
      <c r="H63" s="23"/>
    </row>
    <row r="64" spans="1:8" ht="15.75" customHeight="1">
      <c r="A64" s="5"/>
      <c r="B64" s="5"/>
      <c r="C64" s="22"/>
      <c r="D64" s="23"/>
      <c r="E64" s="23"/>
      <c r="F64" s="23"/>
      <c r="G64" s="24"/>
      <c r="H64" s="23"/>
    </row>
    <row r="65" spans="1:8" ht="15.75" customHeight="1">
      <c r="A65" s="5"/>
      <c r="B65" s="5"/>
      <c r="C65" s="22"/>
      <c r="D65" s="23"/>
      <c r="E65" s="23"/>
      <c r="F65" s="23"/>
      <c r="G65" s="24"/>
      <c r="H65" s="23"/>
    </row>
    <row r="66" spans="1:6" ht="15.75" customHeight="1">
      <c r="A66" s="5"/>
      <c r="B66" s="17"/>
      <c r="C66" s="162" t="s">
        <v>314</v>
      </c>
      <c r="D66" s="162"/>
      <c r="E66" s="162"/>
      <c r="F66" s="2"/>
    </row>
    <row r="67" spans="1:8" ht="15.75" customHeight="1">
      <c r="A67" s="5"/>
      <c r="B67" s="153" t="s">
        <v>315</v>
      </c>
      <c r="C67" s="153"/>
      <c r="D67" s="153"/>
      <c r="E67" s="153"/>
      <c r="F67" s="153"/>
      <c r="G67" s="153"/>
      <c r="H67" s="153"/>
    </row>
    <row r="68" spans="1:8" ht="15.75" customHeight="1">
      <c r="A68" s="5"/>
      <c r="B68" s="5"/>
      <c r="C68" s="22"/>
      <c r="D68" s="23"/>
      <c r="E68" s="23"/>
      <c r="F68" s="23"/>
      <c r="G68" s="24"/>
      <c r="H68" s="23"/>
    </row>
    <row r="69" spans="1:8" ht="15" customHeight="1" thickBot="1">
      <c r="A69" s="5"/>
      <c r="B69" s="5" t="s">
        <v>224</v>
      </c>
      <c r="C69" s="22"/>
      <c r="D69" s="1"/>
      <c r="E69" s="1"/>
      <c r="F69" s="3" t="s">
        <v>311</v>
      </c>
      <c r="G69" s="3" t="s">
        <v>312</v>
      </c>
      <c r="H69" s="23"/>
    </row>
    <row r="70" spans="1:7" ht="15.75" customHeight="1">
      <c r="A70" s="154" t="s">
        <v>21</v>
      </c>
      <c r="B70" s="155"/>
      <c r="C70" s="155"/>
      <c r="D70" s="156"/>
      <c r="E70" s="56"/>
      <c r="F70" s="160" t="s">
        <v>3</v>
      </c>
      <c r="G70" s="141" t="s">
        <v>63</v>
      </c>
    </row>
    <row r="71" spans="1:7" ht="13.5" customHeight="1">
      <c r="A71" s="157"/>
      <c r="B71" s="158"/>
      <c r="C71" s="158"/>
      <c r="D71" s="159"/>
      <c r="E71" s="57" t="s">
        <v>226</v>
      </c>
      <c r="F71" s="161"/>
      <c r="G71" s="142"/>
    </row>
    <row r="72" spans="1:7" ht="15.75" customHeight="1">
      <c r="A72" s="37" t="s">
        <v>4</v>
      </c>
      <c r="B72" s="38"/>
      <c r="C72" s="62"/>
      <c r="D72" s="40" t="s">
        <v>133</v>
      </c>
      <c r="E72" s="40"/>
      <c r="F72" s="111">
        <f>F73+F74+F79+F93+F94</f>
        <v>1551583</v>
      </c>
      <c r="G72" s="111">
        <f>G73+G74+G79+G93+G94</f>
        <v>7854486</v>
      </c>
    </row>
    <row r="73" spans="1:7" s="2" customFormat="1" ht="15.75" customHeight="1">
      <c r="A73" s="37"/>
      <c r="B73" s="38">
        <v>1</v>
      </c>
      <c r="C73" s="38"/>
      <c r="D73" s="40" t="s">
        <v>64</v>
      </c>
      <c r="E73" s="40"/>
      <c r="F73" s="118">
        <v>0</v>
      </c>
      <c r="G73" s="118">
        <v>0</v>
      </c>
    </row>
    <row r="74" spans="1:7" s="2" customFormat="1" ht="15.75" customHeight="1">
      <c r="A74" s="37"/>
      <c r="B74" s="38">
        <v>2</v>
      </c>
      <c r="C74" s="62"/>
      <c r="D74" s="40" t="s">
        <v>22</v>
      </c>
      <c r="E74" s="40"/>
      <c r="F74" s="111">
        <f>F75+F76+F77+F78</f>
        <v>0</v>
      </c>
      <c r="G74" s="111">
        <f>G75+G76+G77+G78</f>
        <v>0</v>
      </c>
    </row>
    <row r="75" spans="1:7" ht="15.75" customHeight="1">
      <c r="A75" s="18"/>
      <c r="B75" s="4"/>
      <c r="C75" s="20" t="s">
        <v>110</v>
      </c>
      <c r="D75" s="19" t="s">
        <v>83</v>
      </c>
      <c r="E75" s="19"/>
      <c r="F75" s="114">
        <v>0</v>
      </c>
      <c r="G75" s="114">
        <v>0</v>
      </c>
    </row>
    <row r="76" spans="1:7" ht="15.75" customHeight="1">
      <c r="A76" s="18"/>
      <c r="B76" s="4"/>
      <c r="C76" s="20" t="s">
        <v>111</v>
      </c>
      <c r="D76" s="19" t="s">
        <v>23</v>
      </c>
      <c r="E76" s="19"/>
      <c r="F76" s="114">
        <v>0</v>
      </c>
      <c r="G76" s="114">
        <v>0</v>
      </c>
    </row>
    <row r="77" spans="1:7" ht="15.75" customHeight="1">
      <c r="A77" s="18"/>
      <c r="B77" s="4"/>
      <c r="C77" s="20" t="s">
        <v>33</v>
      </c>
      <c r="D77" s="19" t="s">
        <v>84</v>
      </c>
      <c r="E77" s="19"/>
      <c r="F77" s="114">
        <v>0</v>
      </c>
      <c r="G77" s="114">
        <v>0</v>
      </c>
    </row>
    <row r="78" spans="1:7" ht="15.75" customHeight="1">
      <c r="A78" s="18"/>
      <c r="B78" s="4"/>
      <c r="C78" s="20" t="s">
        <v>115</v>
      </c>
      <c r="D78" s="19" t="s">
        <v>120</v>
      </c>
      <c r="E78" s="19"/>
      <c r="F78" s="114">
        <v>0</v>
      </c>
      <c r="G78" s="114"/>
    </row>
    <row r="79" spans="1:7" s="2" customFormat="1" ht="15.75" customHeight="1">
      <c r="A79" s="37"/>
      <c r="B79" s="38">
        <v>3</v>
      </c>
      <c r="C79" s="62"/>
      <c r="D79" s="40" t="s">
        <v>85</v>
      </c>
      <c r="E79" s="40"/>
      <c r="F79" s="111">
        <f>F80+F81+F82+F83+F84+F85+F86+F87+F88+F89+F90+F91+F92</f>
        <v>1551583</v>
      </c>
      <c r="G79" s="111">
        <f>G80+G81+G82+G83+G84+G85+G86+G87+G88+G89+G90+G91+G92</f>
        <v>7854486</v>
      </c>
    </row>
    <row r="80" spans="1:7" ht="15.75" customHeight="1">
      <c r="A80" s="18"/>
      <c r="B80" s="4"/>
      <c r="C80" s="20" t="s">
        <v>110</v>
      </c>
      <c r="D80" s="19" t="s">
        <v>86</v>
      </c>
      <c r="E80" s="19"/>
      <c r="F80" s="114">
        <v>1526580</v>
      </c>
      <c r="G80" s="114">
        <v>7500156</v>
      </c>
    </row>
    <row r="81" spans="1:7" ht="15.75" customHeight="1">
      <c r="A81" s="18"/>
      <c r="B81" s="4"/>
      <c r="C81" s="20" t="s">
        <v>111</v>
      </c>
      <c r="D81" s="19" t="s">
        <v>87</v>
      </c>
      <c r="E81" s="19"/>
      <c r="F81" s="114">
        <v>0</v>
      </c>
      <c r="G81" s="114"/>
    </row>
    <row r="82" spans="1:7" ht="15.75" customHeight="1">
      <c r="A82" s="18"/>
      <c r="B82" s="4"/>
      <c r="C82" s="20" t="s">
        <v>33</v>
      </c>
      <c r="D82" s="19" t="s">
        <v>121</v>
      </c>
      <c r="E82" s="19"/>
      <c r="F82" s="114">
        <v>22003</v>
      </c>
      <c r="G82" s="114">
        <v>46947</v>
      </c>
    </row>
    <row r="83" spans="1:7" ht="15.75" customHeight="1">
      <c r="A83" s="18"/>
      <c r="B83" s="4"/>
      <c r="C83" s="20" t="s">
        <v>115</v>
      </c>
      <c r="D83" s="19" t="s">
        <v>122</v>
      </c>
      <c r="E83" s="19"/>
      <c r="F83" s="114">
        <v>3000</v>
      </c>
      <c r="G83" s="114">
        <v>5400</v>
      </c>
    </row>
    <row r="84" spans="1:7" ht="15.75" customHeight="1">
      <c r="A84" s="18"/>
      <c r="B84" s="4"/>
      <c r="C84" s="20" t="s">
        <v>117</v>
      </c>
      <c r="D84" s="19" t="s">
        <v>123</v>
      </c>
      <c r="E84" s="19"/>
      <c r="F84" s="114">
        <v>0</v>
      </c>
      <c r="G84" s="114">
        <v>1036</v>
      </c>
    </row>
    <row r="85" spans="1:7" ht="15.75" customHeight="1">
      <c r="A85" s="18"/>
      <c r="B85" s="4"/>
      <c r="C85" s="20" t="s">
        <v>124</v>
      </c>
      <c r="D85" s="19" t="s">
        <v>125</v>
      </c>
      <c r="E85" s="19"/>
      <c r="F85" s="114">
        <v>0</v>
      </c>
      <c r="G85" s="114">
        <v>300947</v>
      </c>
    </row>
    <row r="86" spans="1:7" ht="15.75" customHeight="1">
      <c r="A86" s="18"/>
      <c r="B86" s="4"/>
      <c r="C86" s="20" t="s">
        <v>126</v>
      </c>
      <c r="D86" s="19" t="s">
        <v>127</v>
      </c>
      <c r="E86" s="19"/>
      <c r="F86" s="114">
        <v>0</v>
      </c>
      <c r="G86" s="114">
        <v>0</v>
      </c>
    </row>
    <row r="87" spans="1:7" ht="15.75" customHeight="1">
      <c r="A87" s="18"/>
      <c r="B87" s="4"/>
      <c r="C87" s="20" t="s">
        <v>128</v>
      </c>
      <c r="D87" s="19" t="s">
        <v>267</v>
      </c>
      <c r="E87" s="19"/>
      <c r="F87" s="114">
        <v>0</v>
      </c>
      <c r="G87" s="114"/>
    </row>
    <row r="88" spans="1:7" ht="15.75" customHeight="1">
      <c r="A88" s="18"/>
      <c r="B88" s="4"/>
      <c r="C88" s="20" t="s">
        <v>129</v>
      </c>
      <c r="D88" s="19" t="s">
        <v>130</v>
      </c>
      <c r="E88" s="19"/>
      <c r="F88" s="114">
        <v>0</v>
      </c>
      <c r="G88" s="114">
        <v>0</v>
      </c>
    </row>
    <row r="89" spans="1:7" ht="15.75" customHeight="1">
      <c r="A89" s="18"/>
      <c r="B89" s="4"/>
      <c r="C89" s="20" t="s">
        <v>131</v>
      </c>
      <c r="D89" s="19" t="s">
        <v>132</v>
      </c>
      <c r="E89" s="19"/>
      <c r="F89" s="114">
        <v>0</v>
      </c>
      <c r="G89" s="114">
        <v>0</v>
      </c>
    </row>
    <row r="90" spans="1:7" ht="15.75" customHeight="1">
      <c r="A90" s="18"/>
      <c r="B90" s="4"/>
      <c r="C90" s="20" t="s">
        <v>251</v>
      </c>
      <c r="D90" s="19" t="s">
        <v>24</v>
      </c>
      <c r="E90" s="19"/>
      <c r="F90" s="114">
        <v>0</v>
      </c>
      <c r="G90" s="114">
        <v>0</v>
      </c>
    </row>
    <row r="91" spans="1:7" ht="15.75" customHeight="1">
      <c r="A91" s="18"/>
      <c r="B91" s="4"/>
      <c r="C91" s="20" t="s">
        <v>252</v>
      </c>
      <c r="D91" s="19" t="s">
        <v>88</v>
      </c>
      <c r="E91" s="19"/>
      <c r="F91" s="116">
        <v>0</v>
      </c>
      <c r="G91" s="116">
        <v>0</v>
      </c>
    </row>
    <row r="92" spans="1:7" ht="15.75" customHeight="1">
      <c r="A92" s="18"/>
      <c r="B92" s="4"/>
      <c r="C92" s="20" t="s">
        <v>253</v>
      </c>
      <c r="D92" s="19" t="s">
        <v>250</v>
      </c>
      <c r="E92" s="19"/>
      <c r="F92" s="116">
        <v>0</v>
      </c>
      <c r="G92" s="116"/>
    </row>
    <row r="93" spans="1:7" ht="15.75" customHeight="1">
      <c r="A93" s="37"/>
      <c r="B93" s="38">
        <v>4</v>
      </c>
      <c r="C93" s="63"/>
      <c r="D93" s="40" t="s">
        <v>89</v>
      </c>
      <c r="E93" s="40"/>
      <c r="F93" s="111">
        <v>0</v>
      </c>
      <c r="G93" s="111">
        <v>0</v>
      </c>
    </row>
    <row r="94" spans="1:7" ht="15.75" customHeight="1">
      <c r="A94" s="37"/>
      <c r="B94" s="38">
        <v>5</v>
      </c>
      <c r="C94" s="63"/>
      <c r="D94" s="40" t="s">
        <v>101</v>
      </c>
      <c r="E94" s="40"/>
      <c r="F94" s="111">
        <v>0</v>
      </c>
      <c r="G94" s="111">
        <v>0</v>
      </c>
    </row>
    <row r="95" spans="1:7" ht="15.75" customHeight="1">
      <c r="A95" s="37" t="s">
        <v>8</v>
      </c>
      <c r="B95" s="38"/>
      <c r="C95" s="62"/>
      <c r="D95" s="40" t="s">
        <v>134</v>
      </c>
      <c r="E95" s="40"/>
      <c r="F95" s="111">
        <f>F96+F99+F100+F101</f>
        <v>0</v>
      </c>
      <c r="G95" s="111">
        <f>G96+G99+G100+G101</f>
        <v>0</v>
      </c>
    </row>
    <row r="96" spans="1:7" s="2" customFormat="1" ht="15.75" customHeight="1">
      <c r="A96" s="37"/>
      <c r="B96" s="38">
        <v>1</v>
      </c>
      <c r="C96" s="38"/>
      <c r="D96" s="40" t="s">
        <v>90</v>
      </c>
      <c r="E96" s="40"/>
      <c r="F96" s="111">
        <f>F97+F98</f>
        <v>0</v>
      </c>
      <c r="G96" s="111">
        <f>G97+G98</f>
        <v>0</v>
      </c>
    </row>
    <row r="97" spans="1:7" ht="15.75" customHeight="1">
      <c r="A97" s="18"/>
      <c r="B97" s="4"/>
      <c r="C97" s="20" t="s">
        <v>110</v>
      </c>
      <c r="D97" s="19" t="s">
        <v>25</v>
      </c>
      <c r="E97" s="19"/>
      <c r="F97" s="114">
        <v>0</v>
      </c>
      <c r="G97" s="114">
        <v>0</v>
      </c>
    </row>
    <row r="98" spans="1:7" ht="15.75" customHeight="1">
      <c r="A98" s="18"/>
      <c r="B98" s="4"/>
      <c r="C98" s="20" t="s">
        <v>111</v>
      </c>
      <c r="D98" s="19" t="s">
        <v>26</v>
      </c>
      <c r="E98" s="19"/>
      <c r="F98" s="114">
        <v>0</v>
      </c>
      <c r="G98" s="114">
        <v>0</v>
      </c>
    </row>
    <row r="99" spans="1:7" ht="15.75" customHeight="1">
      <c r="A99" s="37"/>
      <c r="B99" s="38">
        <v>2</v>
      </c>
      <c r="C99" s="62"/>
      <c r="D99" s="40" t="s">
        <v>91</v>
      </c>
      <c r="E99" s="40"/>
      <c r="F99" s="115">
        <v>0</v>
      </c>
      <c r="G99" s="115"/>
    </row>
    <row r="100" spans="1:7" ht="15.75" customHeight="1">
      <c r="A100" s="37"/>
      <c r="B100" s="38">
        <v>3</v>
      </c>
      <c r="C100" s="62"/>
      <c r="D100" s="40" t="s">
        <v>27</v>
      </c>
      <c r="E100" s="40"/>
      <c r="F100" s="115">
        <v>0</v>
      </c>
      <c r="G100" s="115">
        <v>0</v>
      </c>
    </row>
    <row r="101" spans="1:7" ht="15.75" customHeight="1">
      <c r="A101" s="37"/>
      <c r="B101" s="38">
        <v>4</v>
      </c>
      <c r="C101" s="62"/>
      <c r="D101" s="40" t="s">
        <v>89</v>
      </c>
      <c r="E101" s="40"/>
      <c r="F101" s="115">
        <v>0</v>
      </c>
      <c r="G101" s="115">
        <v>0</v>
      </c>
    </row>
    <row r="102" spans="1:7" ht="15.75" customHeight="1">
      <c r="A102" s="37"/>
      <c r="B102" s="38"/>
      <c r="C102" s="62"/>
      <c r="D102" s="40" t="s">
        <v>135</v>
      </c>
      <c r="E102" s="40"/>
      <c r="F102" s="111">
        <f>F72+F95</f>
        <v>1551583</v>
      </c>
      <c r="G102" s="111">
        <f>G72+G95</f>
        <v>7854486</v>
      </c>
    </row>
    <row r="103" spans="1:7" ht="15.75" customHeight="1">
      <c r="A103" s="37" t="s">
        <v>2</v>
      </c>
      <c r="B103" s="38"/>
      <c r="C103" s="38"/>
      <c r="D103" s="40" t="s">
        <v>28</v>
      </c>
      <c r="E103" s="40"/>
      <c r="F103" s="111">
        <f>F104+F105+F106+F107+F108+F109+F110+F111+F112+F113</f>
        <v>1940319</v>
      </c>
      <c r="G103" s="111">
        <f>G104+G105+G106+G107+G108+G109+G110+G111+G112+G113</f>
        <v>1930441</v>
      </c>
    </row>
    <row r="104" spans="1:7" ht="15.75" customHeight="1">
      <c r="A104" s="37"/>
      <c r="B104" s="38">
        <v>1</v>
      </c>
      <c r="C104" s="62"/>
      <c r="D104" s="40" t="s">
        <v>136</v>
      </c>
      <c r="E104" s="40"/>
      <c r="F104" s="111">
        <v>0</v>
      </c>
      <c r="G104" s="111">
        <v>0</v>
      </c>
    </row>
    <row r="105" spans="1:7" ht="15.75" customHeight="1">
      <c r="A105" s="37"/>
      <c r="B105" s="38">
        <v>2</v>
      </c>
      <c r="C105" s="38"/>
      <c r="D105" s="65" t="s">
        <v>225</v>
      </c>
      <c r="E105" s="65"/>
      <c r="F105" s="118">
        <v>0</v>
      </c>
      <c r="G105" s="112">
        <v>0</v>
      </c>
    </row>
    <row r="106" spans="1:7" ht="15.75" customHeight="1">
      <c r="A106" s="37"/>
      <c r="B106" s="38">
        <v>3</v>
      </c>
      <c r="C106" s="38"/>
      <c r="D106" s="65" t="s">
        <v>29</v>
      </c>
      <c r="E106" s="65"/>
      <c r="F106" s="115">
        <v>0</v>
      </c>
      <c r="G106" s="115"/>
    </row>
    <row r="107" spans="1:7" ht="15.75" customHeight="1">
      <c r="A107" s="37"/>
      <c r="B107" s="38">
        <v>4</v>
      </c>
      <c r="C107" s="38"/>
      <c r="D107" s="40" t="s">
        <v>95</v>
      </c>
      <c r="E107" s="40"/>
      <c r="F107" s="115">
        <v>0</v>
      </c>
      <c r="G107" s="115">
        <v>0</v>
      </c>
    </row>
    <row r="108" spans="1:7" ht="15.75" customHeight="1">
      <c r="A108" s="37"/>
      <c r="B108" s="38">
        <v>5</v>
      </c>
      <c r="C108" s="38"/>
      <c r="D108" s="40" t="s">
        <v>92</v>
      </c>
      <c r="E108" s="40"/>
      <c r="F108" s="115">
        <v>0</v>
      </c>
      <c r="G108" s="115">
        <v>0</v>
      </c>
    </row>
    <row r="109" spans="1:7" ht="15.75" customHeight="1">
      <c r="A109" s="37"/>
      <c r="B109" s="38">
        <v>6</v>
      </c>
      <c r="C109" s="38"/>
      <c r="D109" s="40" t="s">
        <v>30</v>
      </c>
      <c r="E109" s="40"/>
      <c r="F109" s="115">
        <v>0</v>
      </c>
      <c r="G109" s="115">
        <v>0</v>
      </c>
    </row>
    <row r="110" spans="1:7" ht="15.75" customHeight="1">
      <c r="A110" s="37"/>
      <c r="B110" s="38">
        <v>7</v>
      </c>
      <c r="C110" s="38"/>
      <c r="D110" s="40" t="s">
        <v>31</v>
      </c>
      <c r="E110" s="40"/>
      <c r="F110" s="115">
        <v>0</v>
      </c>
      <c r="G110" s="115"/>
    </row>
    <row r="111" spans="1:7" ht="15.75" customHeight="1">
      <c r="A111" s="37"/>
      <c r="B111" s="38">
        <v>8</v>
      </c>
      <c r="C111" s="38"/>
      <c r="D111" s="40" t="s">
        <v>93</v>
      </c>
      <c r="E111" s="40"/>
      <c r="F111" s="115">
        <v>0</v>
      </c>
      <c r="G111" s="115">
        <v>0</v>
      </c>
    </row>
    <row r="112" spans="1:7" ht="15.75" customHeight="1">
      <c r="A112" s="37"/>
      <c r="B112" s="38">
        <v>9</v>
      </c>
      <c r="C112" s="38"/>
      <c r="D112" s="40" t="s">
        <v>102</v>
      </c>
      <c r="E112" s="40"/>
      <c r="F112" s="118">
        <v>1930441</v>
      </c>
      <c r="G112" s="118">
        <v>1104117</v>
      </c>
    </row>
    <row r="113" spans="1:7" ht="15.75" customHeight="1">
      <c r="A113" s="37"/>
      <c r="B113" s="38">
        <v>10</v>
      </c>
      <c r="C113" s="38"/>
      <c r="D113" s="40" t="s">
        <v>32</v>
      </c>
      <c r="E113" s="40"/>
      <c r="F113" s="118">
        <v>9878</v>
      </c>
      <c r="G113" s="118">
        <v>826324</v>
      </c>
    </row>
    <row r="114" spans="1:7" s="27" customFormat="1" ht="15.75" customHeight="1" thickBot="1">
      <c r="A114" s="58"/>
      <c r="B114" s="59"/>
      <c r="C114" s="64"/>
      <c r="D114" s="60" t="s">
        <v>137</v>
      </c>
      <c r="E114" s="60"/>
      <c r="F114" s="117">
        <f>F102+F103</f>
        <v>3491902</v>
      </c>
      <c r="G114" s="117">
        <f>G102+G103</f>
        <v>9784927</v>
      </c>
    </row>
    <row r="116" ht="15.75" customHeight="1">
      <c r="D116" s="55" t="s">
        <v>316</v>
      </c>
    </row>
    <row r="117" ht="15.75" customHeight="1">
      <c r="D117" s="55" t="s">
        <v>317</v>
      </c>
    </row>
    <row r="121" spans="1:7" ht="15.75" customHeight="1">
      <c r="A121" s="68"/>
      <c r="B121" s="68"/>
      <c r="C121" s="68"/>
      <c r="D121" s="49"/>
      <c r="E121" s="49"/>
      <c r="F121" s="68"/>
      <c r="G121" s="68"/>
    </row>
    <row r="122" spans="1:7" ht="15.75" customHeight="1">
      <c r="A122" s="67"/>
      <c r="B122" s="67"/>
      <c r="C122" s="68"/>
      <c r="D122" s="49"/>
      <c r="E122" s="49"/>
      <c r="F122" s="49"/>
      <c r="G122" s="49"/>
    </row>
    <row r="123" spans="1:7" ht="15.75" customHeight="1">
      <c r="A123" s="66"/>
      <c r="B123" s="67"/>
      <c r="C123" s="67"/>
      <c r="D123" s="55"/>
      <c r="E123" s="55"/>
      <c r="F123" s="49"/>
      <c r="G123" s="49"/>
    </row>
    <row r="124" spans="1:7" ht="15.75" customHeight="1">
      <c r="A124" s="66"/>
      <c r="B124" s="67"/>
      <c r="C124" s="67"/>
      <c r="D124" s="55"/>
      <c r="E124" s="55"/>
      <c r="F124" s="49"/>
      <c r="G124" s="49"/>
    </row>
    <row r="125" spans="1:7" ht="15.75" customHeight="1">
      <c r="A125" s="66"/>
      <c r="B125" s="67"/>
      <c r="C125" s="67"/>
      <c r="D125" s="55"/>
      <c r="E125" s="55"/>
      <c r="F125" s="49"/>
      <c r="G125" s="49"/>
    </row>
    <row r="126" spans="1:7" ht="15.75" customHeight="1">
      <c r="A126" s="66"/>
      <c r="B126" s="67"/>
      <c r="C126" s="67"/>
      <c r="D126" s="55"/>
      <c r="E126" s="55"/>
      <c r="F126" s="49"/>
      <c r="G126" s="49"/>
    </row>
    <row r="127" spans="3:5" ht="15.75" customHeight="1">
      <c r="C127" s="3"/>
      <c r="D127" s="2"/>
      <c r="E127" s="2"/>
    </row>
    <row r="128" spans="1:7" ht="15.75" customHeight="1">
      <c r="A128" s="66"/>
      <c r="B128" s="67"/>
      <c r="C128" s="67"/>
      <c r="D128" s="55"/>
      <c r="E128" s="55"/>
      <c r="F128" s="49"/>
      <c r="G128" s="49"/>
    </row>
    <row r="129" spans="1:7" ht="15.75" customHeight="1">
      <c r="A129" s="66"/>
      <c r="B129" s="67"/>
      <c r="C129" s="67"/>
      <c r="D129" s="55"/>
      <c r="E129" s="55"/>
      <c r="F129" s="49"/>
      <c r="G129" s="49"/>
    </row>
    <row r="130" spans="1:7" ht="15.75" customHeight="1">
      <c r="A130" s="66"/>
      <c r="B130" s="67"/>
      <c r="C130" s="67"/>
      <c r="D130" s="55"/>
      <c r="E130" s="55"/>
      <c r="F130" s="49"/>
      <c r="G130" s="49"/>
    </row>
    <row r="131" spans="3:5" ht="15.75" customHeight="1">
      <c r="C131" s="3"/>
      <c r="D131" s="2"/>
      <c r="E131" s="2"/>
    </row>
  </sheetData>
  <sheetProtection/>
  <mergeCells count="11">
    <mergeCell ref="C66:E66"/>
    <mergeCell ref="B67:H67"/>
    <mergeCell ref="A70:D71"/>
    <mergeCell ref="F70:F71"/>
    <mergeCell ref="G70:G71"/>
    <mergeCell ref="D3:F3"/>
    <mergeCell ref="A5:G5"/>
    <mergeCell ref="A7:D8"/>
    <mergeCell ref="F7:F8"/>
    <mergeCell ref="G7:G8"/>
    <mergeCell ref="B4:D4"/>
  </mergeCells>
  <printOptions/>
  <pageMargins left="0" right="0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B7">
      <selection activeCell="D32" sqref="D32"/>
    </sheetView>
  </sheetViews>
  <sheetFormatPr defaultColWidth="9.140625" defaultRowHeight="15.75" customHeight="1"/>
  <cols>
    <col min="1" max="1" width="2.8515625" style="8" customWidth="1"/>
    <col min="2" max="2" width="5.57421875" style="15" customWidth="1"/>
    <col min="3" max="3" width="73.140625" style="8" bestFit="1" customWidth="1"/>
    <col min="4" max="4" width="20.7109375" style="16" customWidth="1"/>
    <col min="5" max="5" width="13.7109375" style="8" customWidth="1"/>
    <col min="6" max="6" width="15.28125" style="8" customWidth="1"/>
    <col min="7" max="7" width="12.421875" style="8" customWidth="1"/>
    <col min="8" max="16384" width="9.140625" style="8" customWidth="1"/>
  </cols>
  <sheetData>
    <row r="1" ht="15.75" customHeight="1">
      <c r="C1" s="2" t="s">
        <v>291</v>
      </c>
    </row>
    <row r="2" ht="15.75" customHeight="1">
      <c r="C2" s="2" t="s">
        <v>292</v>
      </c>
    </row>
    <row r="4" spans="2:7" ht="15.75" customHeight="1">
      <c r="B4" s="76" t="s">
        <v>265</v>
      </c>
      <c r="C4" s="76"/>
      <c r="D4" s="76" t="s">
        <v>293</v>
      </c>
      <c r="E4" s="76"/>
      <c r="F4" s="76"/>
      <c r="G4" s="28"/>
    </row>
    <row r="5" spans="2:7" ht="15.75" customHeight="1">
      <c r="B5" s="163" t="s">
        <v>51</v>
      </c>
      <c r="C5" s="163"/>
      <c r="D5" s="163"/>
      <c r="E5" s="163"/>
      <c r="F5" s="28"/>
      <c r="G5" s="28"/>
    </row>
    <row r="6" spans="5:6" ht="15.75" customHeight="1" thickBot="1">
      <c r="E6" s="8" t="s">
        <v>294</v>
      </c>
      <c r="F6" s="8" t="s">
        <v>295</v>
      </c>
    </row>
    <row r="7" spans="2:6" ht="15.75" customHeight="1" thickBot="1">
      <c r="B7" s="73" t="s">
        <v>0</v>
      </c>
      <c r="C7" s="74" t="s">
        <v>52</v>
      </c>
      <c r="D7" s="74" t="s">
        <v>47</v>
      </c>
      <c r="E7" s="74" t="s">
        <v>34</v>
      </c>
      <c r="F7" s="75" t="s">
        <v>53</v>
      </c>
    </row>
    <row r="8" spans="2:6" ht="15.75" customHeight="1">
      <c r="B8" s="69">
        <v>1</v>
      </c>
      <c r="C8" s="70" t="s">
        <v>35</v>
      </c>
      <c r="D8" s="71">
        <v>701705</v>
      </c>
      <c r="E8" s="70">
        <v>6919545</v>
      </c>
      <c r="F8" s="72">
        <v>9960310</v>
      </c>
    </row>
    <row r="9" spans="2:6" ht="15.75" customHeight="1">
      <c r="B9" s="29">
        <v>2</v>
      </c>
      <c r="C9" s="9" t="s">
        <v>54</v>
      </c>
      <c r="D9" s="11" t="s">
        <v>36</v>
      </c>
      <c r="E9" s="9"/>
      <c r="F9" s="30"/>
    </row>
    <row r="10" spans="2:6" ht="15.75" customHeight="1">
      <c r="B10" s="31">
        <v>3</v>
      </c>
      <c r="C10" s="12" t="s">
        <v>103</v>
      </c>
      <c r="D10" s="13">
        <v>71</v>
      </c>
      <c r="E10" s="12"/>
      <c r="F10" s="32">
        <v>0</v>
      </c>
    </row>
    <row r="11" spans="2:6" ht="15.75" customHeight="1">
      <c r="B11" s="29">
        <v>4</v>
      </c>
      <c r="C11" s="9" t="s">
        <v>41</v>
      </c>
      <c r="D11" s="11" t="s">
        <v>37</v>
      </c>
      <c r="E11" s="9">
        <v>-4740285</v>
      </c>
      <c r="F11" s="30">
        <v>-7928777</v>
      </c>
    </row>
    <row r="12" spans="2:6" ht="15.75" customHeight="1">
      <c r="B12" s="79">
        <v>5</v>
      </c>
      <c r="C12" s="9" t="s">
        <v>55</v>
      </c>
      <c r="D12" s="11" t="s">
        <v>38</v>
      </c>
      <c r="E12" s="6">
        <f>E13+E14</f>
        <v>-884196</v>
      </c>
      <c r="F12" s="6">
        <f>F13+F14</f>
        <v>-775086</v>
      </c>
    </row>
    <row r="13" spans="2:6" ht="15.75" customHeight="1">
      <c r="B13" s="83" t="s">
        <v>231</v>
      </c>
      <c r="C13" s="9" t="s">
        <v>138</v>
      </c>
      <c r="D13" s="11"/>
      <c r="E13" s="9">
        <v>-734160</v>
      </c>
      <c r="F13" s="30">
        <v>-641640</v>
      </c>
    </row>
    <row r="14" spans="2:6" ht="15.75" customHeight="1">
      <c r="B14" s="83" t="s">
        <v>232</v>
      </c>
      <c r="C14" s="9" t="s">
        <v>139</v>
      </c>
      <c r="D14" s="11"/>
      <c r="E14" s="9">
        <v>-150036</v>
      </c>
      <c r="F14" s="30">
        <v>-133446</v>
      </c>
    </row>
    <row r="15" spans="2:6" ht="15.75" customHeight="1">
      <c r="B15" s="29">
        <v>6</v>
      </c>
      <c r="C15" s="9" t="s">
        <v>56</v>
      </c>
      <c r="D15" s="11" t="s">
        <v>39</v>
      </c>
      <c r="E15" s="9">
        <v>0</v>
      </c>
      <c r="F15" s="30">
        <v>-11584</v>
      </c>
    </row>
    <row r="16" spans="2:6" ht="15.75" customHeight="1">
      <c r="B16" s="29">
        <v>7</v>
      </c>
      <c r="C16" s="9" t="s">
        <v>57</v>
      </c>
      <c r="D16" s="11" t="s">
        <v>40</v>
      </c>
      <c r="E16" s="9">
        <v>-1259295</v>
      </c>
      <c r="F16" s="30">
        <v>-266210</v>
      </c>
    </row>
    <row r="17" spans="2:6" ht="15.75" customHeight="1">
      <c r="B17" s="79">
        <v>8</v>
      </c>
      <c r="C17" s="42" t="s">
        <v>42</v>
      </c>
      <c r="D17" s="77"/>
      <c r="E17" s="42">
        <f>SUM(E11+E12+E15+E16)</f>
        <v>-6883776</v>
      </c>
      <c r="F17" s="42">
        <f>SUM(F11+F12+F15+F16)</f>
        <v>-8981657</v>
      </c>
    </row>
    <row r="18" spans="2:6" s="14" customFormat="1" ht="15.75" customHeight="1">
      <c r="B18" s="79">
        <v>9</v>
      </c>
      <c r="C18" s="42" t="s">
        <v>43</v>
      </c>
      <c r="D18" s="78"/>
      <c r="E18" s="42">
        <v>35769</v>
      </c>
      <c r="F18" s="43">
        <v>962067</v>
      </c>
    </row>
    <row r="19" spans="2:6" ht="15.75" customHeight="1">
      <c r="B19" s="29">
        <v>10</v>
      </c>
      <c r="C19" s="9" t="s">
        <v>104</v>
      </c>
      <c r="D19" s="10">
        <v>761661</v>
      </c>
      <c r="E19" s="9">
        <v>0</v>
      </c>
      <c r="F19" s="30">
        <v>0</v>
      </c>
    </row>
    <row r="20" spans="2:6" ht="15.75" customHeight="1">
      <c r="B20" s="29">
        <v>11</v>
      </c>
      <c r="C20" s="9" t="s">
        <v>105</v>
      </c>
      <c r="D20" s="10">
        <v>762662</v>
      </c>
      <c r="E20" s="9">
        <v>0</v>
      </c>
      <c r="F20" s="30">
        <v>0</v>
      </c>
    </row>
    <row r="21" spans="2:6" ht="15.75" customHeight="1">
      <c r="B21" s="29">
        <v>12</v>
      </c>
      <c r="C21" s="9" t="s">
        <v>106</v>
      </c>
      <c r="D21" s="11"/>
      <c r="E21" s="9">
        <v>0</v>
      </c>
      <c r="F21" s="30">
        <v>0</v>
      </c>
    </row>
    <row r="22" spans="2:6" ht="15.75" customHeight="1">
      <c r="B22" s="29">
        <v>12.1</v>
      </c>
      <c r="C22" s="9" t="s">
        <v>107</v>
      </c>
      <c r="D22" s="11" t="s">
        <v>48</v>
      </c>
      <c r="E22" s="9">
        <v>0</v>
      </c>
      <c r="F22" s="30">
        <v>0</v>
      </c>
    </row>
    <row r="23" spans="2:6" ht="15.75" customHeight="1">
      <c r="B23" s="29">
        <v>12.2</v>
      </c>
      <c r="C23" s="9" t="s">
        <v>58</v>
      </c>
      <c r="D23" s="11" t="s">
        <v>49</v>
      </c>
      <c r="E23" s="9">
        <v>0</v>
      </c>
      <c r="F23" s="30">
        <v>0</v>
      </c>
    </row>
    <row r="24" spans="2:6" ht="15.75" customHeight="1">
      <c r="B24" s="29">
        <v>12.3</v>
      </c>
      <c r="C24" s="9" t="s">
        <v>59</v>
      </c>
      <c r="D24" s="10">
        <v>769669</v>
      </c>
      <c r="E24" s="9"/>
      <c r="F24" s="30">
        <v>0</v>
      </c>
    </row>
    <row r="25" spans="2:6" ht="15.75" customHeight="1">
      <c r="B25" s="29">
        <v>12.4</v>
      </c>
      <c r="C25" s="9" t="s">
        <v>60</v>
      </c>
      <c r="D25" s="11" t="s">
        <v>50</v>
      </c>
      <c r="E25" s="9">
        <v>-8681</v>
      </c>
      <c r="F25" s="30">
        <v>8293</v>
      </c>
    </row>
    <row r="26" spans="2:6" s="14" customFormat="1" ht="15.75" customHeight="1">
      <c r="B26" s="79">
        <v>13</v>
      </c>
      <c r="C26" s="42" t="s">
        <v>61</v>
      </c>
      <c r="D26" s="77"/>
      <c r="E26" s="42">
        <f>SUM(E19:E25)</f>
        <v>-8681</v>
      </c>
      <c r="F26" s="43">
        <f>SUM(F19:F25)</f>
        <v>8293</v>
      </c>
    </row>
    <row r="27" spans="2:6" ht="15.75" customHeight="1">
      <c r="B27" s="79">
        <v>14</v>
      </c>
      <c r="C27" s="9" t="s">
        <v>44</v>
      </c>
      <c r="D27" s="11"/>
      <c r="E27" s="6">
        <v>27087</v>
      </c>
      <c r="F27" s="81">
        <f>F18+F26</f>
        <v>970360</v>
      </c>
    </row>
    <row r="28" spans="2:6" ht="15.75" customHeight="1">
      <c r="B28" s="29">
        <v>15</v>
      </c>
      <c r="C28" s="9" t="s">
        <v>45</v>
      </c>
      <c r="D28" s="11">
        <v>69</v>
      </c>
      <c r="E28" s="9">
        <v>17209</v>
      </c>
      <c r="F28" s="30">
        <v>144036</v>
      </c>
    </row>
    <row r="29" spans="2:6" s="14" customFormat="1" ht="15.75" customHeight="1">
      <c r="B29" s="79">
        <v>16</v>
      </c>
      <c r="C29" s="42" t="s">
        <v>46</v>
      </c>
      <c r="D29" s="77"/>
      <c r="E29" s="42">
        <f>E27-E28</f>
        <v>9878</v>
      </c>
      <c r="F29" s="43">
        <f>F27-F28</f>
        <v>826324</v>
      </c>
    </row>
    <row r="30" spans="2:6" ht="15.75" customHeight="1" thickBot="1">
      <c r="B30" s="33">
        <v>17</v>
      </c>
      <c r="C30" s="34" t="s">
        <v>62</v>
      </c>
      <c r="D30" s="35"/>
      <c r="E30" s="34"/>
      <c r="F30" s="36"/>
    </row>
    <row r="33" ht="15.75" customHeight="1">
      <c r="C33" s="55" t="s">
        <v>297</v>
      </c>
    </row>
    <row r="34" ht="15.75" customHeight="1">
      <c r="C34" s="55" t="s">
        <v>296</v>
      </c>
    </row>
    <row r="35" ht="15.75" customHeight="1">
      <c r="E35" s="8" t="s">
        <v>227</v>
      </c>
    </row>
    <row r="39" ht="15.75" customHeight="1">
      <c r="C39" s="2"/>
    </row>
    <row r="40" ht="15.75" customHeight="1">
      <c r="C40" s="2"/>
    </row>
    <row r="43" spans="2:6" ht="15.75" customHeight="1">
      <c r="B43" s="164" t="s">
        <v>266</v>
      </c>
      <c r="C43" s="164"/>
      <c r="D43" s="164"/>
      <c r="E43" s="164"/>
      <c r="F43" s="76"/>
    </row>
    <row r="44" spans="2:6" ht="15.75" customHeight="1">
      <c r="B44" s="163" t="s">
        <v>269</v>
      </c>
      <c r="C44" s="163"/>
      <c r="D44" s="163"/>
      <c r="E44" s="163"/>
      <c r="F44" s="28"/>
    </row>
    <row r="45" spans="3:6" ht="15.75" customHeight="1" thickBot="1">
      <c r="C45" s="2"/>
      <c r="E45" s="2"/>
      <c r="F45" s="2"/>
    </row>
    <row r="46" spans="2:6" ht="15.75" customHeight="1" thickBot="1">
      <c r="B46" s="73" t="s">
        <v>0</v>
      </c>
      <c r="C46" s="74" t="s">
        <v>52</v>
      </c>
      <c r="D46" s="74" t="s">
        <v>47</v>
      </c>
      <c r="E46" s="74" t="s">
        <v>34</v>
      </c>
      <c r="F46" s="75" t="s">
        <v>53</v>
      </c>
    </row>
    <row r="47" spans="2:6" ht="15.75" customHeight="1">
      <c r="B47" s="69">
        <v>1</v>
      </c>
      <c r="C47" s="70" t="s">
        <v>35</v>
      </c>
      <c r="D47" s="71">
        <v>701705</v>
      </c>
      <c r="E47" s="70">
        <v>0</v>
      </c>
      <c r="F47" s="72">
        <v>0</v>
      </c>
    </row>
    <row r="48" spans="2:6" ht="15.75" customHeight="1">
      <c r="B48" s="29">
        <v>2</v>
      </c>
      <c r="C48" s="9" t="s">
        <v>140</v>
      </c>
      <c r="D48" s="11"/>
      <c r="E48" s="9">
        <v>0</v>
      </c>
      <c r="F48" s="30">
        <v>0</v>
      </c>
    </row>
    <row r="49" spans="2:6" ht="15.75" customHeight="1">
      <c r="B49" s="85">
        <v>3</v>
      </c>
      <c r="C49" s="12" t="s">
        <v>141</v>
      </c>
      <c r="D49" s="13"/>
      <c r="E49" s="84">
        <f>E47-E48</f>
        <v>0</v>
      </c>
      <c r="F49" s="84">
        <f>F47-F48</f>
        <v>0</v>
      </c>
    </row>
    <row r="50" spans="2:6" ht="15.75" customHeight="1">
      <c r="B50" s="29">
        <v>4</v>
      </c>
      <c r="C50" s="9" t="s">
        <v>142</v>
      </c>
      <c r="D50" s="11"/>
      <c r="E50" s="9">
        <v>0</v>
      </c>
      <c r="F50" s="30">
        <v>0</v>
      </c>
    </row>
    <row r="51" spans="2:7" ht="15.75" customHeight="1">
      <c r="B51" s="29">
        <v>5</v>
      </c>
      <c r="C51" s="9" t="s">
        <v>143</v>
      </c>
      <c r="D51" s="11"/>
      <c r="E51" s="9"/>
      <c r="F51" s="30">
        <v>0</v>
      </c>
      <c r="G51" s="82"/>
    </row>
    <row r="52" spans="2:6" ht="15.75" customHeight="1">
      <c r="B52" s="79">
        <v>6</v>
      </c>
      <c r="C52" s="9" t="s">
        <v>144</v>
      </c>
      <c r="D52" s="11"/>
      <c r="E52" s="6">
        <v>0</v>
      </c>
      <c r="F52" s="30"/>
    </row>
    <row r="53" spans="2:6" ht="15.75" customHeight="1">
      <c r="B53" s="29">
        <v>7</v>
      </c>
      <c r="C53" s="9" t="s">
        <v>145</v>
      </c>
      <c r="D53" s="11"/>
      <c r="E53" s="9"/>
      <c r="F53" s="30"/>
    </row>
    <row r="54" spans="2:7" ht="15.75" customHeight="1">
      <c r="B54" s="29">
        <v>8</v>
      </c>
      <c r="C54" s="9" t="s">
        <v>146</v>
      </c>
      <c r="D54" s="11"/>
      <c r="E54" s="6">
        <f>E49-E50-E51+E52-E53</f>
        <v>0</v>
      </c>
      <c r="F54" s="6">
        <f>F49-F50-F51+F52-F53</f>
        <v>0</v>
      </c>
      <c r="G54" s="2"/>
    </row>
    <row r="55" spans="2:6" ht="15.75" customHeight="1">
      <c r="B55" s="29">
        <v>9</v>
      </c>
      <c r="C55" s="9" t="s">
        <v>147</v>
      </c>
      <c r="D55" s="11"/>
      <c r="E55" s="9"/>
      <c r="F55" s="30"/>
    </row>
    <row r="56" spans="2:6" ht="15.75" customHeight="1">
      <c r="B56" s="29">
        <v>10</v>
      </c>
      <c r="C56" s="9" t="s">
        <v>148</v>
      </c>
      <c r="D56" s="11" t="s">
        <v>39</v>
      </c>
      <c r="E56" s="9">
        <v>0</v>
      </c>
      <c r="F56" s="30">
        <v>0</v>
      </c>
    </row>
    <row r="57" spans="2:6" ht="15.75" customHeight="1">
      <c r="B57" s="29">
        <v>11</v>
      </c>
      <c r="C57" s="9" t="s">
        <v>149</v>
      </c>
      <c r="D57" s="11"/>
      <c r="E57" s="6">
        <f>E58+E59+E60+E61</f>
        <v>0</v>
      </c>
      <c r="F57" s="6">
        <f>F58+F59+F60+F61</f>
        <v>0</v>
      </c>
    </row>
    <row r="58" spans="2:6" ht="15.75" customHeight="1">
      <c r="B58" s="29"/>
      <c r="C58" s="9" t="s">
        <v>150</v>
      </c>
      <c r="D58" s="11"/>
      <c r="E58" s="9"/>
      <c r="F58" s="30"/>
    </row>
    <row r="59" spans="2:6" ht="15.75" customHeight="1">
      <c r="B59" s="29"/>
      <c r="C59" s="9" t="s">
        <v>151</v>
      </c>
      <c r="D59" s="11"/>
      <c r="E59" s="9"/>
      <c r="F59" s="30"/>
    </row>
    <row r="60" spans="2:6" ht="15.75" customHeight="1">
      <c r="B60" s="29"/>
      <c r="C60" s="9" t="s">
        <v>152</v>
      </c>
      <c r="D60" s="11"/>
      <c r="E60" s="9"/>
      <c r="F60" s="30"/>
    </row>
    <row r="61" spans="2:6" ht="15.75" customHeight="1">
      <c r="B61" s="29"/>
      <c r="C61" s="9" t="s">
        <v>153</v>
      </c>
      <c r="D61" s="11"/>
      <c r="E61" s="9"/>
      <c r="F61" s="30"/>
    </row>
    <row r="62" spans="2:6" ht="15.75" customHeight="1">
      <c r="B62" s="79">
        <v>12</v>
      </c>
      <c r="C62" s="42" t="s">
        <v>233</v>
      </c>
      <c r="D62" s="77"/>
      <c r="E62" s="42">
        <f>E48+E50+E51+E53-E55-E56-E57</f>
        <v>0</v>
      </c>
      <c r="F62" s="42">
        <f>F48+F50+F51+F53+F55+F56-F57</f>
        <v>0</v>
      </c>
    </row>
    <row r="63" spans="2:6" ht="15.75" customHeight="1">
      <c r="B63" s="79">
        <v>13</v>
      </c>
      <c r="C63" s="42" t="s">
        <v>154</v>
      </c>
      <c r="D63" s="78"/>
      <c r="E63" s="42">
        <f>E47+E52-E62</f>
        <v>0</v>
      </c>
      <c r="F63" s="43">
        <f>F47+F48-F49-F62</f>
        <v>0</v>
      </c>
    </row>
    <row r="64" spans="2:6" ht="15.75" customHeight="1">
      <c r="B64" s="29">
        <v>14</v>
      </c>
      <c r="C64" s="9" t="s">
        <v>45</v>
      </c>
      <c r="D64" s="10">
        <v>761661</v>
      </c>
      <c r="E64" s="9">
        <v>0</v>
      </c>
      <c r="F64" s="30">
        <v>0</v>
      </c>
    </row>
    <row r="65" spans="2:6" ht="15.75" customHeight="1">
      <c r="B65" s="79">
        <v>15</v>
      </c>
      <c r="C65" s="44" t="s">
        <v>155</v>
      </c>
      <c r="D65" s="80">
        <v>762662</v>
      </c>
      <c r="E65" s="40">
        <f>E63-E64</f>
        <v>0</v>
      </c>
      <c r="F65" s="40">
        <f>F63-F64</f>
        <v>0</v>
      </c>
    </row>
    <row r="66" spans="2:6" ht="15.75" customHeight="1" thickBot="1">
      <c r="B66" s="33">
        <v>16</v>
      </c>
      <c r="C66" s="34" t="s">
        <v>156</v>
      </c>
      <c r="D66" s="35"/>
      <c r="E66" s="34">
        <v>0</v>
      </c>
      <c r="F66" s="36">
        <v>0</v>
      </c>
    </row>
    <row r="69" ht="15.75" customHeight="1">
      <c r="C69" s="55" t="s">
        <v>230</v>
      </c>
    </row>
    <row r="70" ht="15.75" customHeight="1">
      <c r="C70" s="55" t="s">
        <v>268</v>
      </c>
    </row>
  </sheetData>
  <sheetProtection/>
  <mergeCells count="3">
    <mergeCell ref="B5:E5"/>
    <mergeCell ref="B43:E43"/>
    <mergeCell ref="B44:E44"/>
  </mergeCells>
  <printOptions/>
  <pageMargins left="0.25" right="0.25" top="0" bottom="0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21">
      <selection activeCell="F51" sqref="F51"/>
    </sheetView>
  </sheetViews>
  <sheetFormatPr defaultColWidth="9.140625" defaultRowHeight="12.75"/>
  <cols>
    <col min="1" max="1" width="9.421875" style="0" customWidth="1"/>
    <col min="2" max="2" width="54.28125" style="0" customWidth="1"/>
    <col min="3" max="3" width="15.28125" style="0" customWidth="1"/>
    <col min="4" max="4" width="17.7109375" style="0" customWidth="1"/>
    <col min="6" max="6" width="9.57421875" style="0" bestFit="1" customWidth="1"/>
  </cols>
  <sheetData>
    <row r="1" spans="1:4" ht="12.75">
      <c r="A1" s="86"/>
      <c r="B1" s="86"/>
      <c r="C1" s="86"/>
      <c r="D1" s="86"/>
    </row>
    <row r="2" spans="1:4" ht="12.75">
      <c r="A2" s="86"/>
      <c r="B2" s="55" t="s">
        <v>301</v>
      </c>
      <c r="C2" s="86"/>
      <c r="D2" s="86"/>
    </row>
    <row r="3" spans="1:4" ht="12.75">
      <c r="A3" s="86"/>
      <c r="B3" s="55" t="s">
        <v>300</v>
      </c>
      <c r="C3" s="86"/>
      <c r="D3" s="86"/>
    </row>
    <row r="4" spans="1:4" ht="12.75">
      <c r="A4" s="86"/>
      <c r="B4" s="86"/>
      <c r="C4" s="86"/>
      <c r="D4" s="86"/>
    </row>
    <row r="5" spans="1:4" ht="12.75">
      <c r="A5" s="86"/>
      <c r="B5" s="67"/>
      <c r="C5" s="86"/>
      <c r="D5" s="86"/>
    </row>
    <row r="6" spans="1:4" ht="12.75">
      <c r="A6" s="48"/>
      <c r="B6" s="48"/>
      <c r="C6" s="48"/>
      <c r="D6" s="48"/>
    </row>
    <row r="7" spans="1:4" ht="12.75">
      <c r="A7" s="164" t="s">
        <v>157</v>
      </c>
      <c r="B7" s="164"/>
      <c r="C7" s="164"/>
      <c r="D7" s="164"/>
    </row>
    <row r="8" spans="1:4" ht="12.75">
      <c r="A8" s="164" t="s">
        <v>302</v>
      </c>
      <c r="B8" s="164"/>
      <c r="C8" s="164"/>
      <c r="D8" s="164"/>
    </row>
    <row r="9" spans="1:4" ht="12.75">
      <c r="A9" s="90"/>
      <c r="B9" s="91"/>
      <c r="C9" s="91"/>
      <c r="D9" s="91"/>
    </row>
    <row r="10" spans="1:4" ht="12.75">
      <c r="A10" s="77" t="s">
        <v>0</v>
      </c>
      <c r="B10" s="77" t="s">
        <v>52</v>
      </c>
      <c r="C10" s="77" t="s">
        <v>34</v>
      </c>
      <c r="D10" s="77" t="s">
        <v>53</v>
      </c>
    </row>
    <row r="11" spans="1:4" ht="12.75">
      <c r="A11" s="29">
        <v>1</v>
      </c>
      <c r="B11" s="40" t="s">
        <v>158</v>
      </c>
      <c r="C11" s="119">
        <v>0</v>
      </c>
      <c r="D11" s="120">
        <v>0</v>
      </c>
    </row>
    <row r="12" spans="1:4" ht="12.75">
      <c r="A12" s="29"/>
      <c r="B12" s="9" t="s">
        <v>159</v>
      </c>
      <c r="C12" s="121">
        <v>17299146</v>
      </c>
      <c r="D12" s="122">
        <v>0</v>
      </c>
    </row>
    <row r="13" spans="1:4" ht="12.75">
      <c r="A13" s="31"/>
      <c r="B13" s="12" t="s">
        <v>237</v>
      </c>
      <c r="C13" s="123">
        <v>-13751640</v>
      </c>
      <c r="D13" s="124">
        <v>0</v>
      </c>
    </row>
    <row r="14" spans="1:4" ht="12.75">
      <c r="A14" s="29"/>
      <c r="B14" s="9" t="s">
        <v>160</v>
      </c>
      <c r="C14" s="121"/>
      <c r="D14" s="122">
        <v>0</v>
      </c>
    </row>
    <row r="15" spans="1:4" ht="12.75">
      <c r="A15" s="29"/>
      <c r="B15" s="9" t="s">
        <v>238</v>
      </c>
      <c r="C15" s="121">
        <v>-734160</v>
      </c>
      <c r="D15" s="122">
        <v>0</v>
      </c>
    </row>
    <row r="16" spans="1:4" ht="12.75">
      <c r="A16" s="29"/>
      <c r="B16" s="9" t="s">
        <v>239</v>
      </c>
      <c r="C16" s="121">
        <v>-234116</v>
      </c>
      <c r="D16" s="122">
        <v>0</v>
      </c>
    </row>
    <row r="17" spans="1:4" ht="12.75">
      <c r="A17" s="29"/>
      <c r="B17" s="9" t="s">
        <v>240</v>
      </c>
      <c r="C17" s="121">
        <v>-81043</v>
      </c>
      <c r="D17" s="122">
        <v>0</v>
      </c>
    </row>
    <row r="18" spans="1:4" ht="12.75">
      <c r="A18" s="29"/>
      <c r="B18" s="9" t="s">
        <v>161</v>
      </c>
      <c r="C18" s="121"/>
      <c r="D18" s="122">
        <v>0</v>
      </c>
    </row>
    <row r="19" spans="1:4" ht="12.75">
      <c r="A19" s="29"/>
      <c r="B19" s="9" t="s">
        <v>241</v>
      </c>
      <c r="C19" s="121">
        <v>-28200</v>
      </c>
      <c r="D19" s="122">
        <v>0</v>
      </c>
    </row>
    <row r="20" spans="1:4" ht="12.75">
      <c r="A20" s="29"/>
      <c r="B20" s="9" t="s">
        <v>242</v>
      </c>
      <c r="C20" s="121">
        <v>-26427</v>
      </c>
      <c r="D20" s="122">
        <v>0</v>
      </c>
    </row>
    <row r="21" spans="1:4" ht="12.75">
      <c r="A21" s="29"/>
      <c r="B21" s="9" t="s">
        <v>235</v>
      </c>
      <c r="C21" s="121">
        <v>-425649</v>
      </c>
      <c r="D21" s="122">
        <v>0</v>
      </c>
    </row>
    <row r="22" spans="1:4" ht="12.75">
      <c r="A22" s="29"/>
      <c r="B22" s="9" t="s">
        <v>243</v>
      </c>
      <c r="C22" s="121">
        <v>0</v>
      </c>
      <c r="D22" s="122">
        <v>0</v>
      </c>
    </row>
    <row r="23" spans="1:4" ht="12.75">
      <c r="A23" s="29"/>
      <c r="B23" s="9" t="s">
        <v>236</v>
      </c>
      <c r="C23" s="121">
        <v>0</v>
      </c>
      <c r="D23" s="122">
        <v>0</v>
      </c>
    </row>
    <row r="24" spans="1:4" ht="12.75">
      <c r="A24" s="29"/>
      <c r="B24" s="9" t="s">
        <v>263</v>
      </c>
      <c r="C24" s="121">
        <v>-8681</v>
      </c>
      <c r="D24" s="122">
        <v>0</v>
      </c>
    </row>
    <row r="25" spans="1:4" ht="12.75">
      <c r="A25" s="29"/>
      <c r="B25" s="9" t="s">
        <v>262</v>
      </c>
      <c r="C25" s="121">
        <v>0</v>
      </c>
      <c r="D25" s="122">
        <v>0</v>
      </c>
    </row>
    <row r="26" spans="1:4" ht="12.75">
      <c r="A26" s="29"/>
      <c r="B26" s="9" t="s">
        <v>298</v>
      </c>
      <c r="C26" s="119">
        <v>-1062070</v>
      </c>
      <c r="D26" s="122">
        <v>0</v>
      </c>
    </row>
    <row r="27" spans="1:4" ht="12.75">
      <c r="A27" s="29"/>
      <c r="B27" s="40" t="s">
        <v>162</v>
      </c>
      <c r="C27" s="111">
        <f>SUM(C12:C26)</f>
        <v>947160</v>
      </c>
      <c r="D27" s="111">
        <f>SUM(D12:D26)</f>
        <v>0</v>
      </c>
    </row>
    <row r="28" spans="1:4" ht="12.75">
      <c r="A28" s="29">
        <v>2</v>
      </c>
      <c r="B28" s="40" t="s">
        <v>163</v>
      </c>
      <c r="C28" s="119"/>
      <c r="D28" s="120"/>
    </row>
    <row r="29" spans="1:4" ht="12.75">
      <c r="A29" s="29"/>
      <c r="B29" s="9" t="s">
        <v>164</v>
      </c>
      <c r="C29" s="121">
        <v>0</v>
      </c>
      <c r="D29" s="122"/>
    </row>
    <row r="30" spans="1:6" ht="12.75">
      <c r="A30" s="29"/>
      <c r="B30" s="9" t="s">
        <v>234</v>
      </c>
      <c r="C30" s="121">
        <v>0</v>
      </c>
      <c r="D30" s="122">
        <v>0</v>
      </c>
      <c r="F30" s="2"/>
    </row>
    <row r="31" spans="1:4" ht="12.75">
      <c r="A31" s="29"/>
      <c r="B31" s="9" t="s">
        <v>165</v>
      </c>
      <c r="C31" s="121">
        <v>0</v>
      </c>
      <c r="D31" s="122"/>
    </row>
    <row r="32" spans="1:4" ht="12.75">
      <c r="A32" s="29"/>
      <c r="B32" s="9" t="s">
        <v>166</v>
      </c>
      <c r="C32" s="121">
        <v>0</v>
      </c>
      <c r="D32" s="122"/>
    </row>
    <row r="33" spans="1:4" ht="12.75">
      <c r="A33" s="29"/>
      <c r="B33" s="9" t="s">
        <v>167</v>
      </c>
      <c r="C33" s="121">
        <v>0</v>
      </c>
      <c r="D33" s="122"/>
    </row>
    <row r="34" spans="1:4" ht="12.75">
      <c r="A34" s="29"/>
      <c r="B34" s="9" t="s">
        <v>271</v>
      </c>
      <c r="C34" s="121">
        <v>0</v>
      </c>
      <c r="D34" s="122"/>
    </row>
    <row r="35" spans="1:4" ht="12.75">
      <c r="A35" s="29"/>
      <c r="B35" s="9" t="s">
        <v>272</v>
      </c>
      <c r="C35" s="121">
        <v>0</v>
      </c>
      <c r="D35" s="122"/>
    </row>
    <row r="36" spans="1:4" ht="12.75">
      <c r="A36" s="29"/>
      <c r="B36" s="40" t="s">
        <v>168</v>
      </c>
      <c r="C36" s="111">
        <f>SUM(C29:C35)</f>
        <v>0</v>
      </c>
      <c r="D36" s="111">
        <f>SUM(D29:D35)</f>
        <v>0</v>
      </c>
    </row>
    <row r="37" spans="1:4" ht="12.75">
      <c r="A37" s="29">
        <v>3</v>
      </c>
      <c r="B37" s="40" t="s">
        <v>169</v>
      </c>
      <c r="C37" s="111"/>
      <c r="D37" s="125"/>
    </row>
    <row r="38" spans="1:4" ht="12.75">
      <c r="A38" s="46"/>
      <c r="B38" s="41" t="s">
        <v>170</v>
      </c>
      <c r="C38" s="115">
        <v>0</v>
      </c>
      <c r="D38" s="126">
        <v>0</v>
      </c>
    </row>
    <row r="39" spans="1:4" ht="12.75">
      <c r="A39" s="46"/>
      <c r="B39" s="41" t="s">
        <v>171</v>
      </c>
      <c r="C39" s="115">
        <v>0</v>
      </c>
      <c r="D39" s="127"/>
    </row>
    <row r="40" spans="1:6" ht="12.75">
      <c r="A40" s="46"/>
      <c r="B40" s="41" t="s">
        <v>172</v>
      </c>
      <c r="C40" s="119">
        <v>0</v>
      </c>
      <c r="D40" s="120">
        <v>0</v>
      </c>
      <c r="F40" t="s">
        <v>227</v>
      </c>
    </row>
    <row r="41" spans="1:4" ht="12.75">
      <c r="A41" s="46"/>
      <c r="B41" s="41" t="s">
        <v>173</v>
      </c>
      <c r="C41" s="119">
        <v>0</v>
      </c>
      <c r="D41" s="120"/>
    </row>
    <row r="42" spans="1:4" ht="12.75">
      <c r="A42" s="46"/>
      <c r="B42" s="41" t="s">
        <v>264</v>
      </c>
      <c r="C42" s="119">
        <v>-496256</v>
      </c>
      <c r="D42" s="126">
        <v>0</v>
      </c>
    </row>
    <row r="43" spans="1:4" ht="12.75">
      <c r="A43" s="46"/>
      <c r="B43" s="41" t="s">
        <v>270</v>
      </c>
      <c r="C43" s="119">
        <v>0</v>
      </c>
      <c r="D43" s="120"/>
    </row>
    <row r="44" spans="1:4" ht="12.75">
      <c r="A44" s="46"/>
      <c r="B44" s="40" t="s">
        <v>174</v>
      </c>
      <c r="C44" s="111">
        <f>SUM(C38:C43)</f>
        <v>-496256</v>
      </c>
      <c r="D44" s="111">
        <f>SUM(D38:D43)</f>
        <v>0</v>
      </c>
    </row>
    <row r="45" spans="1:4" ht="12.75">
      <c r="A45" s="46"/>
      <c r="B45" s="40" t="s">
        <v>175</v>
      </c>
      <c r="C45" s="119">
        <f>C27+C44</f>
        <v>450904</v>
      </c>
      <c r="D45" s="119">
        <f>D27+D36+D44</f>
        <v>0</v>
      </c>
    </row>
    <row r="46" spans="1:4" ht="12.75">
      <c r="A46" s="46"/>
      <c r="B46" s="41"/>
      <c r="C46" s="119"/>
      <c r="D46" s="120"/>
    </row>
    <row r="47" spans="1:4" ht="12.75">
      <c r="A47" s="46"/>
      <c r="B47" s="40" t="s">
        <v>176</v>
      </c>
      <c r="C47" s="111">
        <v>66648</v>
      </c>
      <c r="D47" s="125">
        <v>0</v>
      </c>
    </row>
    <row r="48" spans="1:4" ht="12.75">
      <c r="A48" s="29"/>
      <c r="B48" s="40" t="s">
        <v>198</v>
      </c>
      <c r="C48" s="111">
        <f>C45+C47</f>
        <v>517552</v>
      </c>
      <c r="D48" s="111">
        <v>66648</v>
      </c>
    </row>
    <row r="52" ht="12.75">
      <c r="B52" s="55" t="s">
        <v>297</v>
      </c>
    </row>
    <row r="53" ht="12.75">
      <c r="B53" s="55" t="s">
        <v>299</v>
      </c>
    </row>
    <row r="66" ht="12.75">
      <c r="B66" s="55"/>
    </row>
    <row r="67" ht="12.75">
      <c r="B67" s="55" t="s">
        <v>246</v>
      </c>
    </row>
    <row r="69" spans="1:4" ht="12.75">
      <c r="A69" s="164" t="s">
        <v>178</v>
      </c>
      <c r="B69" s="164"/>
      <c r="C69" s="164"/>
      <c r="D69" s="164"/>
    </row>
    <row r="70" spans="1:4" ht="12.75">
      <c r="A70" s="165" t="s">
        <v>244</v>
      </c>
      <c r="B70" s="166"/>
      <c r="C70" s="166"/>
      <c r="D70" s="167"/>
    </row>
    <row r="71" spans="1:4" ht="13.5" thickBot="1">
      <c r="A71" s="15"/>
      <c r="B71" s="8"/>
      <c r="C71" s="8"/>
      <c r="D71" s="8"/>
    </row>
    <row r="72" spans="1:4" ht="12.75">
      <c r="A72" s="87" t="s">
        <v>0</v>
      </c>
      <c r="B72" s="88" t="s">
        <v>52</v>
      </c>
      <c r="C72" s="88" t="s">
        <v>34</v>
      </c>
      <c r="D72" s="89" t="s">
        <v>53</v>
      </c>
    </row>
    <row r="73" spans="1:4" ht="12.75">
      <c r="A73" s="29">
        <v>1</v>
      </c>
      <c r="B73" s="40" t="s">
        <v>158</v>
      </c>
      <c r="C73" s="44">
        <v>0</v>
      </c>
      <c r="D73" s="45">
        <v>0</v>
      </c>
    </row>
    <row r="74" spans="1:4" ht="12.75">
      <c r="A74" s="29"/>
      <c r="B74" s="9" t="s">
        <v>245</v>
      </c>
      <c r="C74" s="9">
        <v>6013152</v>
      </c>
      <c r="D74" s="30">
        <v>0</v>
      </c>
    </row>
    <row r="75" spans="1:4" ht="12.75">
      <c r="A75" s="31"/>
      <c r="B75" s="12" t="s">
        <v>179</v>
      </c>
      <c r="C75" s="12">
        <v>0</v>
      </c>
      <c r="D75" s="32">
        <v>0</v>
      </c>
    </row>
    <row r="76" spans="1:4" ht="12.75">
      <c r="A76" s="29"/>
      <c r="B76" s="9" t="s">
        <v>180</v>
      </c>
      <c r="C76" s="9">
        <v>87855</v>
      </c>
      <c r="D76" s="30">
        <v>0</v>
      </c>
    </row>
    <row r="77" spans="1:4" ht="12.75">
      <c r="A77" s="29"/>
      <c r="B77" s="9" t="s">
        <v>181</v>
      </c>
      <c r="C77" s="9">
        <v>93038</v>
      </c>
      <c r="D77" s="30"/>
    </row>
    <row r="78" spans="1:4" ht="12.75">
      <c r="A78" s="29"/>
      <c r="B78" s="9" t="s">
        <v>182</v>
      </c>
      <c r="C78" s="9"/>
      <c r="D78" s="30"/>
    </row>
    <row r="79" spans="1:4" ht="12.75">
      <c r="A79" s="29"/>
      <c r="B79" s="9" t="s">
        <v>183</v>
      </c>
      <c r="C79" s="9">
        <v>133829</v>
      </c>
      <c r="D79" s="30"/>
    </row>
    <row r="80" spans="1:4" ht="12.75">
      <c r="A80" s="29"/>
      <c r="B80" s="40" t="s">
        <v>184</v>
      </c>
      <c r="C80" s="40">
        <v>0</v>
      </c>
      <c r="D80" s="47"/>
    </row>
    <row r="81" spans="1:4" ht="12.75">
      <c r="A81" s="29"/>
      <c r="B81" s="40" t="s">
        <v>186</v>
      </c>
      <c r="C81" s="40">
        <v>0</v>
      </c>
      <c r="D81" s="47"/>
    </row>
    <row r="82" spans="1:4" ht="12.75">
      <c r="A82" s="29"/>
      <c r="B82" s="40" t="s">
        <v>187</v>
      </c>
      <c r="C82" s="44">
        <v>2904553</v>
      </c>
      <c r="D82" s="45"/>
    </row>
    <row r="83" spans="1:4" ht="12.75">
      <c r="A83" s="29">
        <v>2</v>
      </c>
      <c r="B83" s="40" t="s">
        <v>185</v>
      </c>
      <c r="C83" s="44"/>
      <c r="D83" s="45"/>
    </row>
    <row r="84" spans="1:4" ht="12.75">
      <c r="A84" s="29"/>
      <c r="B84" s="9" t="s">
        <v>188</v>
      </c>
      <c r="C84" s="9"/>
      <c r="D84" s="30"/>
    </row>
    <row r="85" spans="1:4" ht="12.75">
      <c r="A85" s="29"/>
      <c r="B85" s="9" t="s">
        <v>189</v>
      </c>
      <c r="C85" s="9">
        <v>-70000</v>
      </c>
      <c r="D85" s="30">
        <v>0</v>
      </c>
    </row>
    <row r="86" spans="1:4" ht="12.75">
      <c r="A86" s="29"/>
      <c r="B86" s="40" t="s">
        <v>190</v>
      </c>
      <c r="C86" s="44"/>
      <c r="D86" s="45"/>
    </row>
    <row r="87" spans="1:4" ht="12.75">
      <c r="A87" s="29"/>
      <c r="B87" s="40" t="s">
        <v>191</v>
      </c>
      <c r="C87" s="44"/>
      <c r="D87" s="45"/>
    </row>
    <row r="88" spans="1:4" ht="12.75">
      <c r="A88" s="29"/>
      <c r="B88" s="108" t="s">
        <v>192</v>
      </c>
      <c r="C88" s="108"/>
      <c r="D88" s="45"/>
    </row>
    <row r="89" spans="1:4" ht="12.75">
      <c r="A89" s="29"/>
      <c r="B89" s="109" t="s">
        <v>193</v>
      </c>
      <c r="C89" s="108"/>
      <c r="D89" s="45"/>
    </row>
    <row r="90" spans="1:4" ht="12.75">
      <c r="A90" s="29"/>
      <c r="B90" s="109" t="s">
        <v>194</v>
      </c>
      <c r="C90" s="108"/>
      <c r="D90" s="45"/>
    </row>
    <row r="91" spans="1:4" ht="12.75">
      <c r="A91" s="29"/>
      <c r="B91" s="109" t="s">
        <v>195</v>
      </c>
      <c r="C91" s="110"/>
      <c r="D91" s="47"/>
    </row>
    <row r="92" spans="1:4" ht="12.75">
      <c r="A92" s="46"/>
      <c r="B92" s="110" t="s">
        <v>196</v>
      </c>
      <c r="C92" s="108"/>
      <c r="D92" s="45"/>
    </row>
    <row r="93" spans="1:4" ht="12.75">
      <c r="A93" s="46"/>
      <c r="B93" s="110" t="s">
        <v>169</v>
      </c>
      <c r="C93" s="110"/>
      <c r="D93" s="47"/>
    </row>
    <row r="94" spans="1:4" ht="12.75">
      <c r="A94" s="46"/>
      <c r="B94" s="109" t="s">
        <v>170</v>
      </c>
      <c r="C94" s="110"/>
      <c r="D94" s="47"/>
    </row>
    <row r="95" spans="1:4" ht="12.75">
      <c r="A95" s="46"/>
      <c r="B95" s="109" t="s">
        <v>171</v>
      </c>
      <c r="C95" s="110"/>
      <c r="D95" s="47"/>
    </row>
    <row r="96" spans="1:4" ht="12.75">
      <c r="A96" s="46"/>
      <c r="B96" s="109" t="s">
        <v>197</v>
      </c>
      <c r="C96" s="110"/>
      <c r="D96" s="47"/>
    </row>
    <row r="97" spans="1:4" ht="12.75">
      <c r="A97" s="46"/>
      <c r="B97" s="109" t="s">
        <v>173</v>
      </c>
      <c r="C97" s="110"/>
      <c r="D97" s="47"/>
    </row>
    <row r="98" spans="1:4" ht="12.75">
      <c r="A98" s="46"/>
      <c r="B98" s="110" t="s">
        <v>199</v>
      </c>
      <c r="C98" s="108"/>
      <c r="D98" s="45"/>
    </row>
    <row r="99" spans="1:4" ht="12.75">
      <c r="A99" s="46"/>
      <c r="B99" s="110" t="s">
        <v>175</v>
      </c>
      <c r="C99" s="108"/>
      <c r="D99" s="45"/>
    </row>
    <row r="100" spans="1:4" ht="12.75">
      <c r="A100" s="46"/>
      <c r="B100" s="110" t="s">
        <v>176</v>
      </c>
      <c r="C100" s="110"/>
      <c r="D100" s="47"/>
    </row>
    <row r="101" spans="1:4" ht="12.75">
      <c r="A101" s="29"/>
      <c r="B101" s="110" t="s">
        <v>177</v>
      </c>
      <c r="C101" s="110"/>
      <c r="D101" s="47">
        <v>0</v>
      </c>
    </row>
    <row r="104" spans="1:2" ht="12.75">
      <c r="A104" s="48"/>
      <c r="B104" s="48"/>
    </row>
    <row r="105" spans="1:2" ht="12.75">
      <c r="A105" s="48"/>
      <c r="B105" s="49"/>
    </row>
    <row r="106" spans="1:2" ht="12.75">
      <c r="A106" s="48"/>
      <c r="B106" s="49"/>
    </row>
    <row r="107" spans="1:2" ht="12.75">
      <c r="A107" s="48"/>
      <c r="B107" s="55" t="s">
        <v>230</v>
      </c>
    </row>
    <row r="108" spans="1:2" ht="12.75">
      <c r="A108" s="48"/>
      <c r="B108" s="55"/>
    </row>
    <row r="109" spans="1:2" ht="12.75">
      <c r="A109" s="48"/>
      <c r="B109" s="48"/>
    </row>
    <row r="110" spans="1:2" ht="12.75">
      <c r="A110" s="48"/>
      <c r="B110" s="48"/>
    </row>
  </sheetData>
  <sheetProtection/>
  <mergeCells count="4">
    <mergeCell ref="A70:D70"/>
    <mergeCell ref="A8:D8"/>
    <mergeCell ref="A7:D7"/>
    <mergeCell ref="A69:D69"/>
  </mergeCells>
  <printOptions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C4">
      <selection activeCell="J34" sqref="J34"/>
    </sheetView>
  </sheetViews>
  <sheetFormatPr defaultColWidth="9.140625" defaultRowHeight="12.75"/>
  <cols>
    <col min="1" max="1" width="3.00390625" style="0" customWidth="1"/>
    <col min="3" max="3" width="28.57421875" style="0" customWidth="1"/>
    <col min="4" max="4" width="11.421875" style="0" customWidth="1"/>
    <col min="7" max="7" width="9.28125" style="0" customWidth="1"/>
    <col min="8" max="8" width="11.140625" style="0" customWidth="1"/>
    <col min="9" max="9" width="10.28125" style="0" customWidth="1"/>
    <col min="10" max="10" width="10.421875" style="0" customWidth="1"/>
    <col min="12" max="12" width="14.140625" style="0" customWidth="1"/>
  </cols>
  <sheetData>
    <row r="1" spans="1:13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2:4" ht="12.75">
      <c r="B3" s="2"/>
      <c r="C3" s="2"/>
      <c r="D3" s="2"/>
    </row>
    <row r="4" spans="2:4" ht="12.75">
      <c r="B4" s="2"/>
      <c r="C4" s="2" t="s">
        <v>307</v>
      </c>
      <c r="D4" s="2"/>
    </row>
    <row r="5" ht="12.75">
      <c r="C5" s="2" t="s">
        <v>306</v>
      </c>
    </row>
    <row r="6" spans="2:12" ht="12.75">
      <c r="B6" s="94"/>
      <c r="C6" s="94" t="s">
        <v>227</v>
      </c>
      <c r="D6" s="94"/>
      <c r="E6" s="94"/>
      <c r="F6" s="94"/>
      <c r="G6" s="3" t="s">
        <v>200</v>
      </c>
      <c r="H6" s="3"/>
      <c r="I6" s="3"/>
      <c r="J6" s="3"/>
      <c r="K6" s="3"/>
      <c r="L6" s="94"/>
    </row>
    <row r="7" spans="2:7" ht="12.75">
      <c r="B7" s="187"/>
      <c r="C7" s="187"/>
      <c r="D7" s="93"/>
      <c r="E7" s="50"/>
      <c r="G7" s="2" t="s">
        <v>309</v>
      </c>
    </row>
    <row r="8" spans="2:5" ht="13.5" thickBot="1">
      <c r="B8" s="93"/>
      <c r="C8" s="93"/>
      <c r="D8" s="93"/>
      <c r="E8" s="50"/>
    </row>
    <row r="9" spans="1:12" ht="12.75">
      <c r="A9" s="95"/>
      <c r="B9" s="176" t="s">
        <v>202</v>
      </c>
      <c r="C9" s="177"/>
      <c r="D9" s="105"/>
      <c r="E9" s="180" t="s">
        <v>203</v>
      </c>
      <c r="F9" s="181"/>
      <c r="G9" s="181"/>
      <c r="H9" s="181"/>
      <c r="I9" s="181"/>
      <c r="J9" s="181"/>
      <c r="K9" s="182"/>
      <c r="L9" s="104" t="s">
        <v>261</v>
      </c>
    </row>
    <row r="10" spans="1:12" ht="12.75">
      <c r="A10" s="96" t="s">
        <v>201</v>
      </c>
      <c r="B10" s="178"/>
      <c r="C10" s="179"/>
      <c r="D10" s="102" t="s">
        <v>96</v>
      </c>
      <c r="E10" s="53" t="s">
        <v>205</v>
      </c>
      <c r="F10" s="53" t="s">
        <v>207</v>
      </c>
      <c r="G10" s="53" t="s">
        <v>209</v>
      </c>
      <c r="H10" s="53" t="s">
        <v>254</v>
      </c>
      <c r="I10" s="92" t="s">
        <v>257</v>
      </c>
      <c r="J10" s="168" t="s">
        <v>260</v>
      </c>
      <c r="K10" s="169"/>
      <c r="L10" s="97" t="s">
        <v>204</v>
      </c>
    </row>
    <row r="11" spans="1:12" ht="13.5" thickBot="1">
      <c r="A11" s="98"/>
      <c r="B11" s="183"/>
      <c r="C11" s="184"/>
      <c r="D11" s="103"/>
      <c r="E11" s="99" t="s">
        <v>206</v>
      </c>
      <c r="F11" s="99" t="s">
        <v>208</v>
      </c>
      <c r="G11" s="99" t="s">
        <v>210</v>
      </c>
      <c r="H11" s="99" t="s">
        <v>255</v>
      </c>
      <c r="I11" s="100" t="s">
        <v>256</v>
      </c>
      <c r="J11" s="100" t="s">
        <v>258</v>
      </c>
      <c r="K11" s="99" t="s">
        <v>259</v>
      </c>
      <c r="L11" s="101"/>
    </row>
    <row r="12" spans="1:12" ht="13.5" thickBot="1">
      <c r="A12" s="107" t="s">
        <v>4</v>
      </c>
      <c r="B12" s="172" t="s">
        <v>303</v>
      </c>
      <c r="C12" s="173"/>
      <c r="D12" s="128"/>
      <c r="E12" s="129"/>
      <c r="F12" s="130">
        <v>0</v>
      </c>
      <c r="G12" s="130">
        <v>0</v>
      </c>
      <c r="H12" s="129">
        <v>1104117</v>
      </c>
      <c r="I12" s="130">
        <v>0</v>
      </c>
      <c r="J12" s="130">
        <v>0</v>
      </c>
      <c r="K12" s="130">
        <v>0</v>
      </c>
      <c r="L12" s="131">
        <v>1104117</v>
      </c>
    </row>
    <row r="13" spans="1:12" ht="12.75">
      <c r="A13" s="52" t="s">
        <v>211</v>
      </c>
      <c r="B13" s="174" t="s">
        <v>212</v>
      </c>
      <c r="C13" s="175"/>
      <c r="D13" s="132"/>
      <c r="E13" s="133"/>
      <c r="F13" s="133"/>
      <c r="G13" s="133"/>
      <c r="H13" s="133"/>
      <c r="I13" s="133"/>
      <c r="J13" s="133"/>
      <c r="K13" s="133"/>
      <c r="L13" s="134">
        <f aca="true" t="shared" si="0" ref="L13:L29">E13+F13+G13+H13+I13+J13+K13</f>
        <v>0</v>
      </c>
    </row>
    <row r="14" spans="1:12" ht="12.75">
      <c r="A14" s="54" t="s">
        <v>213</v>
      </c>
      <c r="B14" s="170" t="s">
        <v>214</v>
      </c>
      <c r="C14" s="171"/>
      <c r="D14" s="135"/>
      <c r="E14" s="136"/>
      <c r="F14" s="136"/>
      <c r="G14" s="136"/>
      <c r="H14" s="136"/>
      <c r="I14" s="136"/>
      <c r="J14" s="136"/>
      <c r="K14" s="136"/>
      <c r="L14" s="134">
        <f t="shared" si="0"/>
        <v>0</v>
      </c>
    </row>
    <row r="15" spans="1:12" ht="12.75">
      <c r="A15" s="54">
        <v>1</v>
      </c>
      <c r="B15" s="170" t="s">
        <v>215</v>
      </c>
      <c r="C15" s="171"/>
      <c r="D15" s="135"/>
      <c r="E15" s="136"/>
      <c r="F15" s="136"/>
      <c r="G15" s="136"/>
      <c r="H15" s="136"/>
      <c r="I15" s="136"/>
      <c r="J15" s="136"/>
      <c r="K15" s="136"/>
      <c r="L15" s="134">
        <f t="shared" si="0"/>
        <v>0</v>
      </c>
    </row>
    <row r="16" spans="1:12" ht="12.75">
      <c r="A16" s="54">
        <v>2</v>
      </c>
      <c r="B16" s="170" t="s">
        <v>216</v>
      </c>
      <c r="C16" s="171"/>
      <c r="D16" s="135"/>
      <c r="E16" s="136"/>
      <c r="F16" s="136"/>
      <c r="G16" s="136"/>
      <c r="H16" s="136"/>
      <c r="I16" s="136"/>
      <c r="J16" s="136"/>
      <c r="K16" s="136"/>
      <c r="L16" s="134">
        <f t="shared" si="0"/>
        <v>0</v>
      </c>
    </row>
    <row r="17" spans="1:12" ht="12.75">
      <c r="A17" s="54"/>
      <c r="B17" s="170" t="s">
        <v>217</v>
      </c>
      <c r="C17" s="171"/>
      <c r="D17" s="135"/>
      <c r="E17" s="136"/>
      <c r="F17" s="136"/>
      <c r="G17" s="136"/>
      <c r="H17" s="136"/>
      <c r="I17" s="136"/>
      <c r="J17" s="136"/>
      <c r="K17" s="136"/>
      <c r="L17" s="134">
        <f t="shared" si="0"/>
        <v>0</v>
      </c>
    </row>
    <row r="18" spans="1:12" ht="12.75">
      <c r="A18" s="54">
        <v>3</v>
      </c>
      <c r="B18" s="170" t="s">
        <v>218</v>
      </c>
      <c r="C18" s="171"/>
      <c r="D18" s="135"/>
      <c r="E18" s="136"/>
      <c r="F18" s="136"/>
      <c r="G18" s="136"/>
      <c r="H18" s="136">
        <v>826324</v>
      </c>
      <c r="I18" s="136"/>
      <c r="J18" s="136"/>
      <c r="K18" s="136"/>
      <c r="L18" s="134">
        <f t="shared" si="0"/>
        <v>826324</v>
      </c>
    </row>
    <row r="19" spans="1:12" ht="12.75">
      <c r="A19" s="54">
        <v>4</v>
      </c>
      <c r="B19" s="170" t="s">
        <v>219</v>
      </c>
      <c r="C19" s="171"/>
      <c r="D19" s="135"/>
      <c r="E19" s="136"/>
      <c r="F19" s="136"/>
      <c r="G19" s="136"/>
      <c r="H19" s="136"/>
      <c r="I19" s="136"/>
      <c r="J19" s="136"/>
      <c r="K19" s="136"/>
      <c r="L19" s="134">
        <f t="shared" si="0"/>
        <v>0</v>
      </c>
    </row>
    <row r="20" spans="1:12" ht="12.75">
      <c r="A20" s="54">
        <v>5</v>
      </c>
      <c r="B20" s="170" t="s">
        <v>220</v>
      </c>
      <c r="C20" s="171"/>
      <c r="D20" s="135"/>
      <c r="E20" s="136"/>
      <c r="F20" s="136"/>
      <c r="G20" s="136"/>
      <c r="H20" s="136"/>
      <c r="I20" s="136"/>
      <c r="J20" s="136"/>
      <c r="K20" s="136"/>
      <c r="L20" s="134">
        <f t="shared" si="0"/>
        <v>0</v>
      </c>
    </row>
    <row r="21" spans="1:12" ht="13.5" thickBot="1">
      <c r="A21" s="51">
        <v>6</v>
      </c>
      <c r="B21" s="185" t="s">
        <v>221</v>
      </c>
      <c r="C21" s="186"/>
      <c r="D21" s="137"/>
      <c r="E21" s="138"/>
      <c r="F21" s="138"/>
      <c r="G21" s="138"/>
      <c r="H21" s="138"/>
      <c r="I21" s="138"/>
      <c r="J21" s="138"/>
      <c r="K21" s="138"/>
      <c r="L21" s="139">
        <f t="shared" si="0"/>
        <v>0</v>
      </c>
    </row>
    <row r="22" spans="1:12" ht="13.5" thickBot="1">
      <c r="A22" s="107" t="s">
        <v>8</v>
      </c>
      <c r="B22" s="172" t="s">
        <v>304</v>
      </c>
      <c r="C22" s="173"/>
      <c r="D22" s="128"/>
      <c r="E22" s="129"/>
      <c r="F22" s="130">
        <v>0</v>
      </c>
      <c r="G22" s="130">
        <v>0</v>
      </c>
      <c r="H22" s="129">
        <v>826324</v>
      </c>
      <c r="I22" s="130">
        <v>0</v>
      </c>
      <c r="J22" s="130">
        <v>0</v>
      </c>
      <c r="K22" s="130">
        <v>0</v>
      </c>
      <c r="L22" s="131">
        <f>L12+L18</f>
        <v>1930441</v>
      </c>
    </row>
    <row r="23" spans="1:12" ht="12.75">
      <c r="A23" s="52">
        <v>1</v>
      </c>
      <c r="B23" s="174" t="s">
        <v>215</v>
      </c>
      <c r="C23" s="175"/>
      <c r="D23" s="132"/>
      <c r="E23" s="133"/>
      <c r="F23" s="133"/>
      <c r="G23" s="133"/>
      <c r="H23" s="133"/>
      <c r="I23" s="133"/>
      <c r="J23" s="133"/>
      <c r="K23" s="133"/>
      <c r="L23" s="134">
        <f t="shared" si="0"/>
        <v>0</v>
      </c>
    </row>
    <row r="24" spans="1:12" ht="12.75">
      <c r="A24" s="54">
        <v>2</v>
      </c>
      <c r="B24" s="170" t="s">
        <v>216</v>
      </c>
      <c r="C24" s="171"/>
      <c r="D24" s="135"/>
      <c r="E24" s="136"/>
      <c r="F24" s="136"/>
      <c r="G24" s="136"/>
      <c r="H24" s="136"/>
      <c r="I24" s="136"/>
      <c r="J24" s="136"/>
      <c r="K24" s="136"/>
      <c r="L24" s="134">
        <f t="shared" si="0"/>
        <v>0</v>
      </c>
    </row>
    <row r="25" spans="1:12" ht="12.75">
      <c r="A25" s="54"/>
      <c r="B25" s="170" t="s">
        <v>217</v>
      </c>
      <c r="C25" s="171"/>
      <c r="D25" s="135"/>
      <c r="E25" s="136"/>
      <c r="F25" s="136"/>
      <c r="G25" s="136"/>
      <c r="H25" s="136"/>
      <c r="I25" s="136"/>
      <c r="J25" s="136"/>
      <c r="K25" s="136"/>
      <c r="L25" s="134">
        <f t="shared" si="0"/>
        <v>0</v>
      </c>
    </row>
    <row r="26" spans="1:12" ht="12.75">
      <c r="A26" s="54">
        <v>3</v>
      </c>
      <c r="B26" s="170" t="s">
        <v>273</v>
      </c>
      <c r="C26" s="171"/>
      <c r="D26" s="135"/>
      <c r="E26" s="136"/>
      <c r="F26" s="136"/>
      <c r="G26" s="136"/>
      <c r="H26" s="136">
        <v>9878</v>
      </c>
      <c r="I26" s="136"/>
      <c r="J26" s="136"/>
      <c r="K26" s="136"/>
      <c r="L26" s="134">
        <f t="shared" si="0"/>
        <v>9878</v>
      </c>
    </row>
    <row r="27" spans="1:12" ht="12.75">
      <c r="A27" s="54">
        <v>4</v>
      </c>
      <c r="B27" s="170" t="s">
        <v>219</v>
      </c>
      <c r="C27" s="171"/>
      <c r="D27" s="135"/>
      <c r="E27" s="136"/>
      <c r="F27" s="136"/>
      <c r="G27" s="136"/>
      <c r="H27" s="136"/>
      <c r="I27" s="136"/>
      <c r="J27" s="136"/>
      <c r="K27" s="136"/>
      <c r="L27" s="134">
        <v>0</v>
      </c>
    </row>
    <row r="28" spans="1:12" ht="12.75">
      <c r="A28" s="54">
        <v>5</v>
      </c>
      <c r="B28" s="170" t="s">
        <v>221</v>
      </c>
      <c r="C28" s="171"/>
      <c r="D28" s="135"/>
      <c r="E28" s="136"/>
      <c r="F28" s="136"/>
      <c r="G28" s="136"/>
      <c r="H28" s="136"/>
      <c r="I28" s="136"/>
      <c r="J28" s="136"/>
      <c r="K28" s="136"/>
      <c r="L28" s="134">
        <f t="shared" si="0"/>
        <v>0</v>
      </c>
    </row>
    <row r="29" spans="1:12" ht="13.5" thickBot="1">
      <c r="A29" s="51">
        <v>6</v>
      </c>
      <c r="B29" s="185" t="s">
        <v>222</v>
      </c>
      <c r="C29" s="186"/>
      <c r="D29" s="137"/>
      <c r="E29" s="138"/>
      <c r="F29" s="138"/>
      <c r="G29" s="138"/>
      <c r="H29" s="138"/>
      <c r="I29" s="138"/>
      <c r="J29" s="138"/>
      <c r="K29" s="138"/>
      <c r="L29" s="139">
        <f t="shared" si="0"/>
        <v>0</v>
      </c>
    </row>
    <row r="30" spans="1:12" ht="13.5" thickBot="1">
      <c r="A30" s="107" t="s">
        <v>2</v>
      </c>
      <c r="B30" s="172" t="s">
        <v>305</v>
      </c>
      <c r="C30" s="173"/>
      <c r="D30" s="128">
        <v>0</v>
      </c>
      <c r="E30" s="129">
        <v>0</v>
      </c>
      <c r="F30" s="129">
        <f>SUM(F12:F29)</f>
        <v>0</v>
      </c>
      <c r="G30" s="129">
        <f>SUM(G12:G29)</f>
        <v>0</v>
      </c>
      <c r="H30" s="129">
        <v>9878</v>
      </c>
      <c r="I30" s="129">
        <v>0</v>
      </c>
      <c r="J30" s="129">
        <v>0</v>
      </c>
      <c r="K30" s="129">
        <v>0</v>
      </c>
      <c r="L30" s="131">
        <f>SUM(L22:L29)</f>
        <v>1940319</v>
      </c>
    </row>
    <row r="31" spans="8:12" ht="12.75">
      <c r="H31" s="140"/>
      <c r="L31" s="106"/>
    </row>
    <row r="34" spans="3:4" ht="12.75">
      <c r="C34" s="55" t="s">
        <v>297</v>
      </c>
      <c r="D34" s="55"/>
    </row>
    <row r="35" spans="3:4" ht="12.75">
      <c r="C35" s="55" t="s">
        <v>308</v>
      </c>
      <c r="D35" s="55"/>
    </row>
  </sheetData>
  <sheetProtection/>
  <mergeCells count="24">
    <mergeCell ref="B29:C29"/>
    <mergeCell ref="B30:C30"/>
    <mergeCell ref="B7:C7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J10:K10"/>
    <mergeCell ref="B16:C16"/>
    <mergeCell ref="B12:C12"/>
    <mergeCell ref="B13:C13"/>
    <mergeCell ref="B14:C14"/>
    <mergeCell ref="B15:C15"/>
    <mergeCell ref="B9:C10"/>
    <mergeCell ref="E9:K9"/>
    <mergeCell ref="B11:C11"/>
  </mergeCells>
  <printOptions/>
  <pageMargins left="0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brikena</dc:creator>
  <cp:keywords/>
  <dc:description/>
  <cp:lastModifiedBy>admin</cp:lastModifiedBy>
  <cp:lastPrinted>2012-03-19T13:26:06Z</cp:lastPrinted>
  <dcterms:created xsi:type="dcterms:W3CDTF">2002-10-11T08:35:48Z</dcterms:created>
  <dcterms:modified xsi:type="dcterms:W3CDTF">2012-03-19T13:28:37Z</dcterms:modified>
  <cp:category/>
  <cp:version/>
  <cp:contentType/>
  <cp:contentStatus/>
</cp:coreProperties>
</file>