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940" windowHeight="4740" tabRatio="801" activeTab="1"/>
  </bookViews>
  <sheets>
    <sheet name="1-Pasqyra e Pozicioni Financiar" sheetId="22" r:id="rId1"/>
    <sheet name="2.1-Pasqyra e Perform. (natyra)" sheetId="21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Financiar'!$A$1:$F$116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107" i="2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21" l="1"/>
  <c r="B55"/>
  <c r="D42"/>
  <c r="D47" s="1"/>
  <c r="D57" s="1"/>
  <c r="B42"/>
  <c r="B47" s="1"/>
  <c r="B57" s="1"/>
  <c r="E64" i="20" l="1"/>
  <c r="C64"/>
  <c r="C49"/>
  <c r="E41"/>
  <c r="E49" s="1"/>
  <c r="E66" s="1"/>
  <c r="E69" s="1"/>
  <c r="E72" s="1"/>
  <c r="E37"/>
  <c r="C37"/>
  <c r="C66" s="1"/>
  <c r="C69" s="1"/>
  <c r="C72" s="1"/>
  <c r="G12" i="19" l="1"/>
  <c r="J35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F12"/>
  <c r="E12"/>
  <c r="D12"/>
  <c r="C12"/>
  <c r="B12"/>
  <c r="I11"/>
  <c r="K11" s="1"/>
  <c r="G24" l="1"/>
  <c r="G37" s="1"/>
  <c r="I10"/>
  <c r="K10" s="1"/>
  <c r="B24"/>
  <c r="B37" s="1"/>
  <c r="E24"/>
  <c r="E37" s="1"/>
  <c r="D24"/>
  <c r="F24"/>
  <c r="I22"/>
  <c r="K22" s="1"/>
  <c r="I35"/>
  <c r="K35" s="1"/>
  <c r="I12"/>
  <c r="K12" s="1"/>
  <c r="C24"/>
  <c r="C37" s="1"/>
  <c r="J24"/>
  <c r="J37" s="1"/>
  <c r="H30"/>
  <c r="I30" s="1"/>
  <c r="K30" s="1"/>
  <c r="H17"/>
  <c r="I17" s="1"/>
  <c r="K17" s="1"/>
  <c r="I14"/>
  <c r="K14" s="1"/>
  <c r="F37"/>
  <c r="D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<sst xmlns="http://schemas.openxmlformats.org/spreadsheetml/2006/main" count="625" uniqueCount="424">
  <si>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</si>
  <si>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</si>
  <si>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</si>
  <si>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</si>
  <si>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</si>
  <si>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</si>
  <si>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</si>
  <si>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</si>
  <si>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</si>
  <si>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</si>
  <si>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</si>
  <si>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</si>
  <si>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</si>
  <si>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</si>
  <si>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</si>
  <si>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</si>
  <si>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</si>
  <si>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</si>
  <si>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</si>
  <si>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</si>
  <si>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</si>
  <si>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</si>
  <si>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</si>
  <si>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</si>
  <si>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</si>
  <si>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</si>
  <si>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</si>
  <si>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</si>
  <si>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</si>
  <si>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</si>
  <si>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</si>
  <si>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</si>
  <si>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</si>
  <si>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</si>
  <si>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</si>
  <si>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</si>
  <si>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</si>
  <si>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</si>
  <si>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</si>
  <si>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</si>
  <si>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</si>
  <si>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</si>
  <si>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</si>
  <si>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</si>
  <si>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</si>
  <si>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</si>
  <si>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</si>
  <si>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</si>
  <si>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</si>
  <si>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</si>
  <si>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</si>
  <si>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</si>
  <si>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</si>
  <si>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</si>
  <si>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</si>
  <si>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</si>
  <si>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</si>
  <si>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</si>
  <si>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</si>
  <si>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</si>
  <si>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</si>
  <si>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</si>
  <si>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</si>
  <si>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</si>
  <si>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</si>
  <si>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</si>
  <si>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</si>
  <si>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</si>
  <si>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</si>
  <si>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</si>
  <si>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</si>
  <si>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</si>
  <si>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</si>
  <si>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</si>
  <si>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</si>
  <si>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</si>
  <si>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</si>
  <si>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</si>
  <si>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</si>
  <si>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</si>
  <si>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</si>
  <si>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</si>
  <si>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</si>
  <si>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</si>
  <si>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</si>
  <si>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</si>
  <si>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</si>
  <si>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</si>
  <si>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</si>
  <si>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</si>
  <si>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</si>
  <si>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</si>
  <si>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</si>
  <si>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</si>
  <si>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</si>
  <si>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</si>
  <si>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</si>
  <si>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</si>
  <si>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</si>
  <si>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</si>
  <si>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</si>
  <si>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</si>
  <si>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</si>
  <si>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</si>
  <si>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</si>
  <si>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</si>
  <si>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</si>
  <si>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</si>
  <si>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</si>
  <si>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</si>
  <si>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</si>
  <si>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</si>
  <si>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</si>
  <si>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</si>
  <si>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</si>
  <si>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</si>
  <si>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</si>
  <si>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</si>
  <si>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</si>
  <si>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</si>
  <si>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</si>
  <si>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</si>
  <si>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</si>
  <si>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</si>
  <si>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</si>
  <si>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</si>
  <si>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</si>
  <si>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</si>
  <si>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</si>
  <si>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</si>
  <si>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</si>
  <si>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</si>
  <si>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</si>
  <si>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</si>
  <si>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</si>
  <si>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</si>
  <si>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</si>
  <si>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</si>
  <si>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</si>
  <si>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</si>
  <si>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</si>
  <si>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</si>
  <si>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</si>
  <si>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</si>
  <si>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</si>
  <si>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</si>
  <si>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</si>
  <si>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</si>
  <si>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</si>
  <si>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</si>
  <si>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</si>
  <si>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</si>
  <si>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</si>
  <si>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</si>
  <si>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</si>
  <si>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</si>
  <si>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</si>
  <si>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</si>
  <si>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</si>
  <si>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</si>
  <si>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</si>
  <si>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</si>
  <si>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</si>
  <si>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</si>
  <si>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</si>
  <si>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</si>
  <si>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</si>
  <si>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</si>
  <si>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</si>
  <si>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</si>
  <si>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</si>
  <si>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</si>
  <si>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</si>
  <si>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</si>
  <si>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</si>
  <si>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</si>
  <si>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</si>
  <si>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</si>
  <si>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</si>
  <si>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</si>
  <si>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</si>
  <si>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</si>
  <si>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</si>
  <si>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</si>
  <si>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</si>
  <si>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</si>
  <si>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</si>
  <si>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</si>
  <si>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</si>
  <si>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</si>
  <si>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</si>
  <si>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</si>
  <si>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</si>
  <si>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</si>
  <si>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</si>
  <si>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</si>
  <si>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</si>
  <si>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</si>
  <si>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</si>
  <si>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</si>
  <si>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</si>
  <si>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</si>
  <si>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</si>
  <si>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</si>
  <si>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</si>
  <si>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</si>
  <si>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</si>
  <si>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</si>
  <si>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</si>
  <si>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</si>
  <si>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</si>
  <si>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</si>
  <si>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</si>
  <si>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</si>
  <si>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</si>
  <si>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</si>
  <si>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</si>
  <si>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</si>
  <si>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</si>
  <si>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</si>
  <si>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</si>
  <si>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</si>
  <si>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</si>
  <si>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</si>
  <si>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</si>
  <si>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</si>
  <si>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</si>
  <si>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</si>
  <si>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</si>
  <si>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</si>
  <si>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</si>
  <si>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</si>
  <si>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</si>
  <si>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</si>
  <si>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aktual)</t>
  </si>
  <si>
    <t xml:space="preserve">Pozicioni financiar ne fund (viti paraardhes) </t>
  </si>
  <si>
    <t xml:space="preserve">Pozicioni financiar ne fillim 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</si>
  <si>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</si>
  <si>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Periudha</t>
  </si>
  <si>
    <t>Raportuese</t>
  </si>
  <si>
    <t>Para ardhese</t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</si>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</sst>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16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9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9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9" fontId="152" fillId="0" borderId="0" xfId="5402" applyNumberFormat="1" applyFont="1" applyFill="1" applyBorder="1" applyAlignment="1" applyProtection="1"/>
    <xf numFmtId="169" fontId="152" fillId="34" borderId="0" xfId="5402" applyNumberFormat="1" applyFont="1" applyFill="1" applyBorder="1" applyAlignment="1" applyProtection="1"/>
    <xf numFmtId="169" fontId="150" fillId="34" borderId="0" xfId="5402" applyNumberFormat="1" applyFont="1" applyFill="1" applyBorder="1" applyAlignment="1" applyProtection="1"/>
    <xf numFmtId="169" fontId="172" fillId="34" borderId="0" xfId="5402" applyNumberFormat="1" applyFont="1" applyFill="1" applyBorder="1" applyAlignment="1" applyProtection="1"/>
    <xf numFmtId="169" fontId="172" fillId="0" borderId="0" xfId="5402" applyNumberFormat="1" applyFont="1" applyFill="1" applyBorder="1" applyAlignment="1" applyProtection="1"/>
    <xf numFmtId="169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169" fontId="177" fillId="61" borderId="15" xfId="215" applyNumberFormat="1" applyFont="1" applyFill="1" applyBorder="1" applyAlignment="1">
      <alignment horizontal="right"/>
    </xf>
    <xf numFmtId="169" fontId="174" fillId="0" borderId="25" xfId="215" applyNumberFormat="1" applyFont="1" applyBorder="1" applyAlignment="1">
      <alignment horizontal="right"/>
    </xf>
    <xf numFmtId="183" fontId="175" fillId="0" borderId="0" xfId="215" applyNumberFormat="1" applyFont="1"/>
    <xf numFmtId="0" fontId="183" fillId="0" borderId="0" xfId="0" applyNumberFormat="1" applyFont="1" applyFill="1" applyBorder="1" applyAlignment="1" applyProtection="1"/>
    <xf numFmtId="0" fontId="175" fillId="0" borderId="0" xfId="0" applyFont="1"/>
    <xf numFmtId="0" fontId="175" fillId="0" borderId="0" xfId="0" applyFont="1" applyBorder="1"/>
    <xf numFmtId="0" fontId="184" fillId="0" borderId="0" xfId="0" applyFont="1" applyBorder="1" applyAlignment="1">
      <alignment horizontal="left"/>
    </xf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4" fillId="0" borderId="0" xfId="0" applyNumberFormat="1" applyFont="1" applyFill="1" applyBorder="1" applyAlignment="1" applyProtection="1">
      <alignment wrapText="1"/>
    </xf>
    <xf numFmtId="38" fontId="175" fillId="0" borderId="0" xfId="0" applyNumberFormat="1" applyFont="1"/>
    <xf numFmtId="38" fontId="175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/>
    <xf numFmtId="37" fontId="175" fillId="0" borderId="0" xfId="0" applyNumberFormat="1" applyFont="1" applyBorder="1"/>
    <xf numFmtId="0" fontId="187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37" fontId="175" fillId="0" borderId="0" xfId="0" applyNumberFormat="1" applyFont="1" applyFill="1" applyBorder="1"/>
    <xf numFmtId="37" fontId="175" fillId="0" borderId="0" xfId="0" applyNumberFormat="1" applyFont="1" applyFill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4" fillId="0" borderId="0" xfId="3275" applyFont="1" applyFill="1" applyAlignment="1">
      <alignment vertical="top" wrapText="1"/>
    </xf>
    <xf numFmtId="37" fontId="177" fillId="0" borderId="26" xfId="0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37" fontId="177" fillId="61" borderId="15" xfId="0" applyNumberFormat="1" applyFont="1" applyFill="1" applyBorder="1"/>
    <xf numFmtId="37" fontId="177" fillId="61" borderId="0" xfId="0" applyNumberFormat="1" applyFont="1" applyFill="1" applyBorder="1"/>
    <xf numFmtId="0" fontId="188" fillId="0" borderId="0" xfId="6595" applyNumberFormat="1" applyFont="1" applyFill="1" applyBorder="1" applyAlignment="1">
      <alignment vertical="center"/>
    </xf>
    <xf numFmtId="169" fontId="188" fillId="0" borderId="0" xfId="6595" applyNumberFormat="1" applyFont="1" applyFill="1" applyBorder="1" applyAlignment="1">
      <alignment vertical="center"/>
    </xf>
    <xf numFmtId="1" fontId="188" fillId="0" borderId="0" xfId="6595" applyNumberFormat="1" applyFont="1" applyFill="1" applyBorder="1" applyAlignment="1">
      <alignment vertical="center"/>
    </xf>
    <xf numFmtId="169" fontId="183" fillId="0" borderId="0" xfId="0" applyNumberFormat="1" applyFont="1" applyFill="1" applyBorder="1" applyAlignment="1" applyProtection="1"/>
    <xf numFmtId="1" fontId="183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center"/>
    </xf>
    <xf numFmtId="0" fontId="175" fillId="0" borderId="0" xfId="0" applyFont="1" applyAlignment="1"/>
    <xf numFmtId="3" fontId="185" fillId="0" borderId="0" xfId="0" applyNumberFormat="1" applyFont="1" applyFill="1" applyBorder="1" applyAlignment="1">
      <alignment horizontal="center" vertical="center"/>
    </xf>
    <xf numFmtId="0" fontId="175" fillId="0" borderId="0" xfId="0" applyFont="1" applyFill="1"/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6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90" fillId="0" borderId="0" xfId="6597" applyFont="1" applyFill="1" applyAlignment="1">
      <alignment horizontal="center"/>
    </xf>
    <xf numFmtId="0" fontId="190" fillId="0" borderId="0" xfId="6597" applyFont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9" fontId="183" fillId="0" borderId="0" xfId="215" applyNumberFormat="1" applyFont="1" applyFill="1" applyBorder="1" applyAlignment="1" applyProtection="1"/>
    <xf numFmtId="37" fontId="185" fillId="0" borderId="25" xfId="6596" applyNumberFormat="1" applyFont="1" applyBorder="1" applyAlignment="1">
      <alignment horizontal="right" vertical="center"/>
    </xf>
    <xf numFmtId="37" fontId="185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5" fillId="0" borderId="0" xfId="6596" applyNumberFormat="1" applyFont="1" applyAlignment="1">
      <alignment horizontal="right"/>
    </xf>
    <xf numFmtId="37" fontId="175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wrapText="1"/>
    </xf>
    <xf numFmtId="0" fontId="190" fillId="0" borderId="0" xfId="6597" applyFont="1" applyFill="1" applyAlignment="1">
      <alignment horizontal="center" vertical="center"/>
    </xf>
    <xf numFmtId="0" fontId="190" fillId="0" borderId="0" xfId="6597" applyFont="1" applyAlignment="1">
      <alignment horizontal="center" vertical="center"/>
    </xf>
    <xf numFmtId="0" fontId="190" fillId="0" borderId="0" xfId="6597" applyFont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91" fillId="0" borderId="0" xfId="3275" applyFont="1"/>
    <xf numFmtId="0" fontId="191" fillId="0" borderId="0" xfId="3275" applyFont="1" applyAlignment="1">
      <alignment horizontal="center"/>
    </xf>
    <xf numFmtId="0" fontId="191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/>
    <xf numFmtId="0" fontId="184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37" fontId="175" fillId="61" borderId="0" xfId="0" applyNumberFormat="1" applyFont="1" applyFill="1"/>
    <xf numFmtId="37" fontId="183" fillId="0" borderId="0" xfId="0" applyNumberFormat="1" applyFont="1" applyFill="1" applyBorder="1" applyAlignment="1" applyProtection="1"/>
    <xf numFmtId="37" fontId="177" fillId="0" borderId="0" xfId="0" applyNumberFormat="1" applyFont="1"/>
    <xf numFmtId="37" fontId="185" fillId="0" borderId="25" xfId="0" applyNumberFormat="1" applyFont="1" applyBorder="1" applyAlignment="1">
      <alignment vertical="center"/>
    </xf>
    <xf numFmtId="37" fontId="185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85" fillId="0" borderId="15" xfId="0" applyNumberFormat="1" applyFont="1" applyFill="1" applyBorder="1" applyAlignment="1">
      <alignment vertical="center"/>
    </xf>
    <xf numFmtId="37" fontId="185" fillId="0" borderId="0" xfId="0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0" applyNumberFormat="1" applyFont="1" applyFill="1" applyBorder="1" applyAlignment="1">
      <alignment vertical="center"/>
    </xf>
    <xf numFmtId="169" fontId="175" fillId="61" borderId="0" xfId="215" applyNumberFormat="1" applyFont="1" applyFill="1"/>
    <xf numFmtId="14" fontId="191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91" fillId="0" borderId="0" xfId="3275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43" fontId="188" fillId="0" borderId="0" xfId="215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left" vertical="center"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7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88" workbookViewId="0">
      <selection activeCell="B105" sqref="B105"/>
    </sheetView>
  </sheetViews>
  <sheetFormatPr defaultColWidth="9.140625" defaultRowHeight="15"/>
  <cols>
    <col min="1" max="1" width="72.42578125" style="70" customWidth="1"/>
    <col min="2" max="2" width="15.7109375" style="100" customWidth="1"/>
    <col min="3" max="3" width="2.28515625" style="100" customWidth="1"/>
    <col min="4" max="4" width="15.7109375" style="100" customWidth="1"/>
    <col min="5" max="5" width="2.42578125" style="100" customWidth="1"/>
    <col min="6" max="6" width="12" style="70" bestFit="1" customWidth="1"/>
    <col min="7" max="16384" width="9.140625" style="70"/>
  </cols>
  <sheetData>
    <row r="1" spans="1:6">
      <c r="A1" s="35" t="s">
        <v>218</v>
      </c>
    </row>
    <row r="2" spans="1:6">
      <c r="A2" s="36" t="s">
        <v>215</v>
      </c>
    </row>
    <row r="3" spans="1:6">
      <c r="A3" s="36" t="s">
        <v>216</v>
      </c>
    </row>
    <row r="4" spans="1:6">
      <c r="A4" s="36" t="s">
        <v>217</v>
      </c>
    </row>
    <row r="5" spans="1:6">
      <c r="A5" s="141" t="s">
        <v>345</v>
      </c>
    </row>
    <row r="6" spans="1:6">
      <c r="A6" s="142"/>
      <c r="B6" s="74" t="s">
        <v>238</v>
      </c>
      <c r="C6" s="74"/>
      <c r="D6" s="74" t="s">
        <v>238</v>
      </c>
    </row>
    <row r="7" spans="1:6">
      <c r="A7" s="142"/>
      <c r="B7" s="74" t="s">
        <v>239</v>
      </c>
      <c r="C7" s="74"/>
      <c r="D7" s="74" t="s">
        <v>240</v>
      </c>
      <c r="E7" s="70"/>
    </row>
    <row r="8" spans="1:6">
      <c r="A8" s="141" t="s">
        <v>346</v>
      </c>
      <c r="B8" s="143"/>
      <c r="C8" s="143"/>
      <c r="D8" s="143"/>
      <c r="E8" s="70"/>
    </row>
    <row r="9" spans="1:6">
      <c r="A9" s="141"/>
      <c r="B9" s="143"/>
      <c r="C9" s="143"/>
      <c r="D9" s="143"/>
      <c r="E9" s="70"/>
    </row>
    <row r="10" spans="1:6">
      <c r="A10" s="144" t="s">
        <v>347</v>
      </c>
      <c r="B10" s="71"/>
      <c r="C10" s="72"/>
      <c r="D10" s="71"/>
      <c r="E10" s="70"/>
    </row>
    <row r="11" spans="1:6">
      <c r="A11" s="76" t="s">
        <v>348</v>
      </c>
      <c r="B11" s="145">
        <v>2614078</v>
      </c>
      <c r="C11" s="81"/>
      <c r="D11" s="145">
        <v>247577</v>
      </c>
      <c r="E11" s="70"/>
      <c r="F11" s="146"/>
    </row>
    <row r="12" spans="1:6">
      <c r="A12" s="76" t="s">
        <v>349</v>
      </c>
      <c r="B12" s="147"/>
      <c r="C12" s="81"/>
      <c r="D12" s="147"/>
      <c r="E12" s="70"/>
      <c r="F12" s="146"/>
    </row>
    <row r="13" spans="1:6" ht="16.5" customHeight="1">
      <c r="A13" s="107" t="s">
        <v>350</v>
      </c>
      <c r="B13" s="145"/>
      <c r="C13" s="81"/>
      <c r="D13" s="145"/>
      <c r="E13" s="70"/>
      <c r="F13" s="146"/>
    </row>
    <row r="14" spans="1:6" ht="16.5" customHeight="1">
      <c r="A14" s="107" t="s">
        <v>351</v>
      </c>
      <c r="B14" s="145"/>
      <c r="C14" s="81"/>
      <c r="D14" s="145"/>
      <c r="E14" s="70"/>
      <c r="F14" s="146"/>
    </row>
    <row r="15" spans="1:6">
      <c r="A15" s="107" t="s">
        <v>352</v>
      </c>
      <c r="B15" s="145"/>
      <c r="C15" s="81"/>
      <c r="D15" s="145"/>
      <c r="E15" s="70"/>
      <c r="F15" s="146"/>
    </row>
    <row r="16" spans="1:6">
      <c r="A16" s="107" t="s">
        <v>353</v>
      </c>
      <c r="B16" s="145"/>
      <c r="C16" s="81"/>
      <c r="D16" s="145"/>
      <c r="E16" s="70"/>
      <c r="F16" s="146"/>
    </row>
    <row r="17" spans="1:6">
      <c r="A17" s="76" t="s">
        <v>354</v>
      </c>
      <c r="B17" s="147"/>
      <c r="C17" s="81"/>
      <c r="D17" s="147"/>
      <c r="E17" s="70"/>
      <c r="F17" s="146"/>
    </row>
    <row r="18" spans="1:6">
      <c r="A18" s="107" t="s">
        <v>355</v>
      </c>
      <c r="B18" s="145">
        <v>274058300</v>
      </c>
      <c r="C18" s="81"/>
      <c r="D18" s="145">
        <v>269511338</v>
      </c>
      <c r="E18" s="70"/>
      <c r="F18" s="146"/>
    </row>
    <row r="19" spans="1:6" ht="16.5" customHeight="1">
      <c r="A19" s="107" t="s">
        <v>356</v>
      </c>
      <c r="B19" s="145"/>
      <c r="C19" s="81"/>
      <c r="D19" s="145"/>
      <c r="E19" s="70"/>
      <c r="F19" s="146"/>
    </row>
    <row r="20" spans="1:6" ht="16.5" customHeight="1">
      <c r="A20" s="107" t="s">
        <v>357</v>
      </c>
      <c r="B20" s="145"/>
      <c r="C20" s="81"/>
      <c r="D20" s="145"/>
      <c r="E20" s="70"/>
      <c r="F20" s="146"/>
    </row>
    <row r="21" spans="1:6">
      <c r="A21" s="107" t="s">
        <v>190</v>
      </c>
      <c r="B21" s="145">
        <v>-10945990.4</v>
      </c>
      <c r="C21" s="81"/>
      <c r="D21" s="145"/>
      <c r="E21" s="70"/>
      <c r="F21" s="146"/>
    </row>
    <row r="22" spans="1:6">
      <c r="A22" s="107" t="s">
        <v>358</v>
      </c>
      <c r="B22" s="145"/>
      <c r="C22" s="81"/>
      <c r="D22" s="145"/>
      <c r="E22" s="70"/>
      <c r="F22" s="146"/>
    </row>
    <row r="23" spans="1:6">
      <c r="A23" s="76" t="s">
        <v>359</v>
      </c>
      <c r="B23" s="80"/>
      <c r="C23" s="81"/>
      <c r="D23" s="80"/>
      <c r="E23" s="70"/>
      <c r="F23" s="146"/>
    </row>
    <row r="24" spans="1:6">
      <c r="A24" s="107" t="s">
        <v>360</v>
      </c>
      <c r="B24" s="145"/>
      <c r="C24" s="81"/>
      <c r="D24" s="145"/>
      <c r="E24" s="70"/>
      <c r="F24" s="146"/>
    </row>
    <row r="25" spans="1:6">
      <c r="A25" s="107" t="s">
        <v>361</v>
      </c>
      <c r="B25" s="145"/>
      <c r="C25" s="81"/>
      <c r="D25" s="145"/>
      <c r="E25" s="70"/>
      <c r="F25" s="146"/>
    </row>
    <row r="26" spans="1:6">
      <c r="A26" s="107" t="s">
        <v>362</v>
      </c>
      <c r="B26" s="145"/>
      <c r="C26" s="81"/>
      <c r="D26" s="145"/>
      <c r="E26" s="70"/>
      <c r="F26" s="146"/>
    </row>
    <row r="27" spans="1:6">
      <c r="A27" s="107" t="s">
        <v>363</v>
      </c>
      <c r="B27" s="145">
        <v>34430194</v>
      </c>
      <c r="C27" s="81"/>
      <c r="D27" s="145">
        <v>32346137</v>
      </c>
      <c r="E27" s="70"/>
      <c r="F27" s="146"/>
    </row>
    <row r="28" spans="1:6">
      <c r="A28" s="107" t="s">
        <v>364</v>
      </c>
      <c r="B28" s="145"/>
      <c r="C28" s="81"/>
      <c r="D28" s="145"/>
      <c r="E28" s="70"/>
      <c r="F28" s="146"/>
    </row>
    <row r="29" spans="1:6">
      <c r="A29" s="107" t="s">
        <v>365</v>
      </c>
      <c r="B29" s="145"/>
      <c r="C29" s="81"/>
      <c r="D29" s="145"/>
      <c r="E29" s="70"/>
      <c r="F29" s="146"/>
    </row>
    <row r="30" spans="1:6">
      <c r="A30" s="107" t="s">
        <v>366</v>
      </c>
      <c r="B30" s="145"/>
      <c r="C30" s="81"/>
      <c r="D30" s="145">
        <v>2905792</v>
      </c>
      <c r="E30" s="70"/>
      <c r="F30" s="146"/>
    </row>
    <row r="31" spans="1:6">
      <c r="A31" s="76" t="s">
        <v>367</v>
      </c>
      <c r="B31" s="145"/>
      <c r="C31" s="81"/>
      <c r="D31" s="145"/>
      <c r="E31" s="70"/>
      <c r="F31" s="146"/>
    </row>
    <row r="32" spans="1:6">
      <c r="A32" s="76" t="s">
        <v>368</v>
      </c>
      <c r="B32" s="145"/>
      <c r="C32" s="81"/>
      <c r="D32" s="145"/>
      <c r="E32" s="70"/>
      <c r="F32" s="146"/>
    </row>
    <row r="33" spans="1:6">
      <c r="A33" s="76" t="s">
        <v>369</v>
      </c>
      <c r="B33" s="148">
        <f>SUM(B11:B32)</f>
        <v>300156581.60000002</v>
      </c>
      <c r="C33" s="149"/>
      <c r="D33" s="148">
        <f>SUM(D11:D32)</f>
        <v>305010844</v>
      </c>
      <c r="E33" s="70"/>
      <c r="F33" s="146"/>
    </row>
    <row r="34" spans="1:6">
      <c r="A34" s="76"/>
      <c r="B34" s="80"/>
      <c r="C34" s="81"/>
      <c r="D34" s="80"/>
      <c r="E34" s="70"/>
      <c r="F34" s="146"/>
    </row>
    <row r="35" spans="1:6">
      <c r="A35" s="76" t="s">
        <v>370</v>
      </c>
      <c r="B35" s="80"/>
      <c r="C35" s="81"/>
      <c r="D35" s="80"/>
      <c r="E35" s="70"/>
      <c r="F35" s="146"/>
    </row>
    <row r="36" spans="1:6">
      <c r="A36" s="76" t="s">
        <v>371</v>
      </c>
      <c r="B36" s="80"/>
      <c r="C36" s="81"/>
      <c r="D36" s="80"/>
      <c r="E36" s="70"/>
      <c r="F36" s="146"/>
    </row>
    <row r="37" spans="1:6">
      <c r="A37" s="107" t="s">
        <v>372</v>
      </c>
      <c r="B37" s="145"/>
      <c r="C37" s="81"/>
      <c r="D37" s="145"/>
      <c r="E37" s="70"/>
      <c r="F37" s="146"/>
    </row>
    <row r="38" spans="1:6">
      <c r="A38" s="107" t="s">
        <v>373</v>
      </c>
      <c r="B38" s="145"/>
      <c r="C38" s="81"/>
      <c r="D38" s="145"/>
      <c r="E38" s="70"/>
      <c r="F38" s="146"/>
    </row>
    <row r="39" spans="1:6">
      <c r="A39" s="107" t="s">
        <v>374</v>
      </c>
      <c r="B39" s="145"/>
      <c r="C39" s="81"/>
      <c r="D39" s="145"/>
      <c r="E39" s="70"/>
      <c r="F39" s="146"/>
    </row>
    <row r="40" spans="1:6">
      <c r="A40" s="107" t="s">
        <v>375</v>
      </c>
      <c r="B40" s="145"/>
      <c r="C40" s="81"/>
      <c r="D40" s="145"/>
      <c r="E40" s="70"/>
      <c r="F40" s="146"/>
    </row>
    <row r="41" spans="1:6">
      <c r="A41" s="107" t="s">
        <v>376</v>
      </c>
      <c r="B41" s="145"/>
      <c r="C41" s="81"/>
      <c r="D41" s="145"/>
      <c r="E41" s="70"/>
      <c r="F41" s="146"/>
    </row>
    <row r="42" spans="1:6">
      <c r="A42" s="107" t="s">
        <v>377</v>
      </c>
      <c r="B42" s="145"/>
      <c r="C42" s="81"/>
      <c r="D42" s="145"/>
      <c r="E42" s="70"/>
      <c r="F42" s="146"/>
    </row>
    <row r="43" spans="1:6">
      <c r="A43" s="76" t="s">
        <v>378</v>
      </c>
      <c r="B43" s="80"/>
      <c r="C43" s="81"/>
      <c r="D43" s="80"/>
      <c r="E43" s="70"/>
      <c r="F43" s="146"/>
    </row>
    <row r="44" spans="1:6">
      <c r="A44" s="107" t="s">
        <v>379</v>
      </c>
      <c r="B44" s="145">
        <v>17894178</v>
      </c>
      <c r="C44" s="81"/>
      <c r="D44" s="145">
        <v>17894178</v>
      </c>
      <c r="E44" s="70"/>
      <c r="F44" s="146"/>
    </row>
    <row r="45" spans="1:6">
      <c r="A45" s="107" t="s">
        <v>380</v>
      </c>
      <c r="B45" s="145">
        <v>700207929</v>
      </c>
      <c r="C45" s="81"/>
      <c r="D45" s="145">
        <v>737599447</v>
      </c>
      <c r="E45" s="70"/>
      <c r="F45" s="146"/>
    </row>
    <row r="46" spans="1:6">
      <c r="A46" s="107" t="s">
        <v>381</v>
      </c>
      <c r="B46" s="145">
        <v>16008793</v>
      </c>
      <c r="C46" s="81"/>
      <c r="D46" s="145">
        <v>19133494</v>
      </c>
      <c r="E46" s="70"/>
      <c r="F46" s="146"/>
    </row>
    <row r="47" spans="1:6">
      <c r="A47" s="107" t="s">
        <v>382</v>
      </c>
      <c r="B47" s="145">
        <v>226938</v>
      </c>
      <c r="C47" s="81"/>
      <c r="D47" s="145">
        <v>238882</v>
      </c>
      <c r="E47" s="70"/>
      <c r="F47" s="146"/>
    </row>
    <row r="48" spans="1:6">
      <c r="A48" s="107" t="s">
        <v>383</v>
      </c>
      <c r="B48" s="145">
        <v>2830063</v>
      </c>
      <c r="C48" s="81"/>
      <c r="D48" s="145">
        <v>3674163</v>
      </c>
      <c r="E48" s="70"/>
      <c r="F48" s="146"/>
    </row>
    <row r="49" spans="1:6">
      <c r="A49" s="76" t="s">
        <v>384</v>
      </c>
      <c r="B49" s="145"/>
      <c r="C49" s="81"/>
      <c r="D49" s="145"/>
      <c r="E49" s="70"/>
      <c r="F49" s="146"/>
    </row>
    <row r="50" spans="1:6">
      <c r="A50" s="76" t="s">
        <v>385</v>
      </c>
      <c r="B50" s="80"/>
      <c r="C50" s="81"/>
      <c r="D50" s="80"/>
      <c r="E50" s="70"/>
      <c r="F50" s="146"/>
    </row>
    <row r="51" spans="1:6" ht="30">
      <c r="A51" s="107" t="s">
        <v>386</v>
      </c>
      <c r="B51" s="145"/>
      <c r="C51" s="81"/>
      <c r="D51" s="145"/>
      <c r="E51" s="70"/>
      <c r="F51" s="146"/>
    </row>
    <row r="52" spans="1:6">
      <c r="A52" s="107" t="s">
        <v>387</v>
      </c>
      <c r="B52" s="145"/>
      <c r="C52" s="81"/>
      <c r="D52" s="145"/>
      <c r="E52" s="70"/>
      <c r="F52" s="146"/>
    </row>
    <row r="53" spans="1:6">
      <c r="A53" s="107" t="s">
        <v>388</v>
      </c>
      <c r="B53" s="145"/>
      <c r="C53" s="81"/>
      <c r="D53" s="145"/>
      <c r="E53" s="70"/>
      <c r="F53" s="146"/>
    </row>
    <row r="54" spans="1:6">
      <c r="A54" s="76" t="s">
        <v>389</v>
      </c>
      <c r="B54" s="145"/>
      <c r="C54" s="81"/>
      <c r="D54" s="145"/>
      <c r="E54" s="70"/>
      <c r="F54" s="146"/>
    </row>
    <row r="55" spans="1:6">
      <c r="A55" s="76" t="s">
        <v>390</v>
      </c>
      <c r="B55" s="148">
        <f>SUM(B37:B54)</f>
        <v>737167901</v>
      </c>
      <c r="C55" s="149"/>
      <c r="D55" s="148">
        <f>SUM(D37:D54)</f>
        <v>778540164</v>
      </c>
      <c r="E55" s="70"/>
      <c r="F55" s="146"/>
    </row>
    <row r="56" spans="1:6">
      <c r="A56" s="76"/>
      <c r="B56" s="150"/>
      <c r="C56" s="150"/>
      <c r="D56" s="150"/>
      <c r="E56" s="70"/>
      <c r="F56" s="146"/>
    </row>
    <row r="57" spans="1:6" ht="15.75" thickBot="1">
      <c r="A57" s="76" t="s">
        <v>391</v>
      </c>
      <c r="B57" s="151">
        <f>B55+B33</f>
        <v>1037324482.6</v>
      </c>
      <c r="C57" s="152"/>
      <c r="D57" s="151">
        <f>D55+D33</f>
        <v>1083551008</v>
      </c>
      <c r="E57" s="70"/>
      <c r="F57" s="146"/>
    </row>
    <row r="58" spans="1:6" ht="15.75" thickTop="1">
      <c r="A58" s="153"/>
      <c r="B58" s="80"/>
      <c r="C58" s="81"/>
      <c r="D58" s="80"/>
      <c r="E58" s="70"/>
      <c r="F58" s="146"/>
    </row>
    <row r="59" spans="1:6">
      <c r="A59" s="141" t="s">
        <v>392</v>
      </c>
      <c r="B59" s="80"/>
      <c r="C59" s="81"/>
      <c r="D59" s="80"/>
      <c r="E59" s="70"/>
      <c r="F59" s="146"/>
    </row>
    <row r="60" spans="1:6">
      <c r="A60" s="141"/>
      <c r="B60" s="80"/>
      <c r="C60" s="81"/>
      <c r="D60" s="80"/>
      <c r="E60" s="70"/>
      <c r="F60" s="146"/>
    </row>
    <row r="61" spans="1:6">
      <c r="A61" s="76" t="s">
        <v>393</v>
      </c>
      <c r="B61" s="80"/>
      <c r="C61" s="81"/>
      <c r="D61" s="80"/>
      <c r="E61" s="70"/>
      <c r="F61" s="146"/>
    </row>
    <row r="62" spans="1:6">
      <c r="A62" s="107" t="s">
        <v>394</v>
      </c>
      <c r="B62" s="145"/>
      <c r="C62" s="81"/>
      <c r="D62" s="145"/>
      <c r="E62" s="70"/>
      <c r="F62" s="146"/>
    </row>
    <row r="63" spans="1:6">
      <c r="A63" s="107" t="s">
        <v>395</v>
      </c>
      <c r="B63" s="145"/>
      <c r="C63" s="81"/>
      <c r="D63" s="145"/>
      <c r="E63" s="70"/>
      <c r="F63" s="146"/>
    </row>
    <row r="64" spans="1:6">
      <c r="A64" s="107" t="s">
        <v>396</v>
      </c>
      <c r="B64" s="145"/>
      <c r="C64" s="81"/>
      <c r="D64" s="145"/>
      <c r="E64" s="70"/>
      <c r="F64" s="146"/>
    </row>
    <row r="65" spans="1:6">
      <c r="A65" s="107" t="s">
        <v>397</v>
      </c>
      <c r="B65" s="145">
        <v>204207793</v>
      </c>
      <c r="C65" s="81"/>
      <c r="D65" s="145">
        <v>176896245</v>
      </c>
      <c r="E65" s="70"/>
      <c r="F65" s="146"/>
    </row>
    <row r="66" spans="1:6">
      <c r="A66" s="107" t="s">
        <v>398</v>
      </c>
      <c r="B66" s="145"/>
      <c r="C66" s="81"/>
      <c r="D66" s="145"/>
      <c r="E66" s="70"/>
      <c r="F66" s="146"/>
    </row>
    <row r="67" spans="1:6">
      <c r="A67" s="107" t="s">
        <v>399</v>
      </c>
      <c r="B67" s="145"/>
      <c r="C67" s="81"/>
      <c r="D67" s="145"/>
      <c r="E67" s="70"/>
      <c r="F67" s="146"/>
    </row>
    <row r="68" spans="1:6">
      <c r="A68" s="107" t="s">
        <v>400</v>
      </c>
      <c r="B68" s="145"/>
      <c r="C68" s="81"/>
      <c r="D68" s="145"/>
      <c r="E68" s="70"/>
      <c r="F68" s="146"/>
    </row>
    <row r="69" spans="1:6">
      <c r="A69" s="107" t="s">
        <v>401</v>
      </c>
      <c r="B69" s="145">
        <v>3198415</v>
      </c>
      <c r="C69" s="81"/>
      <c r="D69" s="145">
        <v>1062630</v>
      </c>
      <c r="E69" s="70"/>
      <c r="F69" s="146"/>
    </row>
    <row r="70" spans="1:6">
      <c r="A70" s="107" t="s">
        <v>402</v>
      </c>
      <c r="B70" s="145">
        <v>92937</v>
      </c>
      <c r="C70" s="81"/>
      <c r="D70" s="145">
        <v>76486</v>
      </c>
      <c r="E70" s="70"/>
      <c r="F70" s="146"/>
    </row>
    <row r="71" spans="1:6">
      <c r="A71" s="107" t="s">
        <v>403</v>
      </c>
      <c r="B71" s="145">
        <v>81526</v>
      </c>
      <c r="C71" s="81"/>
      <c r="D71" s="145">
        <v>81526</v>
      </c>
      <c r="E71" s="70"/>
      <c r="F71" s="146"/>
    </row>
    <row r="72" spans="1:6">
      <c r="A72" s="76" t="s">
        <v>404</v>
      </c>
      <c r="B72" s="145"/>
      <c r="C72" s="81"/>
      <c r="D72" s="145"/>
      <c r="E72" s="70"/>
      <c r="F72" s="146"/>
    </row>
    <row r="73" spans="1:6">
      <c r="A73" s="76" t="s">
        <v>405</v>
      </c>
      <c r="B73" s="145">
        <v>55016641</v>
      </c>
      <c r="C73" s="81"/>
      <c r="D73" s="145">
        <v>55016641</v>
      </c>
      <c r="E73" s="70"/>
      <c r="F73" s="146"/>
    </row>
    <row r="74" spans="1:6">
      <c r="A74" s="76" t="s">
        <v>406</v>
      </c>
      <c r="B74" s="145">
        <v>-11935908</v>
      </c>
      <c r="C74" s="81"/>
      <c r="D74" s="145">
        <v>2000000</v>
      </c>
      <c r="E74" s="70"/>
      <c r="F74" s="146"/>
    </row>
    <row r="75" spans="1:6">
      <c r="A75" s="76" t="s">
        <v>407</v>
      </c>
      <c r="B75" s="148">
        <f>SUM(B62:B74)</f>
        <v>250661404</v>
      </c>
      <c r="C75" s="149"/>
      <c r="D75" s="148">
        <f>SUM(D62:D74)</f>
        <v>235133528</v>
      </c>
      <c r="E75" s="70"/>
      <c r="F75" s="146"/>
    </row>
    <row r="76" spans="1:6">
      <c r="A76" s="76"/>
      <c r="B76" s="80"/>
      <c r="C76" s="81"/>
      <c r="D76" s="80"/>
      <c r="E76" s="70"/>
      <c r="F76" s="146"/>
    </row>
    <row r="77" spans="1:6">
      <c r="A77" s="76" t="s">
        <v>408</v>
      </c>
      <c r="B77" s="80"/>
      <c r="C77" s="81"/>
      <c r="D77" s="80"/>
      <c r="E77" s="70"/>
      <c r="F77" s="146"/>
    </row>
    <row r="78" spans="1:6">
      <c r="A78" s="107" t="s">
        <v>394</v>
      </c>
      <c r="B78" s="145"/>
      <c r="C78" s="81"/>
      <c r="D78" s="145"/>
      <c r="E78" s="70"/>
      <c r="F78" s="146"/>
    </row>
    <row r="79" spans="1:6">
      <c r="A79" s="107" t="s">
        <v>395</v>
      </c>
      <c r="B79" s="145">
        <v>146262649.59999999</v>
      </c>
      <c r="C79" s="81"/>
      <c r="D79" s="145">
        <v>144365729</v>
      </c>
      <c r="E79" s="70"/>
      <c r="F79" s="146"/>
    </row>
    <row r="80" spans="1:6">
      <c r="A80" s="107" t="s">
        <v>396</v>
      </c>
      <c r="B80" s="145"/>
      <c r="C80" s="81"/>
      <c r="D80" s="145"/>
      <c r="E80" s="70"/>
      <c r="F80" s="146"/>
    </row>
    <row r="81" spans="1:6">
      <c r="A81" s="107" t="s">
        <v>397</v>
      </c>
      <c r="B81" s="145"/>
      <c r="C81" s="81"/>
      <c r="D81" s="145"/>
      <c r="E81" s="70"/>
      <c r="F81" s="146"/>
    </row>
    <row r="82" spans="1:6">
      <c r="A82" s="107" t="s">
        <v>398</v>
      </c>
      <c r="B82" s="145"/>
      <c r="C82" s="81"/>
      <c r="D82" s="145"/>
      <c r="E82" s="70"/>
      <c r="F82" s="146"/>
    </row>
    <row r="83" spans="1:6">
      <c r="A83" s="107" t="s">
        <v>399</v>
      </c>
      <c r="B83" s="145"/>
      <c r="C83" s="81"/>
      <c r="D83" s="145"/>
      <c r="E83" s="70"/>
      <c r="F83" s="146"/>
    </row>
    <row r="84" spans="1:6">
      <c r="A84" s="107" t="s">
        <v>400</v>
      </c>
      <c r="B84" s="145"/>
      <c r="C84" s="81"/>
      <c r="D84" s="145"/>
      <c r="E84" s="70"/>
      <c r="F84" s="146"/>
    </row>
    <row r="85" spans="1:6">
      <c r="A85" s="107" t="s">
        <v>403</v>
      </c>
      <c r="B85" s="145">
        <v>639378254</v>
      </c>
      <c r="C85" s="81"/>
      <c r="D85" s="145">
        <v>674486703</v>
      </c>
      <c r="E85" s="70"/>
      <c r="F85" s="146"/>
    </row>
    <row r="86" spans="1:6">
      <c r="A86" s="76" t="s">
        <v>404</v>
      </c>
      <c r="B86" s="145"/>
      <c r="C86" s="81"/>
      <c r="D86" s="145"/>
      <c r="E86" s="70"/>
      <c r="F86" s="146"/>
    </row>
    <row r="87" spans="1:6">
      <c r="A87" s="76" t="s">
        <v>405</v>
      </c>
      <c r="B87" s="145"/>
      <c r="C87" s="81"/>
      <c r="D87" s="145"/>
      <c r="E87" s="70"/>
      <c r="F87" s="146"/>
    </row>
    <row r="88" spans="1:6">
      <c r="A88" s="76" t="s">
        <v>406</v>
      </c>
      <c r="B88" s="80"/>
      <c r="C88" s="81"/>
      <c r="D88" s="80"/>
      <c r="E88" s="70"/>
      <c r="F88" s="146"/>
    </row>
    <row r="89" spans="1:6">
      <c r="A89" s="107" t="s">
        <v>409</v>
      </c>
      <c r="B89" s="145"/>
      <c r="C89" s="81"/>
      <c r="D89" s="145"/>
      <c r="E89" s="70"/>
      <c r="F89" s="146"/>
    </row>
    <row r="90" spans="1:6">
      <c r="A90" s="107" t="s">
        <v>410</v>
      </c>
      <c r="B90" s="145"/>
      <c r="C90" s="81"/>
      <c r="D90" s="145"/>
      <c r="E90" s="70"/>
      <c r="F90" s="146"/>
    </row>
    <row r="91" spans="1:6">
      <c r="A91" s="76" t="s">
        <v>411</v>
      </c>
      <c r="B91" s="145"/>
      <c r="C91" s="81"/>
      <c r="D91" s="145"/>
      <c r="E91" s="70"/>
      <c r="F91" s="146"/>
    </row>
    <row r="92" spans="1:6">
      <c r="A92" s="76" t="s">
        <v>412</v>
      </c>
      <c r="B92" s="148">
        <f>SUM(B78:B91)</f>
        <v>785640903.60000002</v>
      </c>
      <c r="C92" s="149"/>
      <c r="D92" s="148">
        <f>SUM(D78:D91)</f>
        <v>818852432</v>
      </c>
      <c r="E92" s="70"/>
      <c r="F92" s="146"/>
    </row>
    <row r="93" spans="1:6">
      <c r="A93" s="76"/>
      <c r="B93" s="150"/>
      <c r="C93" s="150"/>
      <c r="D93" s="150"/>
      <c r="E93" s="70"/>
      <c r="F93" s="146"/>
    </row>
    <row r="94" spans="1:6">
      <c r="A94" s="76" t="s">
        <v>413</v>
      </c>
      <c r="B94" s="154">
        <f>B75+B92</f>
        <v>1036302307.6</v>
      </c>
      <c r="C94" s="152"/>
      <c r="D94" s="154">
        <f>D75+D92</f>
        <v>1053985960</v>
      </c>
      <c r="E94" s="70"/>
      <c r="F94" s="146"/>
    </row>
    <row r="95" spans="1:6">
      <c r="A95" s="76"/>
      <c r="B95" s="80"/>
      <c r="C95" s="81"/>
      <c r="D95" s="80"/>
      <c r="E95" s="70"/>
      <c r="F95" s="146"/>
    </row>
    <row r="96" spans="1:6">
      <c r="A96" s="76" t="s">
        <v>414</v>
      </c>
      <c r="B96" s="80"/>
      <c r="C96" s="81"/>
      <c r="D96" s="80"/>
      <c r="E96" s="70"/>
      <c r="F96" s="146"/>
    </row>
    <row r="97" spans="1:6">
      <c r="A97" s="76" t="s">
        <v>415</v>
      </c>
      <c r="B97" s="145">
        <v>193703532</v>
      </c>
      <c r="C97" s="81"/>
      <c r="D97" s="145">
        <v>193703532</v>
      </c>
      <c r="E97" s="70"/>
      <c r="F97" s="146"/>
    </row>
    <row r="98" spans="1:6">
      <c r="A98" s="76" t="s">
        <v>211</v>
      </c>
      <c r="B98" s="145"/>
      <c r="C98" s="81"/>
      <c r="D98" s="145"/>
      <c r="E98" s="70"/>
      <c r="F98" s="146"/>
    </row>
    <row r="99" spans="1:6">
      <c r="A99" s="76" t="s">
        <v>212</v>
      </c>
      <c r="B99" s="145">
        <v>27559974</v>
      </c>
      <c r="C99" s="81"/>
      <c r="D99" s="145">
        <v>27559974</v>
      </c>
      <c r="E99" s="70"/>
      <c r="F99" s="146"/>
    </row>
    <row r="100" spans="1:6">
      <c r="A100" s="76" t="s">
        <v>29</v>
      </c>
      <c r="B100" s="80"/>
      <c r="C100" s="81"/>
      <c r="D100" s="80"/>
      <c r="E100" s="70"/>
      <c r="F100" s="146"/>
    </row>
    <row r="101" spans="1:6">
      <c r="A101" s="107" t="s">
        <v>416</v>
      </c>
      <c r="B101" s="145">
        <v>6982750</v>
      </c>
      <c r="C101" s="81"/>
      <c r="D101" s="145">
        <v>6982750</v>
      </c>
      <c r="E101" s="70"/>
      <c r="F101" s="146"/>
    </row>
    <row r="102" spans="1:6">
      <c r="A102" s="107" t="s">
        <v>417</v>
      </c>
      <c r="B102" s="145"/>
      <c r="C102" s="81"/>
      <c r="D102" s="145"/>
      <c r="E102" s="70"/>
      <c r="F102" s="146"/>
    </row>
    <row r="103" spans="1:6">
      <c r="A103" s="107" t="s">
        <v>29</v>
      </c>
      <c r="B103" s="145">
        <v>482041</v>
      </c>
      <c r="C103" s="81"/>
      <c r="D103" s="145">
        <v>482041</v>
      </c>
      <c r="E103" s="70"/>
      <c r="F103" s="146"/>
    </row>
    <row r="104" spans="1:6">
      <c r="A104" s="107" t="s">
        <v>219</v>
      </c>
      <c r="B104" s="145"/>
      <c r="C104" s="81"/>
      <c r="D104" s="145"/>
      <c r="E104" s="70"/>
      <c r="F104" s="146"/>
    </row>
    <row r="105" spans="1:6">
      <c r="A105" s="76" t="s">
        <v>418</v>
      </c>
      <c r="B105" s="155">
        <v>-199163249</v>
      </c>
      <c r="C105" s="85"/>
      <c r="D105" s="145">
        <v>-165371349</v>
      </c>
      <c r="E105" s="70"/>
      <c r="F105" s="146"/>
    </row>
    <row r="106" spans="1:6">
      <c r="A106" s="76" t="s">
        <v>419</v>
      </c>
      <c r="B106" s="145">
        <v>-28542873</v>
      </c>
      <c r="C106" s="81"/>
      <c r="D106" s="145">
        <v>-33791900</v>
      </c>
      <c r="E106" s="70"/>
      <c r="F106" s="146"/>
    </row>
    <row r="107" spans="1:6" ht="18" customHeight="1">
      <c r="A107" s="76" t="s">
        <v>420</v>
      </c>
      <c r="B107" s="87">
        <f>SUM(B97:B106)</f>
        <v>1022175</v>
      </c>
      <c r="C107" s="88"/>
      <c r="D107" s="87">
        <f>SUM(D97:D106)</f>
        <v>29565048</v>
      </c>
      <c r="E107" s="70"/>
      <c r="F107" s="146"/>
    </row>
    <row r="108" spans="1:6">
      <c r="A108" s="79" t="s">
        <v>214</v>
      </c>
      <c r="B108" s="145"/>
      <c r="C108" s="81"/>
      <c r="D108" s="145"/>
      <c r="E108" s="70"/>
      <c r="F108" s="146"/>
    </row>
    <row r="109" spans="1:6">
      <c r="A109" s="76" t="s">
        <v>421</v>
      </c>
      <c r="B109" s="154">
        <f>SUM(B107:B108)</f>
        <v>1022175</v>
      </c>
      <c r="C109" s="152"/>
      <c r="D109" s="154">
        <f>SUM(D107:D108)</f>
        <v>29565048</v>
      </c>
      <c r="E109" s="70"/>
      <c r="F109" s="146"/>
    </row>
    <row r="110" spans="1:6">
      <c r="A110" s="76"/>
      <c r="B110" s="86"/>
      <c r="C110" s="85"/>
      <c r="D110" s="86"/>
      <c r="E110" s="156"/>
      <c r="F110" s="146"/>
    </row>
    <row r="111" spans="1:6" ht="15.75" thickBot="1">
      <c r="A111" s="157" t="s">
        <v>422</v>
      </c>
      <c r="B111" s="151">
        <f>B94+B109</f>
        <v>1037324482.6</v>
      </c>
      <c r="C111" s="152"/>
      <c r="D111" s="151">
        <f>D94+D109</f>
        <v>1083551008</v>
      </c>
      <c r="E111" s="158"/>
      <c r="F111" s="146"/>
    </row>
    <row r="112" spans="1:6" ht="15.75" thickTop="1">
      <c r="A112" s="159"/>
      <c r="B112" s="160"/>
      <c r="C112" s="160"/>
      <c r="D112" s="160"/>
      <c r="E112" s="160"/>
      <c r="F112" s="146"/>
    </row>
    <row r="113" spans="1:5">
      <c r="A113" s="95" t="s">
        <v>291</v>
      </c>
      <c r="B113" s="161">
        <f>B57-B111</f>
        <v>0</v>
      </c>
      <c r="C113" s="161"/>
      <c r="D113" s="161">
        <f>D57-D111</f>
        <v>0</v>
      </c>
      <c r="E113" s="137"/>
    </row>
    <row r="114" spans="1:5">
      <c r="A114" s="137"/>
      <c r="B114" s="137"/>
      <c r="C114" s="137"/>
      <c r="D114" s="137"/>
      <c r="E114" s="137"/>
    </row>
    <row r="115" spans="1:5">
      <c r="A115" s="137"/>
      <c r="B115" s="137"/>
      <c r="C115" s="137"/>
      <c r="D115" s="137"/>
      <c r="E115" s="137"/>
    </row>
    <row r="116" spans="1:5" ht="30" customHeight="1">
      <c r="A116" s="162" t="s">
        <v>423</v>
      </c>
      <c r="B116" s="162"/>
      <c r="C116" s="162"/>
      <c r="D116" s="162"/>
      <c r="E116" s="137"/>
    </row>
    <row r="117" spans="1:5">
      <c r="A117" s="137"/>
      <c r="B117" s="137"/>
      <c r="C117" s="137"/>
      <c r="D117" s="137"/>
      <c r="E117" s="137"/>
    </row>
    <row r="118" spans="1:5">
      <c r="A118" s="137"/>
      <c r="B118" s="137"/>
      <c r="C118" s="137"/>
      <c r="D118" s="137"/>
      <c r="E118" s="137"/>
    </row>
    <row r="119" spans="1:5">
      <c r="A119" s="137"/>
      <c r="B119" s="137"/>
      <c r="C119" s="137"/>
      <c r="D119" s="137"/>
      <c r="E119" s="137"/>
    </row>
    <row r="120" spans="1:5">
      <c r="A120" s="137"/>
      <c r="B120" s="137"/>
      <c r="C120" s="137"/>
      <c r="D120" s="137"/>
      <c r="E120" s="137"/>
    </row>
    <row r="121" spans="1:5">
      <c r="A121" s="137"/>
      <c r="B121" s="137"/>
      <c r="C121" s="137"/>
      <c r="D121" s="137"/>
      <c r="E121" s="137"/>
    </row>
    <row r="122" spans="1:5">
      <c r="A122" s="137"/>
      <c r="B122" s="137"/>
      <c r="C122" s="137"/>
      <c r="D122" s="137"/>
      <c r="E122" s="137"/>
    </row>
    <row r="123" spans="1:5">
      <c r="A123" s="137"/>
      <c r="B123" s="160"/>
      <c r="C123" s="160"/>
      <c r="D123" s="160"/>
      <c r="E123" s="160"/>
    </row>
    <row r="124" spans="1:5">
      <c r="A124" s="137"/>
      <c r="B124" s="160"/>
      <c r="C124" s="160"/>
      <c r="D124" s="160"/>
      <c r="E124" s="160"/>
    </row>
    <row r="125" spans="1:5">
      <c r="A125" s="137"/>
      <c r="B125" s="160"/>
      <c r="C125" s="160"/>
      <c r="D125" s="160"/>
      <c r="E125" s="160"/>
    </row>
    <row r="126" spans="1:5">
      <c r="A126" s="137"/>
      <c r="B126" s="160"/>
      <c r="C126" s="160"/>
      <c r="D126" s="160"/>
      <c r="E126" s="160"/>
    </row>
    <row r="127" spans="1:5">
      <c r="A127" s="137"/>
      <c r="B127" s="160"/>
      <c r="C127" s="160"/>
      <c r="D127" s="160"/>
      <c r="E127" s="160"/>
    </row>
    <row r="128" spans="1:5">
      <c r="A128" s="137"/>
      <c r="B128" s="160"/>
      <c r="C128" s="160"/>
      <c r="D128" s="160"/>
      <c r="E128" s="16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"/>
    </sheetView>
  </sheetViews>
  <sheetFormatPr defaultColWidth="9.140625" defaultRowHeight="15"/>
  <cols>
    <col min="1" max="1" width="110.5703125" style="70" customWidth="1"/>
    <col min="2" max="2" width="15.7109375" style="100" customWidth="1"/>
    <col min="3" max="3" width="2.7109375" style="100" customWidth="1"/>
    <col min="4" max="4" width="15.7109375" style="100" customWidth="1"/>
    <col min="5" max="5" width="2.5703125" style="100" customWidth="1"/>
    <col min="6" max="6" width="22" style="100" customWidth="1"/>
    <col min="7" max="8" width="11" style="70" bestFit="1" customWidth="1"/>
    <col min="9" max="9" width="9.5703125" style="70" bestFit="1" customWidth="1"/>
    <col min="10" max="16384" width="9.140625" style="70"/>
  </cols>
  <sheetData>
    <row r="1" spans="1:6">
      <c r="A1" s="35" t="s">
        <v>218</v>
      </c>
    </row>
    <row r="2" spans="1:6">
      <c r="A2" s="36" t="s">
        <v>215</v>
      </c>
    </row>
    <row r="3" spans="1:6">
      <c r="A3" s="36" t="s">
        <v>216</v>
      </c>
    </row>
    <row r="4" spans="1:6">
      <c r="A4" s="36" t="s">
        <v>217</v>
      </c>
    </row>
    <row r="5" spans="1:6">
      <c r="A5" s="35" t="s">
        <v>292</v>
      </c>
      <c r="B5" s="70"/>
      <c r="C5" s="70"/>
      <c r="D5" s="70"/>
      <c r="E5" s="70"/>
      <c r="F5" s="70"/>
    </row>
    <row r="6" spans="1:6">
      <c r="A6" s="101"/>
      <c r="B6" s="74" t="s">
        <v>238</v>
      </c>
      <c r="C6" s="74"/>
      <c r="D6" s="74" t="s">
        <v>238</v>
      </c>
      <c r="E6" s="102"/>
      <c r="F6" s="70"/>
    </row>
    <row r="7" spans="1:6">
      <c r="A7" s="101"/>
      <c r="B7" s="74" t="s">
        <v>239</v>
      </c>
      <c r="C7" s="74"/>
      <c r="D7" s="74" t="s">
        <v>240</v>
      </c>
      <c r="E7" s="102"/>
      <c r="F7" s="70"/>
    </row>
    <row r="8" spans="1:6">
      <c r="A8" s="75"/>
      <c r="B8" s="71"/>
      <c r="C8" s="72"/>
      <c r="D8" s="71"/>
      <c r="E8" s="103"/>
      <c r="F8" s="70"/>
    </row>
    <row r="9" spans="1:6">
      <c r="A9" s="76" t="s">
        <v>293</v>
      </c>
      <c r="B9" s="104"/>
      <c r="C9" s="105"/>
      <c r="D9" s="104"/>
      <c r="E9" s="104"/>
      <c r="F9" s="106" t="s">
        <v>294</v>
      </c>
    </row>
    <row r="10" spans="1:6">
      <c r="A10" s="107" t="s">
        <v>295</v>
      </c>
      <c r="B10" s="108">
        <v>49712074</v>
      </c>
      <c r="C10" s="105"/>
      <c r="D10" s="108">
        <v>45228982</v>
      </c>
      <c r="E10" s="104"/>
      <c r="F10" s="109" t="s">
        <v>296</v>
      </c>
    </row>
    <row r="11" spans="1:6">
      <c r="A11" s="107" t="s">
        <v>297</v>
      </c>
      <c r="B11" s="108"/>
      <c r="C11" s="105"/>
      <c r="D11" s="108"/>
      <c r="E11" s="104"/>
      <c r="F11" s="109" t="s">
        <v>298</v>
      </c>
    </row>
    <row r="12" spans="1:6">
      <c r="A12" s="107" t="s">
        <v>299</v>
      </c>
      <c r="B12" s="108"/>
      <c r="C12" s="105"/>
      <c r="D12" s="108"/>
      <c r="E12" s="104"/>
      <c r="F12" s="109" t="s">
        <v>298</v>
      </c>
    </row>
    <row r="13" spans="1:6">
      <c r="A13" s="107" t="s">
        <v>300</v>
      </c>
      <c r="B13" s="108"/>
      <c r="C13" s="105"/>
      <c r="D13" s="108"/>
      <c r="E13" s="104"/>
      <c r="F13" s="109" t="s">
        <v>298</v>
      </c>
    </row>
    <row r="14" spans="1:6">
      <c r="A14" s="107" t="s">
        <v>301</v>
      </c>
      <c r="B14" s="108"/>
      <c r="C14" s="105"/>
      <c r="D14" s="108"/>
      <c r="E14" s="104"/>
      <c r="F14" s="109" t="s">
        <v>302</v>
      </c>
    </row>
    <row r="15" spans="1:6">
      <c r="A15" s="76" t="s">
        <v>303</v>
      </c>
      <c r="B15" s="108"/>
      <c r="C15" s="105"/>
      <c r="D15" s="108"/>
      <c r="E15" s="104"/>
      <c r="F15" s="70"/>
    </row>
    <row r="16" spans="1:6">
      <c r="A16" s="76" t="s">
        <v>304</v>
      </c>
      <c r="B16" s="108"/>
      <c r="C16" s="105"/>
      <c r="D16" s="108"/>
      <c r="E16" s="104"/>
      <c r="F16" s="70"/>
    </row>
    <row r="17" spans="1:6">
      <c r="A17" s="76" t="s">
        <v>305</v>
      </c>
      <c r="B17" s="108">
        <v>50580199</v>
      </c>
      <c r="C17" s="105"/>
      <c r="D17" s="108">
        <v>9099000</v>
      </c>
      <c r="E17" s="104"/>
      <c r="F17" s="70"/>
    </row>
    <row r="18" spans="1:6">
      <c r="A18" s="76" t="s">
        <v>306</v>
      </c>
      <c r="B18" s="104"/>
      <c r="C18" s="105"/>
      <c r="D18" s="104"/>
      <c r="E18" s="104"/>
      <c r="F18" s="70"/>
    </row>
    <row r="19" spans="1:6">
      <c r="A19" s="107" t="s">
        <v>306</v>
      </c>
      <c r="B19" s="108">
        <v>-19827183</v>
      </c>
      <c r="C19" s="105"/>
      <c r="D19" s="108">
        <v>-25381137</v>
      </c>
      <c r="E19" s="104"/>
      <c r="F19" s="70"/>
    </row>
    <row r="20" spans="1:6">
      <c r="A20" s="107" t="s">
        <v>307</v>
      </c>
      <c r="B20" s="108"/>
      <c r="C20" s="105"/>
      <c r="D20" s="108"/>
      <c r="E20" s="104"/>
      <c r="F20" s="70"/>
    </row>
    <row r="21" spans="1:6">
      <c r="A21" s="76" t="s">
        <v>308</v>
      </c>
      <c r="B21" s="104"/>
      <c r="C21" s="105"/>
      <c r="D21" s="104"/>
      <c r="E21" s="104"/>
      <c r="F21" s="70"/>
    </row>
    <row r="22" spans="1:6">
      <c r="A22" s="107" t="s">
        <v>309</v>
      </c>
      <c r="B22" s="108">
        <v>-36352567</v>
      </c>
      <c r="C22" s="105"/>
      <c r="D22" s="108">
        <v>-34026630</v>
      </c>
      <c r="E22" s="104"/>
      <c r="F22" s="70"/>
    </row>
    <row r="23" spans="1:6">
      <c r="A23" s="107" t="s">
        <v>310</v>
      </c>
      <c r="B23" s="108">
        <v>-6070855</v>
      </c>
      <c r="C23" s="105"/>
      <c r="D23" s="108">
        <v>-5684294</v>
      </c>
      <c r="E23" s="104"/>
      <c r="F23" s="70"/>
    </row>
    <row r="24" spans="1:6">
      <c r="A24" s="107" t="s">
        <v>311</v>
      </c>
      <c r="B24" s="108"/>
      <c r="C24" s="105"/>
      <c r="D24" s="108"/>
      <c r="E24" s="104"/>
      <c r="F24" s="70"/>
    </row>
    <row r="25" spans="1:6">
      <c r="A25" s="76" t="s">
        <v>247</v>
      </c>
      <c r="B25" s="108"/>
      <c r="C25" s="105"/>
      <c r="D25" s="108"/>
      <c r="E25" s="104"/>
      <c r="F25" s="70"/>
    </row>
    <row r="26" spans="1:6">
      <c r="A26" s="76" t="s">
        <v>246</v>
      </c>
      <c r="B26" s="108">
        <v>-42135601</v>
      </c>
      <c r="C26" s="105"/>
      <c r="D26" s="108">
        <v>-8284877</v>
      </c>
      <c r="E26" s="104"/>
      <c r="F26" s="70"/>
    </row>
    <row r="27" spans="1:6">
      <c r="A27" s="76" t="s">
        <v>312</v>
      </c>
      <c r="B27" s="108"/>
      <c r="C27" s="105"/>
      <c r="D27" s="108"/>
      <c r="E27" s="104"/>
      <c r="F27" s="70"/>
    </row>
    <row r="28" spans="1:6">
      <c r="A28" s="76" t="s">
        <v>313</v>
      </c>
      <c r="B28" s="104"/>
      <c r="C28" s="105"/>
      <c r="D28" s="104"/>
      <c r="E28" s="104"/>
      <c r="F28" s="70"/>
    </row>
    <row r="29" spans="1:6" ht="15" customHeight="1">
      <c r="A29" s="107" t="s">
        <v>314</v>
      </c>
      <c r="B29" s="108"/>
      <c r="C29" s="105"/>
      <c r="D29" s="108"/>
      <c r="E29" s="104"/>
      <c r="F29" s="70"/>
    </row>
    <row r="30" spans="1:6" ht="15" customHeight="1">
      <c r="A30" s="107" t="s">
        <v>315</v>
      </c>
      <c r="B30" s="108"/>
      <c r="C30" s="105"/>
      <c r="D30" s="108"/>
      <c r="E30" s="104"/>
      <c r="F30" s="70"/>
    </row>
    <row r="31" spans="1:6" ht="15" customHeight="1">
      <c r="A31" s="107" t="s">
        <v>316</v>
      </c>
      <c r="B31" s="108">
        <v>-1909612</v>
      </c>
      <c r="C31" s="105"/>
      <c r="D31" s="108">
        <v>1323820</v>
      </c>
      <c r="E31" s="104"/>
      <c r="F31" s="70"/>
    </row>
    <row r="32" spans="1:6" ht="15" customHeight="1">
      <c r="A32" s="107" t="s">
        <v>317</v>
      </c>
      <c r="B32" s="108"/>
      <c r="C32" s="105"/>
      <c r="D32" s="108"/>
      <c r="E32" s="104"/>
      <c r="F32" s="70"/>
    </row>
    <row r="33" spans="1:6" ht="15" customHeight="1">
      <c r="A33" s="107" t="s">
        <v>318</v>
      </c>
      <c r="B33" s="108"/>
      <c r="C33" s="105"/>
      <c r="D33" s="108"/>
      <c r="E33" s="104"/>
      <c r="F33" s="70"/>
    </row>
    <row r="34" spans="1:6" ht="15" customHeight="1">
      <c r="A34" s="107" t="s">
        <v>319</v>
      </c>
      <c r="B34" s="108"/>
      <c r="C34" s="105"/>
      <c r="D34" s="108"/>
      <c r="E34" s="104"/>
      <c r="F34" s="70"/>
    </row>
    <row r="35" spans="1:6">
      <c r="A35" s="76" t="s">
        <v>320</v>
      </c>
      <c r="B35" s="108"/>
      <c r="C35" s="105"/>
      <c r="D35" s="108"/>
      <c r="E35" s="104"/>
      <c r="F35" s="70"/>
    </row>
    <row r="36" spans="1:6">
      <c r="A36" s="76" t="s">
        <v>321</v>
      </c>
      <c r="B36" s="104"/>
      <c r="C36" s="110"/>
      <c r="D36" s="104"/>
      <c r="E36" s="104"/>
      <c r="F36" s="70"/>
    </row>
    <row r="37" spans="1:6">
      <c r="A37" s="107" t="s">
        <v>322</v>
      </c>
      <c r="B37" s="108"/>
      <c r="C37" s="105"/>
      <c r="D37" s="108"/>
      <c r="E37" s="104"/>
      <c r="F37" s="70"/>
    </row>
    <row r="38" spans="1:6">
      <c r="A38" s="107" t="s">
        <v>323</v>
      </c>
      <c r="B38" s="108"/>
      <c r="C38" s="105"/>
      <c r="D38" s="108"/>
      <c r="E38" s="104"/>
      <c r="F38" s="70"/>
    </row>
    <row r="39" spans="1:6">
      <c r="A39" s="107" t="s">
        <v>324</v>
      </c>
      <c r="B39" s="108">
        <v>-22539328</v>
      </c>
      <c r="C39" s="105"/>
      <c r="D39" s="108">
        <v>-16066765</v>
      </c>
      <c r="E39" s="104"/>
      <c r="F39" s="70"/>
    </row>
    <row r="40" spans="1:6">
      <c r="A40" s="76" t="s">
        <v>325</v>
      </c>
      <c r="B40" s="108"/>
      <c r="C40" s="105"/>
      <c r="D40" s="108"/>
      <c r="E40" s="104"/>
      <c r="F40" s="70"/>
    </row>
    <row r="41" spans="1:6">
      <c r="A41" s="111" t="s">
        <v>326</v>
      </c>
      <c r="B41" s="108"/>
      <c r="C41" s="105"/>
      <c r="D41" s="108"/>
      <c r="E41" s="104"/>
      <c r="F41" s="70"/>
    </row>
    <row r="42" spans="1:6">
      <c r="A42" s="76" t="s">
        <v>327</v>
      </c>
      <c r="B42" s="112">
        <f>SUM(B9:B41)</f>
        <v>-28542873</v>
      </c>
      <c r="C42" s="113"/>
      <c r="D42" s="112">
        <f>SUM(D9:D41)</f>
        <v>-33791901</v>
      </c>
      <c r="E42" s="114"/>
      <c r="F42" s="70"/>
    </row>
    <row r="43" spans="1:6">
      <c r="A43" s="76" t="s">
        <v>328</v>
      </c>
      <c r="B43" s="113"/>
      <c r="C43" s="113"/>
      <c r="D43" s="113"/>
      <c r="E43" s="114"/>
      <c r="F43" s="70"/>
    </row>
    <row r="44" spans="1:6">
      <c r="A44" s="107" t="s">
        <v>329</v>
      </c>
      <c r="B44" s="108"/>
      <c r="C44" s="105"/>
      <c r="D44" s="108"/>
      <c r="E44" s="104"/>
      <c r="F44" s="70"/>
    </row>
    <row r="45" spans="1:6">
      <c r="A45" s="107" t="s">
        <v>330</v>
      </c>
      <c r="B45" s="108"/>
      <c r="C45" s="105"/>
      <c r="D45" s="108"/>
      <c r="E45" s="104"/>
      <c r="F45" s="70"/>
    </row>
    <row r="46" spans="1:6">
      <c r="A46" s="107" t="s">
        <v>331</v>
      </c>
      <c r="B46" s="108"/>
      <c r="C46" s="105"/>
      <c r="D46" s="108"/>
      <c r="E46" s="104"/>
      <c r="F46" s="70"/>
    </row>
    <row r="47" spans="1:6">
      <c r="A47" s="76" t="s">
        <v>332</v>
      </c>
      <c r="B47" s="115">
        <f>SUM(B42:B46)</f>
        <v>-28542873</v>
      </c>
      <c r="C47" s="114"/>
      <c r="D47" s="115">
        <f>SUM(D42:D46)</f>
        <v>-33791901</v>
      </c>
      <c r="E47" s="114"/>
      <c r="F47" s="70"/>
    </row>
    <row r="48" spans="1:6" ht="15.75" thickBot="1">
      <c r="A48" s="116"/>
      <c r="B48" s="117"/>
      <c r="C48" s="117"/>
      <c r="D48" s="117"/>
      <c r="E48" s="118"/>
      <c r="F48" s="70"/>
    </row>
    <row r="49" spans="1:6" ht="15.75" thickTop="1">
      <c r="A49" s="119" t="s">
        <v>333</v>
      </c>
      <c r="B49" s="120"/>
      <c r="C49" s="120"/>
      <c r="D49" s="120"/>
      <c r="E49" s="118"/>
      <c r="F49" s="70"/>
    </row>
    <row r="50" spans="1:6">
      <c r="A50" s="107" t="s">
        <v>334</v>
      </c>
      <c r="B50" s="121"/>
      <c r="C50" s="120"/>
      <c r="D50" s="121"/>
      <c r="E50" s="104"/>
      <c r="F50" s="70"/>
    </row>
    <row r="51" spans="1:6">
      <c r="A51" s="107" t="s">
        <v>335</v>
      </c>
      <c r="B51" s="121"/>
      <c r="C51" s="120"/>
      <c r="D51" s="121"/>
      <c r="E51" s="104"/>
      <c r="F51" s="70"/>
    </row>
    <row r="52" spans="1:6">
      <c r="A52" s="107" t="s">
        <v>336</v>
      </c>
      <c r="B52" s="121"/>
      <c r="C52" s="120"/>
      <c r="D52" s="121"/>
      <c r="E52" s="103"/>
      <c r="F52" s="70"/>
    </row>
    <row r="53" spans="1:6" ht="15" customHeight="1">
      <c r="A53" s="107" t="s">
        <v>337</v>
      </c>
      <c r="B53" s="121"/>
      <c r="C53" s="120"/>
      <c r="D53" s="121"/>
      <c r="E53" s="122"/>
      <c r="F53" s="123"/>
    </row>
    <row r="54" spans="1:6">
      <c r="A54" s="124" t="s">
        <v>338</v>
      </c>
      <c r="B54" s="121"/>
      <c r="C54" s="120"/>
      <c r="D54" s="121"/>
      <c r="E54" s="125"/>
      <c r="F54" s="123"/>
    </row>
    <row r="55" spans="1:6">
      <c r="A55" s="119" t="s">
        <v>339</v>
      </c>
      <c r="B55" s="126">
        <f>SUM(B50:B54)</f>
        <v>0</v>
      </c>
      <c r="C55" s="127"/>
      <c r="D55" s="126">
        <f>SUM(D50:D54)</f>
        <v>0</v>
      </c>
      <c r="E55" s="122"/>
      <c r="F55" s="123"/>
    </row>
    <row r="56" spans="1:6">
      <c r="A56" s="128"/>
      <c r="B56" s="129"/>
      <c r="C56" s="130"/>
      <c r="D56" s="129"/>
      <c r="E56" s="122"/>
      <c r="F56" s="123"/>
    </row>
    <row r="57" spans="1:6" ht="15.75" thickBot="1">
      <c r="A57" s="119" t="s">
        <v>340</v>
      </c>
      <c r="B57" s="131">
        <f>B47+B55</f>
        <v>-28542873</v>
      </c>
      <c r="C57" s="132"/>
      <c r="D57" s="131">
        <f>D47+D55</f>
        <v>-33791901</v>
      </c>
      <c r="E57" s="122"/>
      <c r="F57" s="123"/>
    </row>
    <row r="58" spans="1:6" ht="15.75" thickTop="1">
      <c r="A58" s="128"/>
      <c r="B58" s="129"/>
      <c r="C58" s="130"/>
      <c r="D58" s="129"/>
      <c r="E58" s="122"/>
      <c r="F58" s="123"/>
    </row>
    <row r="59" spans="1:6">
      <c r="A59" s="133" t="s">
        <v>341</v>
      </c>
      <c r="B59" s="129"/>
      <c r="C59" s="130"/>
      <c r="D59" s="129"/>
      <c r="E59" s="134"/>
      <c r="F59" s="135"/>
    </row>
    <row r="60" spans="1:6">
      <c r="A60" s="128" t="s">
        <v>342</v>
      </c>
      <c r="B60" s="108"/>
      <c r="C60" s="104"/>
      <c r="D60" s="108"/>
      <c r="E60" s="134"/>
      <c r="F60" s="135"/>
    </row>
    <row r="61" spans="1:6">
      <c r="A61" s="128" t="s">
        <v>343</v>
      </c>
      <c r="B61" s="108"/>
      <c r="C61" s="104"/>
      <c r="D61" s="108"/>
      <c r="E61" s="134"/>
      <c r="F61" s="135"/>
    </row>
    <row r="62" spans="1:6">
      <c r="A62" s="136"/>
      <c r="B62" s="135"/>
      <c r="C62" s="135"/>
      <c r="D62" s="135"/>
      <c r="E62" s="134"/>
      <c r="F62" s="135"/>
    </row>
    <row r="63" spans="1:6">
      <c r="A63" s="136"/>
      <c r="B63" s="135"/>
      <c r="C63" s="135"/>
      <c r="D63" s="135"/>
      <c r="E63" s="134"/>
      <c r="F63" s="135"/>
    </row>
    <row r="64" spans="1:6">
      <c r="A64" s="137" t="s">
        <v>344</v>
      </c>
      <c r="B64" s="135"/>
      <c r="C64" s="135"/>
      <c r="D64" s="135"/>
      <c r="E64" s="134"/>
      <c r="F64" s="135"/>
    </row>
    <row r="65" spans="1:6">
      <c r="A65" s="138"/>
      <c r="B65" s="139"/>
      <c r="C65" s="139"/>
      <c r="D65" s="139"/>
      <c r="E65" s="140"/>
      <c r="F65" s="1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6"/>
  <sheetViews>
    <sheetView showGridLines="0" topLeftCell="A4" workbookViewId="0">
      <selection activeCell="E49" sqref="E49"/>
    </sheetView>
  </sheetViews>
  <sheetFormatPr defaultColWidth="9.140625" defaultRowHeight="15"/>
  <cols>
    <col min="1" max="1" width="9.7109375" style="70" customWidth="1"/>
    <col min="2" max="2" width="90.140625" style="70" customWidth="1"/>
    <col min="3" max="3" width="15.7109375" style="70" customWidth="1"/>
    <col min="4" max="4" width="2.7109375" style="70" customWidth="1"/>
    <col min="5" max="5" width="15.7109375" style="70" customWidth="1"/>
    <col min="6" max="6" width="11.5703125" style="70" customWidth="1"/>
    <col min="7" max="16384" width="9.140625" style="70"/>
  </cols>
  <sheetData>
    <row r="1" spans="2:5">
      <c r="B1" s="35" t="s">
        <v>218</v>
      </c>
    </row>
    <row r="2" spans="2:5">
      <c r="B2" s="36" t="s">
        <v>215</v>
      </c>
    </row>
    <row r="3" spans="2:5">
      <c r="B3" s="36" t="s">
        <v>216</v>
      </c>
    </row>
    <row r="4" spans="2:5">
      <c r="B4" s="36" t="s">
        <v>217</v>
      </c>
    </row>
    <row r="5" spans="2:5">
      <c r="B5" s="35" t="s">
        <v>237</v>
      </c>
      <c r="C5" s="71"/>
      <c r="D5" s="72"/>
      <c r="E5" s="71"/>
    </row>
    <row r="6" spans="2:5">
      <c r="B6" s="36"/>
      <c r="C6" s="71"/>
      <c r="D6" s="72"/>
      <c r="E6" s="71"/>
    </row>
    <row r="7" spans="2:5">
      <c r="B7" s="73"/>
      <c r="C7" s="74" t="s">
        <v>238</v>
      </c>
      <c r="D7" s="74"/>
      <c r="E7" s="74" t="s">
        <v>238</v>
      </c>
    </row>
    <row r="8" spans="2:5" ht="14.1" customHeight="1">
      <c r="B8" s="73"/>
      <c r="C8" s="74" t="s">
        <v>239</v>
      </c>
      <c r="D8" s="74"/>
      <c r="E8" s="74" t="s">
        <v>240</v>
      </c>
    </row>
    <row r="9" spans="2:5" ht="14.1" customHeight="1">
      <c r="B9" s="75"/>
      <c r="C9" s="71"/>
      <c r="D9" s="72"/>
      <c r="E9" s="71"/>
    </row>
    <row r="10" spans="2:5" ht="14.1" customHeight="1">
      <c r="B10" s="76" t="s">
        <v>241</v>
      </c>
      <c r="C10" s="77"/>
      <c r="D10" s="78"/>
      <c r="E10" s="77"/>
    </row>
    <row r="11" spans="2:5" ht="14.1" customHeight="1">
      <c r="B11" s="79" t="s">
        <v>242</v>
      </c>
      <c r="C11" s="80">
        <v>-28542873</v>
      </c>
      <c r="D11" s="81"/>
      <c r="E11" s="80">
        <v>-33791900</v>
      </c>
    </row>
    <row r="12" spans="2:5" ht="14.1" customHeight="1">
      <c r="B12" s="82" t="s">
        <v>243</v>
      </c>
      <c r="C12" s="80"/>
      <c r="D12" s="81"/>
      <c r="E12" s="80"/>
    </row>
    <row r="13" spans="2:5" ht="14.1" customHeight="1">
      <c r="B13" s="83" t="s">
        <v>244</v>
      </c>
      <c r="C13" s="80"/>
      <c r="D13" s="81"/>
      <c r="E13" s="80"/>
    </row>
    <row r="14" spans="2:5" ht="14.1" customHeight="1">
      <c r="B14" s="83" t="s">
        <v>245</v>
      </c>
      <c r="C14" s="80"/>
      <c r="D14" s="81"/>
      <c r="E14" s="80"/>
    </row>
    <row r="15" spans="2:5">
      <c r="B15" s="84" t="s">
        <v>246</v>
      </c>
      <c r="C15" s="80">
        <v>42135601</v>
      </c>
      <c r="D15" s="81"/>
      <c r="E15" s="80">
        <v>8284877</v>
      </c>
    </row>
    <row r="16" spans="2:5">
      <c r="B16" s="83" t="s">
        <v>247</v>
      </c>
      <c r="C16" s="80"/>
      <c r="D16" s="81"/>
      <c r="E16" s="80"/>
    </row>
    <row r="17" spans="2:5">
      <c r="B17" s="83" t="s">
        <v>248</v>
      </c>
      <c r="C17" s="80"/>
      <c r="D17" s="81"/>
      <c r="E17" s="80"/>
    </row>
    <row r="18" spans="2:5">
      <c r="B18" s="83" t="s">
        <v>249</v>
      </c>
      <c r="C18" s="80"/>
      <c r="D18" s="81"/>
      <c r="E18" s="80"/>
    </row>
    <row r="19" spans="2:5">
      <c r="B19" s="83" t="s">
        <v>250</v>
      </c>
      <c r="C19" s="80"/>
      <c r="D19" s="81"/>
      <c r="E19" s="80"/>
    </row>
    <row r="20" spans="2:5">
      <c r="B20" s="83" t="s">
        <v>251</v>
      </c>
      <c r="C20" s="80"/>
      <c r="D20" s="85"/>
      <c r="E20" s="86"/>
    </row>
    <row r="21" spans="2:5">
      <c r="B21" s="83" t="s">
        <v>252</v>
      </c>
      <c r="C21" s="80"/>
      <c r="D21" s="85"/>
      <c r="E21" s="86"/>
    </row>
    <row r="22" spans="2:5">
      <c r="B22" s="83" t="s">
        <v>253</v>
      </c>
      <c r="C22" s="80"/>
      <c r="D22" s="85"/>
      <c r="E22" s="86"/>
    </row>
    <row r="23" spans="2:5">
      <c r="B23" s="83" t="s">
        <v>253</v>
      </c>
      <c r="C23" s="80"/>
      <c r="D23" s="85"/>
      <c r="E23" s="86"/>
    </row>
    <row r="24" spans="2:5">
      <c r="B24" s="83"/>
      <c r="C24" s="80"/>
      <c r="D24" s="81"/>
      <c r="E24" s="80"/>
    </row>
    <row r="25" spans="2:5" ht="14.1" customHeight="1">
      <c r="B25" s="79" t="s">
        <v>254</v>
      </c>
      <c r="C25" s="80"/>
      <c r="D25" s="81"/>
      <c r="E25" s="80"/>
    </row>
    <row r="26" spans="2:5" ht="14.1" customHeight="1">
      <c r="B26" s="83" t="s">
        <v>255</v>
      </c>
      <c r="C26" s="80"/>
      <c r="D26" s="81"/>
      <c r="E26" s="80"/>
    </row>
    <row r="27" spans="2:5">
      <c r="B27" s="83" t="s">
        <v>256</v>
      </c>
      <c r="C27" s="80"/>
      <c r="D27" s="81"/>
      <c r="E27" s="80"/>
    </row>
    <row r="28" spans="2:5">
      <c r="B28" s="83" t="s">
        <v>257</v>
      </c>
      <c r="C28" s="80"/>
      <c r="D28" s="81"/>
      <c r="E28" s="80"/>
    </row>
    <row r="29" spans="2:5">
      <c r="B29" s="83" t="s">
        <v>253</v>
      </c>
      <c r="C29" s="80"/>
      <c r="D29" s="81"/>
      <c r="E29" s="80"/>
    </row>
    <row r="30" spans="2:5">
      <c r="B30" s="83"/>
      <c r="C30" s="80"/>
      <c r="D30" s="81"/>
      <c r="E30" s="80"/>
    </row>
    <row r="31" spans="2:5" ht="14.1" customHeight="1">
      <c r="B31" s="79" t="s">
        <v>258</v>
      </c>
      <c r="C31" s="80"/>
      <c r="D31" s="81"/>
      <c r="E31" s="80"/>
    </row>
    <row r="32" spans="2:5">
      <c r="B32" s="83" t="s">
        <v>259</v>
      </c>
      <c r="C32" s="80">
        <v>6399248</v>
      </c>
      <c r="D32" s="81"/>
      <c r="E32" s="80">
        <v>-6277487</v>
      </c>
    </row>
    <row r="33" spans="2:5" ht="14.25" customHeight="1">
      <c r="B33" s="83" t="s">
        <v>260</v>
      </c>
      <c r="C33" s="80">
        <v>821735</v>
      </c>
      <c r="D33" s="81"/>
      <c r="E33" s="80">
        <v>-3598855</v>
      </c>
    </row>
    <row r="34" spans="2:5" ht="14.25" customHeight="1">
      <c r="B34" s="83" t="s">
        <v>261</v>
      </c>
      <c r="C34" s="80">
        <v>15527876</v>
      </c>
      <c r="D34" s="81"/>
      <c r="E34" s="80">
        <v>-2938684</v>
      </c>
    </row>
    <row r="35" spans="2:5">
      <c r="B35" s="83" t="s">
        <v>262</v>
      </c>
      <c r="C35" s="80"/>
      <c r="D35" s="81"/>
      <c r="E35" s="80"/>
    </row>
    <row r="36" spans="2:5" ht="14.1" customHeight="1">
      <c r="B36" s="83" t="s">
        <v>253</v>
      </c>
      <c r="C36" s="80">
        <v>-33211528</v>
      </c>
      <c r="D36" s="81"/>
      <c r="E36" s="80"/>
    </row>
    <row r="37" spans="2:5">
      <c r="B37" s="76" t="s">
        <v>263</v>
      </c>
      <c r="C37" s="87">
        <f>SUM(C11:C36)</f>
        <v>3130059</v>
      </c>
      <c r="D37" s="88"/>
      <c r="E37" s="87">
        <f>SUM(E11:E36)</f>
        <v>-38322049</v>
      </c>
    </row>
    <row r="38" spans="2:5">
      <c r="B38" s="89"/>
      <c r="C38" s="80"/>
      <c r="D38" s="81"/>
      <c r="E38" s="80"/>
    </row>
    <row r="39" spans="2:5">
      <c r="B39" s="76" t="s">
        <v>264</v>
      </c>
      <c r="C39" s="80">
        <v>0</v>
      </c>
      <c r="D39" s="81"/>
      <c r="E39" s="80"/>
    </row>
    <row r="40" spans="2:5" ht="14.1" customHeight="1">
      <c r="B40" s="83" t="s">
        <v>265</v>
      </c>
      <c r="C40" s="80">
        <v>-763558</v>
      </c>
      <c r="D40" s="81"/>
      <c r="E40" s="80"/>
    </row>
    <row r="41" spans="2:5">
      <c r="B41" s="83" t="s">
        <v>266</v>
      </c>
      <c r="C41" s="80">
        <v>0</v>
      </c>
      <c r="D41" s="81"/>
      <c r="E41" s="80">
        <f>35077605+10977</f>
        <v>35088582</v>
      </c>
    </row>
    <row r="42" spans="2:5" ht="14.1" customHeight="1">
      <c r="B42" s="83" t="s">
        <v>267</v>
      </c>
      <c r="C42" s="80"/>
      <c r="D42" s="81"/>
      <c r="E42" s="80"/>
    </row>
    <row r="43" spans="2:5" ht="30">
      <c r="B43" s="83" t="s">
        <v>268</v>
      </c>
      <c r="C43" s="80"/>
      <c r="D43" s="81"/>
      <c r="E43" s="80"/>
    </row>
    <row r="44" spans="2:5">
      <c r="B44" s="83" t="s">
        <v>269</v>
      </c>
      <c r="C44" s="80"/>
      <c r="D44" s="81"/>
      <c r="E44" s="80"/>
    </row>
    <row r="45" spans="2:5">
      <c r="B45" s="83" t="s">
        <v>270</v>
      </c>
      <c r="C45" s="80"/>
      <c r="D45" s="81"/>
      <c r="E45" s="80"/>
    </row>
    <row r="46" spans="2:5">
      <c r="B46" s="83" t="s">
        <v>271</v>
      </c>
      <c r="C46" s="80"/>
      <c r="D46" s="81"/>
      <c r="E46" s="80"/>
    </row>
    <row r="47" spans="2:5" ht="14.1" customHeight="1">
      <c r="B47" s="83" t="s">
        <v>272</v>
      </c>
      <c r="C47" s="80"/>
      <c r="D47" s="81"/>
      <c r="E47" s="80"/>
    </row>
    <row r="48" spans="2:5" ht="14.1" customHeight="1">
      <c r="B48" s="83" t="s">
        <v>253</v>
      </c>
      <c r="C48" s="80"/>
      <c r="D48" s="81"/>
      <c r="E48" s="80"/>
    </row>
    <row r="49" spans="2:5" ht="14.1" customHeight="1">
      <c r="B49" s="76" t="s">
        <v>273</v>
      </c>
      <c r="C49" s="87">
        <f>SUM(C39:C48)</f>
        <v>-763558</v>
      </c>
      <c r="D49" s="88"/>
      <c r="E49" s="87">
        <f>SUM(E40:E48)</f>
        <v>35088582</v>
      </c>
    </row>
    <row r="50" spans="2:5" ht="14.1" customHeight="1">
      <c r="B50" s="89"/>
      <c r="C50" s="80"/>
      <c r="D50" s="81"/>
      <c r="E50" s="80"/>
    </row>
    <row r="51" spans="2:5" ht="14.1" customHeight="1">
      <c r="B51" s="76" t="s">
        <v>274</v>
      </c>
      <c r="C51" s="80"/>
      <c r="D51" s="81"/>
      <c r="E51" s="80"/>
    </row>
    <row r="52" spans="2:5" ht="14.1" customHeight="1">
      <c r="B52" s="83" t="s">
        <v>275</v>
      </c>
      <c r="C52" s="80"/>
      <c r="D52" s="81"/>
      <c r="E52" s="80"/>
    </row>
    <row r="53" spans="2:5" ht="14.1" customHeight="1">
      <c r="B53" s="83" t="s">
        <v>276</v>
      </c>
      <c r="C53" s="80"/>
      <c r="D53" s="81"/>
      <c r="E53" s="80"/>
    </row>
    <row r="54" spans="2:5" ht="14.1" customHeight="1">
      <c r="B54" s="83" t="s">
        <v>277</v>
      </c>
      <c r="C54" s="80"/>
      <c r="D54" s="81"/>
      <c r="E54" s="80"/>
    </row>
    <row r="55" spans="2:5" ht="14.1" customHeight="1">
      <c r="B55" s="83" t="s">
        <v>278</v>
      </c>
      <c r="C55" s="80"/>
      <c r="D55" s="81"/>
      <c r="E55" s="80"/>
    </row>
    <row r="56" spans="2:5" ht="14.1" customHeight="1">
      <c r="B56" s="83" t="s">
        <v>279</v>
      </c>
      <c r="C56" s="80"/>
      <c r="D56" s="81"/>
      <c r="E56" s="80"/>
    </row>
    <row r="57" spans="2:5" ht="14.1" customHeight="1">
      <c r="B57" s="83" t="s">
        <v>280</v>
      </c>
      <c r="C57" s="80"/>
      <c r="D57" s="81"/>
      <c r="E57" s="80"/>
    </row>
    <row r="58" spans="2:5" ht="14.1" customHeight="1">
      <c r="B58" s="83" t="s">
        <v>281</v>
      </c>
      <c r="C58" s="80"/>
      <c r="D58" s="81"/>
      <c r="E58" s="80"/>
    </row>
    <row r="59" spans="2:5" ht="14.1" customHeight="1">
      <c r="B59" s="83" t="s">
        <v>282</v>
      </c>
      <c r="C59" s="80"/>
      <c r="D59" s="81"/>
      <c r="E59" s="80"/>
    </row>
    <row r="60" spans="2:5" ht="15" customHeight="1">
      <c r="B60" s="83" t="s">
        <v>283</v>
      </c>
      <c r="C60" s="80"/>
      <c r="D60" s="81"/>
      <c r="E60" s="80"/>
    </row>
    <row r="61" spans="2:5" ht="14.1" customHeight="1">
      <c r="B61" s="83" t="s">
        <v>284</v>
      </c>
      <c r="C61" s="80"/>
      <c r="D61" s="85"/>
      <c r="E61" s="86"/>
    </row>
    <row r="62" spans="2:5" ht="14.1" customHeight="1">
      <c r="B62" s="83" t="s">
        <v>285</v>
      </c>
      <c r="C62" s="80"/>
      <c r="D62" s="85"/>
      <c r="E62" s="86"/>
    </row>
    <row r="63" spans="2:5" ht="14.1" customHeight="1">
      <c r="B63" s="83" t="s">
        <v>253</v>
      </c>
      <c r="C63" s="80"/>
      <c r="D63" s="81"/>
      <c r="E63" s="80"/>
    </row>
    <row r="64" spans="2:5" ht="14.1" customHeight="1">
      <c r="B64" s="76" t="s">
        <v>286</v>
      </c>
      <c r="C64" s="87">
        <f>SUM(C52:C63)</f>
        <v>0</v>
      </c>
      <c r="D64" s="88"/>
      <c r="E64" s="87">
        <f>SUM(E52:E63)</f>
        <v>0</v>
      </c>
    </row>
    <row r="65" spans="2:6" ht="14.1" customHeight="1">
      <c r="B65" s="89"/>
      <c r="C65" s="80"/>
      <c r="D65" s="81"/>
      <c r="E65" s="80"/>
    </row>
    <row r="66" spans="2:6" ht="14.1" customHeight="1">
      <c r="B66" s="76" t="s">
        <v>287</v>
      </c>
      <c r="C66" s="90">
        <f>C37+C49+C64</f>
        <v>2366501</v>
      </c>
      <c r="D66" s="88"/>
      <c r="E66" s="90">
        <f>E37+E49+E64</f>
        <v>-3233467</v>
      </c>
    </row>
    <row r="67" spans="2:6">
      <c r="B67" s="91" t="s">
        <v>288</v>
      </c>
      <c r="C67" s="80">
        <v>247577</v>
      </c>
      <c r="D67" s="81"/>
      <c r="E67" s="80">
        <v>3481044</v>
      </c>
    </row>
    <row r="68" spans="2:6">
      <c r="B68" s="91" t="s">
        <v>289</v>
      </c>
      <c r="C68" s="80"/>
      <c r="D68" s="81"/>
      <c r="E68" s="80"/>
    </row>
    <row r="69" spans="2:6" ht="15.75" thickBot="1">
      <c r="B69" s="92" t="s">
        <v>290</v>
      </c>
      <c r="C69" s="93">
        <f>SUM(C66:C68)</f>
        <v>2614078</v>
      </c>
      <c r="D69" s="94"/>
      <c r="E69" s="93">
        <f>SUM(E66:E68)</f>
        <v>247577</v>
      </c>
    </row>
    <row r="70" spans="2:6" ht="15.75" thickTop="1"/>
    <row r="72" spans="2:6">
      <c r="B72" s="95" t="s">
        <v>291</v>
      </c>
      <c r="C72" s="96">
        <f>C69-'[1]Pasqyra e Pozicioni Financiar'!C11</f>
        <v>2614078</v>
      </c>
      <c r="D72" s="97"/>
      <c r="E72" s="97">
        <f>E69-'[1]Pasqyra e Pozicioni Financiar'!E11</f>
        <v>247577</v>
      </c>
      <c r="F72" s="95"/>
    </row>
    <row r="74" spans="2:6">
      <c r="C74" s="98"/>
    </row>
    <row r="75" spans="2:6">
      <c r="C75" s="98"/>
      <c r="E75" s="99"/>
    </row>
    <row r="76" spans="2:6">
      <c r="C76" s="9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0"/>
  <sheetViews>
    <sheetView topLeftCell="A19" zoomScale="90" zoomScaleNormal="90" workbookViewId="0">
      <selection activeCell="H36" sqref="H36"/>
    </sheetView>
  </sheetViews>
  <sheetFormatPr defaultColWidth="9.140625" defaultRowHeight="15"/>
  <cols>
    <col min="1" max="1" width="78.7109375" style="38" customWidth="1"/>
    <col min="2" max="6" width="15.7109375" style="38" customWidth="1"/>
    <col min="7" max="7" width="18.28515625" style="38" customWidth="1"/>
    <col min="8" max="11" width="15.7109375" style="38" customWidth="1"/>
    <col min="12" max="16384" width="9.140625" style="38"/>
  </cols>
  <sheetData>
    <row r="1" spans="1:12">
      <c r="A1" s="35" t="s">
        <v>218</v>
      </c>
    </row>
    <row r="2" spans="1:12">
      <c r="A2" s="36" t="s">
        <v>215</v>
      </c>
    </row>
    <row r="3" spans="1:12">
      <c r="A3" s="36" t="s">
        <v>216</v>
      </c>
    </row>
    <row r="4" spans="1:12">
      <c r="A4" s="36" t="s">
        <v>217</v>
      </c>
    </row>
    <row r="5" spans="1:12">
      <c r="A5" s="35" t="s">
        <v>213</v>
      </c>
    </row>
    <row r="6" spans="1:12">
      <c r="A6" s="42"/>
    </row>
    <row r="7" spans="1:12" ht="72">
      <c r="B7" s="43" t="s">
        <v>220</v>
      </c>
      <c r="C7" s="43" t="s">
        <v>211</v>
      </c>
      <c r="D7" s="43" t="s">
        <v>212</v>
      </c>
      <c r="E7" s="43" t="s">
        <v>29</v>
      </c>
      <c r="F7" s="43" t="s">
        <v>219</v>
      </c>
      <c r="G7" s="43" t="s">
        <v>221</v>
      </c>
      <c r="H7" s="43" t="s">
        <v>222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236</v>
      </c>
      <c r="B10" s="41">
        <v>193703532</v>
      </c>
      <c r="C10" s="41"/>
      <c r="D10" s="41">
        <v>27559974</v>
      </c>
      <c r="E10" s="41">
        <v>7464791</v>
      </c>
      <c r="F10" s="41"/>
      <c r="G10" s="41">
        <v>-165371349</v>
      </c>
      <c r="H10" s="41">
        <v>0</v>
      </c>
      <c r="I10" s="41">
        <f>SUM(B10:H10)</f>
        <v>63356948</v>
      </c>
      <c r="J10" s="41"/>
      <c r="K10" s="41">
        <f>SUM(I10:J10)</f>
        <v>63356948</v>
      </c>
      <c r="L10" s="45"/>
    </row>
    <row r="11" spans="1:12" ht="15.75" thickTop="1">
      <c r="A11" s="52" t="s">
        <v>223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224</v>
      </c>
      <c r="B12" s="54">
        <f>SUM(B10:B11)</f>
        <v>193703532</v>
      </c>
      <c r="C12" s="54">
        <f t="shared" ref="C12:J12" si="0">SUM(C10:C11)</f>
        <v>0</v>
      </c>
      <c r="D12" s="54">
        <f t="shared" si="0"/>
        <v>27559974</v>
      </c>
      <c r="E12" s="54">
        <f t="shared" si="0"/>
        <v>7464791</v>
      </c>
      <c r="F12" s="54">
        <f t="shared" si="0"/>
        <v>0</v>
      </c>
      <c r="G12" s="68">
        <f t="shared" si="0"/>
        <v>-165371349</v>
      </c>
      <c r="H12" s="54">
        <v>0</v>
      </c>
      <c r="I12" s="54">
        <f>SUM(B12:H12)</f>
        <v>63356948</v>
      </c>
      <c r="J12" s="54">
        <f t="shared" si="0"/>
        <v>0</v>
      </c>
      <c r="K12" s="54">
        <f>SUM(I12:J12)</f>
        <v>63356948</v>
      </c>
      <c r="L12" s="45"/>
    </row>
    <row r="13" spans="1:12">
      <c r="A13" s="55" t="s">
        <v>225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222</v>
      </c>
      <c r="B14" s="40"/>
      <c r="C14" s="40"/>
      <c r="D14" s="40"/>
      <c r="E14" s="40"/>
      <c r="F14" s="40"/>
      <c r="G14" s="39"/>
      <c r="H14" s="66">
        <v>-33791900</v>
      </c>
      <c r="I14" s="39">
        <f t="shared" si="1"/>
        <v>-33791900</v>
      </c>
      <c r="J14" s="66"/>
      <c r="K14" s="39">
        <f t="shared" si="2"/>
        <v>-33791900</v>
      </c>
      <c r="L14" s="45"/>
    </row>
    <row r="15" spans="1:12">
      <c r="A15" s="56" t="s">
        <v>226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227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228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-33791900</v>
      </c>
      <c r="I17" s="57">
        <f t="shared" si="1"/>
        <v>-33791900</v>
      </c>
      <c r="J17" s="65">
        <f t="shared" si="3"/>
        <v>0</v>
      </c>
      <c r="K17" s="57">
        <f t="shared" si="2"/>
        <v>-33791900</v>
      </c>
      <c r="L17" s="45"/>
    </row>
    <row r="18" spans="1:12">
      <c r="A18" s="55" t="s">
        <v>229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230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231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232</v>
      </c>
      <c r="B21" s="40"/>
      <c r="C21" s="40"/>
      <c r="D21" s="40"/>
      <c r="E21" s="59"/>
      <c r="F21" s="59"/>
      <c r="G21" s="3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233</v>
      </c>
      <c r="B22" s="54">
        <f>SUM(B19:B21)</f>
        <v>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68">
        <f t="shared" si="4"/>
        <v>0</v>
      </c>
      <c r="H22" s="54">
        <f t="shared" si="4"/>
        <v>0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235</v>
      </c>
      <c r="B24" s="60">
        <f>B12+B17+B22</f>
        <v>193703532</v>
      </c>
      <c r="C24" s="60">
        <f t="shared" ref="C24:J24" si="5">C12+C17+C22</f>
        <v>0</v>
      </c>
      <c r="D24" s="60">
        <f t="shared" si="5"/>
        <v>27559974</v>
      </c>
      <c r="E24" s="60">
        <f t="shared" si="5"/>
        <v>7464791</v>
      </c>
      <c r="F24" s="60">
        <f t="shared" si="5"/>
        <v>0</v>
      </c>
      <c r="G24" s="67">
        <f t="shared" si="5"/>
        <v>-165371349</v>
      </c>
      <c r="H24" s="60">
        <f t="shared" si="5"/>
        <v>-33791900</v>
      </c>
      <c r="I24" s="60">
        <f t="shared" si="1"/>
        <v>29565048</v>
      </c>
      <c r="J24" s="60">
        <f t="shared" si="5"/>
        <v>0</v>
      </c>
      <c r="K24" s="60">
        <f t="shared" si="2"/>
        <v>29565048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225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222</v>
      </c>
      <c r="B27" s="40"/>
      <c r="C27" s="40"/>
      <c r="D27" s="40"/>
      <c r="E27" s="40"/>
      <c r="F27" s="40"/>
      <c r="G27" s="39"/>
      <c r="H27" s="66">
        <v>-28542873</v>
      </c>
      <c r="I27" s="39">
        <f t="shared" si="1"/>
        <v>-28542873</v>
      </c>
      <c r="J27" s="66"/>
      <c r="K27" s="39">
        <f t="shared" si="2"/>
        <v>-28542873</v>
      </c>
      <c r="L27" s="45"/>
    </row>
    <row r="28" spans="1:12">
      <c r="A28" s="56" t="s">
        <v>226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227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228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65">
        <f t="shared" si="6"/>
        <v>-28542873</v>
      </c>
      <c r="I30" s="57">
        <f t="shared" si="1"/>
        <v>-28542873</v>
      </c>
      <c r="J30" s="65">
        <f t="shared" si="6"/>
        <v>0</v>
      </c>
      <c r="K30" s="57">
        <f t="shared" si="2"/>
        <v>-28542873</v>
      </c>
      <c r="L30" s="45"/>
    </row>
    <row r="31" spans="1:12">
      <c r="A31" s="55" t="s">
        <v>229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230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231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232</v>
      </c>
      <c r="B34" s="40"/>
      <c r="C34" s="40"/>
      <c r="D34" s="40"/>
      <c r="E34" s="59"/>
      <c r="F34" s="59"/>
      <c r="G34" s="39">
        <v>-33791900</v>
      </c>
      <c r="H34" s="39">
        <v>33791900</v>
      </c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233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-33791900</v>
      </c>
      <c r="H35" s="57">
        <f t="shared" si="7"/>
        <v>33791900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234</v>
      </c>
      <c r="B37" s="60">
        <f>B24+B30+B35</f>
        <v>193703532</v>
      </c>
      <c r="C37" s="60">
        <f t="shared" ref="C37:J37" si="8">C24+C30+C35</f>
        <v>0</v>
      </c>
      <c r="D37" s="60">
        <f t="shared" si="8"/>
        <v>27559974</v>
      </c>
      <c r="E37" s="60">
        <f t="shared" si="8"/>
        <v>7464791</v>
      </c>
      <c r="F37" s="60">
        <f t="shared" si="8"/>
        <v>0</v>
      </c>
      <c r="G37" s="67">
        <f t="shared" si="8"/>
        <v>-199163249</v>
      </c>
      <c r="H37" s="60">
        <f t="shared" si="8"/>
        <v>-28542873</v>
      </c>
      <c r="I37" s="60">
        <f t="shared" si="1"/>
        <v>1022175</v>
      </c>
      <c r="J37" s="60">
        <f t="shared" si="8"/>
        <v>0</v>
      </c>
      <c r="K37" s="60">
        <f t="shared" si="2"/>
        <v>1022175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G40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2022-02-05T13:56:06Z</dcterms:modified>
</cp:coreProperties>
</file>