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 center\Desktop\BILANCE\"/>
    </mc:Choice>
  </mc:AlternateContent>
  <bookViews>
    <workbookView xWindow="0" yWindow="0" windowWidth="5565" windowHeight="4800" tabRatio="801"/>
  </bookViews>
  <sheets>
    <sheet name="1-Pasqyra e Pozicioni Financiar" sheetId="17" r:id="rId1"/>
    <sheet name="2.1-Pasqyra e Perform. (natyra)" sheetId="18" r:id="rId2"/>
    <sheet name="3.1-CashFlow (indirekt)" sheetId="22" r:id="rId3"/>
    <sheet name="4-Pasq. e Levizjeve ne Kapital" sheetId="19" r:id="rId4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7" l="1"/>
  <c r="G17" i="19" l="1"/>
  <c r="G10" i="19"/>
  <c r="E15" i="22"/>
  <c r="C15" i="22"/>
  <c r="E14" i="22"/>
  <c r="E13" i="22"/>
  <c r="E68" i="22" s="1"/>
  <c r="C14" i="22"/>
  <c r="C13" i="22"/>
  <c r="C68" i="22" s="1"/>
  <c r="D55" i="18" l="1"/>
  <c r="B55" i="18"/>
  <c r="D42" i="18"/>
  <c r="D47" i="18" s="1"/>
  <c r="D57" i="18" s="1"/>
  <c r="B42" i="18"/>
  <c r="B47" i="18" s="1"/>
  <c r="B57" i="18" s="1"/>
  <c r="E11" i="22" l="1"/>
  <c r="D107" i="17"/>
  <c r="D109" i="17" s="1"/>
  <c r="B107" i="17"/>
  <c r="B109" i="17" s="1"/>
  <c r="D92" i="17"/>
  <c r="B92" i="17"/>
  <c r="D75" i="17"/>
  <c r="B75" i="17"/>
  <c r="D55" i="17"/>
  <c r="B55" i="17"/>
  <c r="D33" i="17"/>
  <c r="D94" i="17" l="1"/>
  <c r="D111" i="17" s="1"/>
  <c r="D57" i="17"/>
  <c r="B94" i="17"/>
  <c r="B111" i="17" s="1"/>
  <c r="B113" i="17" s="1"/>
  <c r="B57" i="17"/>
  <c r="D113" i="17" l="1"/>
  <c r="H21" i="19"/>
  <c r="G21" i="19" s="1"/>
  <c r="G22" i="19" s="1"/>
  <c r="H27" i="19"/>
  <c r="H14" i="19"/>
  <c r="E37" i="22" l="1"/>
  <c r="C49" i="22"/>
  <c r="E49" i="22"/>
  <c r="C64" i="22"/>
  <c r="E64" i="22"/>
  <c r="E66" i="22" l="1"/>
  <c r="E69" i="22" s="1"/>
  <c r="C67" i="22" l="1"/>
  <c r="E72" i="22"/>
  <c r="C11" i="22"/>
  <c r="C37" i="22" s="1"/>
  <c r="C66" i="22" s="1"/>
  <c r="C69" i="22" l="1"/>
  <c r="C72" i="22" s="1"/>
  <c r="J35" i="19"/>
  <c r="F35" i="19"/>
  <c r="E35" i="19"/>
  <c r="D35" i="19"/>
  <c r="C35" i="19"/>
  <c r="B35" i="19"/>
  <c r="I33" i="19"/>
  <c r="K33" i="19" s="1"/>
  <c r="I32" i="19"/>
  <c r="K32" i="19" s="1"/>
  <c r="I31" i="19"/>
  <c r="K31" i="19" s="1"/>
  <c r="G30" i="19"/>
  <c r="F30" i="19"/>
  <c r="E30" i="19"/>
  <c r="D30" i="19"/>
  <c r="C30" i="19"/>
  <c r="B30" i="19"/>
  <c r="I29" i="19"/>
  <c r="K29" i="19" s="1"/>
  <c r="I28" i="19"/>
  <c r="K28" i="19" s="1"/>
  <c r="J30" i="19"/>
  <c r="I27" i="19"/>
  <c r="K27" i="19" s="1"/>
  <c r="I26" i="19"/>
  <c r="K26" i="19" s="1"/>
  <c r="I25" i="19"/>
  <c r="K25" i="19" s="1"/>
  <c r="J22" i="19"/>
  <c r="H22" i="19"/>
  <c r="F22" i="19"/>
  <c r="E22" i="19"/>
  <c r="D22" i="19"/>
  <c r="C22" i="19"/>
  <c r="B22" i="19"/>
  <c r="I21" i="19"/>
  <c r="K21" i="19" s="1"/>
  <c r="I20" i="19"/>
  <c r="K20" i="19" s="1"/>
  <c r="I19" i="19"/>
  <c r="K19" i="19" s="1"/>
  <c r="I18" i="19"/>
  <c r="K18" i="19" s="1"/>
  <c r="F17" i="19"/>
  <c r="E17" i="19"/>
  <c r="D17" i="19"/>
  <c r="C17" i="19"/>
  <c r="B17" i="19"/>
  <c r="I16" i="19"/>
  <c r="K16" i="19" s="1"/>
  <c r="I15" i="19"/>
  <c r="K15" i="19" s="1"/>
  <c r="J17" i="19"/>
  <c r="I13" i="19"/>
  <c r="K13" i="19" s="1"/>
  <c r="J12" i="19"/>
  <c r="H12" i="19"/>
  <c r="G12" i="19"/>
  <c r="G24" i="19" s="1"/>
  <c r="F12" i="19"/>
  <c r="F24" i="19" s="1"/>
  <c r="E12" i="19"/>
  <c r="D12" i="19"/>
  <c r="C12" i="19"/>
  <c r="B12" i="19"/>
  <c r="I11" i="19"/>
  <c r="K11" i="19" s="1"/>
  <c r="I10" i="19"/>
  <c r="K10" i="19" s="1"/>
  <c r="B24" i="19" l="1"/>
  <c r="E24" i="19"/>
  <c r="D24" i="19"/>
  <c r="D37" i="19" s="1"/>
  <c r="I22" i="19"/>
  <c r="K22" i="19" s="1"/>
  <c r="I12" i="19"/>
  <c r="K12" i="19" s="1"/>
  <c r="C24" i="19"/>
  <c r="J24" i="19"/>
  <c r="J37" i="19" s="1"/>
  <c r="H30" i="19"/>
  <c r="I30" i="19" s="1"/>
  <c r="K30" i="19" s="1"/>
  <c r="H17" i="19"/>
  <c r="I17" i="19" s="1"/>
  <c r="K17" i="19" s="1"/>
  <c r="I14" i="19"/>
  <c r="K14" i="19" s="1"/>
  <c r="C37" i="19"/>
  <c r="F37" i="19"/>
  <c r="B37" i="19"/>
  <c r="E37" i="19"/>
  <c r="H24" i="19" l="1"/>
  <c r="I24" i="19" s="1"/>
  <c r="H34" i="19" l="1"/>
  <c r="G34" i="19" s="1"/>
  <c r="K24" i="19"/>
  <c r="H35" i="19" l="1"/>
  <c r="H37" i="19" s="1"/>
  <c r="I34" i="19" l="1"/>
  <c r="K34" i="19" s="1"/>
  <c r="G35" i="19"/>
  <c r="I35" i="19" l="1"/>
  <c r="K35" i="19" s="1"/>
  <c r="G37" i="19"/>
  <c r="I37" i="19" s="1"/>
  <c r="K37" i="19" s="1"/>
</calcChain>
</file>

<file path=xl/sharedStrings.xml><?xml version="1.0" encoding="utf-8"?>
<sst xmlns="http://schemas.openxmlformats.org/spreadsheetml/2006/main" count="276" uniqueCount="221">
  <si>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</si>
  <si>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</si>
  <si>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</si>
  <si>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</si>
  <si>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</si>
  <si>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</si>
  <si>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</si>
  <si>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</si>
  <si>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</si>
  <si>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</si>
  <si>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</si>
  <si>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</si>
  <si>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</si>
  <si>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</si>
  <si>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</si>
  <si>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</si>
  <si>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</si>
  <si>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</si>
  <si>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</si>
  <si>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</si>
  <si>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</si>
  <si>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</si>
  <si>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</si>
  <si>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</si>
  <si>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</si>
  <si>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</si>
  <si>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</si>
  <si>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</si>
  <si>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</si>
  <si>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</si>
  <si>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</si>
  <si>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</si>
  <si>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</si>
  <si>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</si>
  <si>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</si>
  <si>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</si>
  <si>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</si>
  <si>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</si>
  <si>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</si>
  <si>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</si>
  <si>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</si>
  <si>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</si>
  <si>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</si>
  <si>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</si>
  <si>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</si>
  <si>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</si>
  <si>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</si>
  <si>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</si>
  <si>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</si>
  <si>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</si>
  <si>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</si>
  <si>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</si>
  <si>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</si>
  <si>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</si>
  <si>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</si>
  <si>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</si>
  <si>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</si>
  <si>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</si>
  <si>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</si>
  <si>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</si>
  <si>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</si>
  <si>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</si>
  <si>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</si>
  <si>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</si>
  <si>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</si>
  <si>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</si>
  <si>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</si>
  <si>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</si>
  <si>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</si>
  <si>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</si>
  <si>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</si>
  <si>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</si>
  <si>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</si>
  <si>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</si>
  <si>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</si>
  <si>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</si>
  <si>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</si>
  <si>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</si>
  <si>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</si>
  <si>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</si>
  <si>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</si>
  <si>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</si>
  <si>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</si>
  <si>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</si>
  <si>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</si>
  <si>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</si>
  <si>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</si>
  <si>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</si>
  <si>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</si>
  <si>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</si>
  <si>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</si>
  <si>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</si>
  <si>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</si>
  <si>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</si>
  <si>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</si>
  <si>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</si>
  <si>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</si>
  <si>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</si>
  <si>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</si>
  <si>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</si>
  <si>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</si>
  <si>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</si>
  <si>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</si>
  <si>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</si>
  <si>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</si>
  <si>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</si>
  <si>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</si>
  <si>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</si>
  <si>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</si>
  <si>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</si>
  <si>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</si>
  <si>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</si>
  <si>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</si>
  <si>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</si>
  <si>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</si>
  <si>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</si>
  <si>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</si>
  <si>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</si>
  <si>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</si>
  <si>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</si>
  <si>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</si>
  <si>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</si>
  <si>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</si>
  <si>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</si>
  <si>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</si>
  <si>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</si>
  <si>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</si>
  <si>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</si>
  <si>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</si>
  <si>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</si>
  <si>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</si>
  <si>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</si>
  <si>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</si>
  <si>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</si>
  <si>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</si>
  <si>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</si>
  <si>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</si>
  <si>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</si>
  <si>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</si>
  <si>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</si>
  <si>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</si>
  <si>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</si>
  <si>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</si>
  <si>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</si>
  <si>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</si>
  <si>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</si>
  <si>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</si>
  <si>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</si>
  <si>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</si>
  <si>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</si>
  <si>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</si>
  <si>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</si>
  <si>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</si>
  <si>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</si>
  <si>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</si>
  <si>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</si>
  <si>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</si>
  <si>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</si>
  <si>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</si>
  <si>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</si>
  <si>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</si>
  <si>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</si>
  <si>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</si>
  <si>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</si>
  <si>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</si>
  <si>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</si>
  <si>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</si>
  <si>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</si>
  <si>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</si>
  <si>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</si>
  <si>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</si>
  <si>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</si>
  <si>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</si>
  <si>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</si>
  <si>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</si>
  <si>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</si>
  <si>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</si>
  <si>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</si>
  <si>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</si>
  <si>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</si>
  <si>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</si>
  <si>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</si>
  <si>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</si>
  <si>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</si>
  <si>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</si>
  <si>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</si>
  <si>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</si>
  <si>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</si>
  <si>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</si>
  <si>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</si>
  <si>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</si>
  <si>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</si>
  <si>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</si>
  <si>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</si>
  <si>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</si>
  <si>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</si>
  <si>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</si>
  <si>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</si>
  <si>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</si>
  <si>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</si>
  <si>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</si>
  <si>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</si>
  <si>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</si>
  <si>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</si>
  <si>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</si>
  <si>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</si>
  <si>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</si>
  <si>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</si>
  <si>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</si>
  <si>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</si>
  <si>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</si>
  <si>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Office Center shpk</t>
  </si>
  <si>
    <t>K41425042N</t>
  </si>
  <si>
    <t>Lek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</si>
  <si>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</si>
  <si>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</si>
  <si>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</si>
  <si>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</si>
  <si>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Parapagime per qera</t>
  </si>
  <si>
    <t>EVI-LUNA SHPK</t>
  </si>
  <si>
    <t>M01331003S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</si>
</sst>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11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69" fillId="0" borderId="0" xfId="3275" applyFont="1" applyFill="1" applyAlignment="1">
      <alignment vertical="top" wrapText="1"/>
    </xf>
    <xf numFmtId="1" fontId="176" fillId="0" borderId="0" xfId="3507" applyNumberFormat="1" applyFont="1" applyFill="1" applyBorder="1" applyAlignment="1">
      <alignment vertical="center"/>
    </xf>
    <xf numFmtId="168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43" fontId="176" fillId="0" borderId="0" xfId="215" applyFont="1" applyFill="1" applyBorder="1" applyAlignment="1">
      <alignment vertical="center"/>
    </xf>
    <xf numFmtId="0" fontId="180" fillId="0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/>
    <xf numFmtId="0" fontId="167" fillId="0" borderId="0" xfId="3506" applyFont="1" applyAlignment="1">
      <alignment horizontal="center"/>
    </xf>
    <xf numFmtId="37" fontId="166" fillId="0" borderId="0" xfId="0" applyNumberFormat="1" applyFont="1" applyFill="1" applyBorder="1" applyAlignment="1" applyProtection="1">
      <alignment horizontal="center"/>
    </xf>
    <xf numFmtId="0" fontId="168" fillId="0" borderId="0" xfId="3507" applyNumberFormat="1" applyFont="1" applyFill="1" applyBorder="1" applyAlignment="1">
      <alignment horizontal="left" vertical="center" wrapText="1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zoomScale="90" zoomScaleNormal="90" workbookViewId="0">
      <selection activeCell="A4" sqref="A4"/>
    </sheetView>
  </sheetViews>
  <sheetFormatPr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30" t="s">
        <v>78</v>
      </c>
      <c r="B1" s="10">
        <v>2020</v>
      </c>
      <c r="D1" s="10">
        <v>2019</v>
      </c>
    </row>
    <row r="2" spans="1:5">
      <c r="A2" s="31" t="s">
        <v>219</v>
      </c>
    </row>
    <row r="3" spans="1:5">
      <c r="A3" s="31" t="s">
        <v>220</v>
      </c>
    </row>
    <row r="4" spans="1:5">
      <c r="A4" s="31" t="s">
        <v>213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48">
        <v>277552</v>
      </c>
      <c r="C11" s="23"/>
      <c r="D11" s="48">
        <v>0</v>
      </c>
      <c r="E11" s="11"/>
    </row>
    <row r="12" spans="1:5">
      <c r="A12" s="19" t="s">
        <v>79</v>
      </c>
      <c r="B12" s="60"/>
      <c r="C12" s="23"/>
      <c r="D12" s="60"/>
      <c r="E12" s="11"/>
    </row>
    <row r="13" spans="1:5" ht="16.5" customHeight="1">
      <c r="A13" s="49" t="s">
        <v>113</v>
      </c>
      <c r="B13" s="48"/>
      <c r="C13" s="23"/>
      <c r="D13" s="48"/>
      <c r="E13" s="11"/>
    </row>
    <row r="14" spans="1:5" ht="16.5" customHeight="1">
      <c r="A14" s="49" t="s">
        <v>114</v>
      </c>
      <c r="B14" s="48"/>
      <c r="C14" s="23"/>
      <c r="D14" s="48"/>
      <c r="E14" s="11"/>
    </row>
    <row r="15" spans="1:5">
      <c r="A15" s="49" t="s">
        <v>125</v>
      </c>
      <c r="B15" s="48"/>
      <c r="C15" s="23"/>
      <c r="D15" s="48"/>
      <c r="E15" s="11"/>
    </row>
    <row r="16" spans="1:5">
      <c r="A16" s="49" t="s">
        <v>115</v>
      </c>
      <c r="B16" s="48"/>
      <c r="C16" s="23"/>
      <c r="D16" s="48"/>
      <c r="E16" s="11"/>
    </row>
    <row r="17" spans="1:5">
      <c r="A17" s="19" t="s">
        <v>15</v>
      </c>
      <c r="B17" s="60"/>
      <c r="C17" s="23"/>
      <c r="D17" s="60"/>
      <c r="E17" s="11"/>
    </row>
    <row r="18" spans="1:5">
      <c r="A18" s="49" t="s">
        <v>126</v>
      </c>
      <c r="B18" s="48">
        <v>1127396</v>
      </c>
      <c r="C18" s="23"/>
      <c r="D18" s="48">
        <v>0</v>
      </c>
      <c r="E18" s="11"/>
    </row>
    <row r="19" spans="1:5" ht="16.5" customHeight="1">
      <c r="A19" s="49" t="s">
        <v>116</v>
      </c>
      <c r="B19" s="48"/>
      <c r="C19" s="23"/>
      <c r="D19" s="48"/>
      <c r="E19" s="11"/>
    </row>
    <row r="20" spans="1:5" ht="16.5" customHeight="1">
      <c r="A20" s="49" t="s">
        <v>117</v>
      </c>
      <c r="B20" s="48"/>
      <c r="C20" s="23"/>
      <c r="D20" s="48"/>
      <c r="E20" s="11"/>
    </row>
    <row r="21" spans="1:5">
      <c r="A21" s="49" t="s">
        <v>7</v>
      </c>
      <c r="B21" s="48">
        <v>0</v>
      </c>
      <c r="C21" s="23"/>
      <c r="D21" s="48">
        <v>0</v>
      </c>
      <c r="E21" s="11"/>
    </row>
    <row r="22" spans="1:5">
      <c r="A22" s="49" t="s">
        <v>118</v>
      </c>
      <c r="B22" s="48"/>
      <c r="C22" s="23"/>
      <c r="D22" s="48"/>
      <c r="E22" s="11"/>
    </row>
    <row r="23" spans="1:5">
      <c r="A23" s="19" t="s">
        <v>68</v>
      </c>
      <c r="B23" s="18"/>
      <c r="C23" s="23"/>
      <c r="D23" s="18"/>
      <c r="E23" s="11"/>
    </row>
    <row r="24" spans="1:5">
      <c r="A24" s="49" t="s">
        <v>80</v>
      </c>
      <c r="B24" s="48">
        <v>0</v>
      </c>
      <c r="C24" s="23"/>
      <c r="D24" s="48">
        <v>0</v>
      </c>
      <c r="E24" s="11"/>
    </row>
    <row r="25" spans="1:5">
      <c r="A25" s="49" t="s">
        <v>81</v>
      </c>
      <c r="B25" s="48"/>
      <c r="C25" s="23"/>
      <c r="D25" s="48"/>
      <c r="E25" s="11"/>
    </row>
    <row r="26" spans="1:5">
      <c r="A26" s="49" t="s">
        <v>82</v>
      </c>
      <c r="B26" s="48"/>
      <c r="C26" s="23"/>
      <c r="D26" s="48">
        <v>0</v>
      </c>
      <c r="E26" s="11"/>
    </row>
    <row r="27" spans="1:5">
      <c r="A27" s="49" t="s">
        <v>62</v>
      </c>
      <c r="B27" s="48">
        <v>945517</v>
      </c>
      <c r="C27" s="23"/>
      <c r="D27" s="48">
        <v>0</v>
      </c>
      <c r="E27" s="11"/>
    </row>
    <row r="28" spans="1:5">
      <c r="A28" s="49" t="s">
        <v>83</v>
      </c>
      <c r="B28" s="48"/>
      <c r="C28" s="23"/>
      <c r="D28" s="48"/>
      <c r="E28" s="11"/>
    </row>
    <row r="29" spans="1:5">
      <c r="A29" s="49" t="s">
        <v>84</v>
      </c>
      <c r="B29" s="48"/>
      <c r="C29" s="23"/>
      <c r="D29" s="48"/>
      <c r="E29" s="11"/>
    </row>
    <row r="30" spans="1:5">
      <c r="A30" s="49" t="s">
        <v>218</v>
      </c>
      <c r="B30" s="48">
        <v>40000</v>
      </c>
      <c r="C30" s="23"/>
      <c r="D30" s="48">
        <v>0</v>
      </c>
      <c r="E30" s="11"/>
    </row>
    <row r="31" spans="1:5">
      <c r="A31" s="19" t="s">
        <v>16</v>
      </c>
      <c r="B31" s="48"/>
      <c r="C31" s="23"/>
      <c r="D31" s="48"/>
      <c r="E31" s="11"/>
    </row>
    <row r="32" spans="1:5">
      <c r="A32" s="19" t="s">
        <v>17</v>
      </c>
      <c r="B32" s="48"/>
      <c r="C32" s="23"/>
      <c r="D32" s="48"/>
      <c r="E32" s="11"/>
    </row>
    <row r="33" spans="1:5">
      <c r="A33" s="19" t="s">
        <v>2</v>
      </c>
      <c r="B33" s="26">
        <f>SUM(B11:B32)</f>
        <v>2390465</v>
      </c>
      <c r="C33" s="27"/>
      <c r="D33" s="26">
        <f>SUM(D11:D32)</f>
        <v>0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85</v>
      </c>
      <c r="B36" s="18"/>
      <c r="C36" s="23"/>
      <c r="D36" s="18"/>
      <c r="E36" s="11"/>
    </row>
    <row r="37" spans="1:5">
      <c r="A37" s="49" t="s">
        <v>119</v>
      </c>
      <c r="B37" s="48"/>
      <c r="C37" s="23"/>
      <c r="D37" s="48"/>
      <c r="E37" s="11"/>
    </row>
    <row r="38" spans="1:5">
      <c r="A38" s="49" t="s">
        <v>120</v>
      </c>
      <c r="B38" s="48"/>
      <c r="C38" s="23"/>
      <c r="D38" s="48"/>
      <c r="E38" s="11"/>
    </row>
    <row r="39" spans="1:5">
      <c r="A39" s="49" t="s">
        <v>121</v>
      </c>
      <c r="B39" s="48"/>
      <c r="C39" s="23"/>
      <c r="D39" s="48"/>
      <c r="E39" s="11"/>
    </row>
    <row r="40" spans="1:5">
      <c r="A40" s="49" t="s">
        <v>122</v>
      </c>
      <c r="B40" s="48"/>
      <c r="C40" s="23"/>
      <c r="D40" s="48"/>
      <c r="E40" s="11"/>
    </row>
    <row r="41" spans="1:5">
      <c r="A41" s="49" t="s">
        <v>123</v>
      </c>
      <c r="B41" s="48"/>
      <c r="C41" s="23"/>
      <c r="D41" s="48"/>
      <c r="E41" s="11"/>
    </row>
    <row r="42" spans="1:5">
      <c r="A42" s="49" t="s">
        <v>124</v>
      </c>
      <c r="B42" s="48"/>
      <c r="C42" s="23"/>
      <c r="D42" s="48"/>
      <c r="E42" s="11"/>
    </row>
    <row r="43" spans="1:5">
      <c r="A43" s="19" t="s">
        <v>74</v>
      </c>
      <c r="B43" s="18"/>
      <c r="C43" s="23"/>
      <c r="D43" s="18"/>
      <c r="E43" s="11"/>
    </row>
    <row r="44" spans="1:5">
      <c r="A44" s="49" t="s">
        <v>127</v>
      </c>
      <c r="B44" s="48">
        <v>0</v>
      </c>
      <c r="C44" s="23"/>
      <c r="D44" s="48">
        <v>0</v>
      </c>
      <c r="E44" s="11"/>
    </row>
    <row r="45" spans="1:5">
      <c r="A45" s="49" t="s">
        <v>128</v>
      </c>
      <c r="B45" s="48">
        <v>28583</v>
      </c>
      <c r="C45" s="23"/>
      <c r="D45" s="48">
        <v>0</v>
      </c>
      <c r="E45" s="11"/>
    </row>
    <row r="46" spans="1:5">
      <c r="A46" s="49" t="s">
        <v>129</v>
      </c>
      <c r="B46" s="48">
        <v>0</v>
      </c>
      <c r="C46" s="23"/>
      <c r="D46" s="48">
        <v>0</v>
      </c>
      <c r="E46" s="11"/>
    </row>
    <row r="47" spans="1:5">
      <c r="A47" s="49" t="s">
        <v>130</v>
      </c>
      <c r="B47" s="48"/>
      <c r="C47" s="23"/>
      <c r="D47" s="48"/>
      <c r="E47" s="11"/>
    </row>
    <row r="48" spans="1:5">
      <c r="A48" s="49" t="s">
        <v>131</v>
      </c>
      <c r="B48" s="48"/>
      <c r="C48" s="23"/>
      <c r="D48" s="48"/>
      <c r="E48" s="11"/>
    </row>
    <row r="49" spans="1:5">
      <c r="A49" s="19" t="s">
        <v>20</v>
      </c>
      <c r="B49" s="48"/>
      <c r="C49" s="23"/>
      <c r="D49" s="48"/>
      <c r="E49" s="11"/>
    </row>
    <row r="50" spans="1:5">
      <c r="A50" s="19" t="s">
        <v>86</v>
      </c>
      <c r="B50" s="18"/>
      <c r="C50" s="23"/>
      <c r="D50" s="18"/>
      <c r="E50" s="11"/>
    </row>
    <row r="51" spans="1:5">
      <c r="A51" s="49" t="s">
        <v>132</v>
      </c>
      <c r="B51" s="48"/>
      <c r="C51" s="23"/>
      <c r="D51" s="48"/>
      <c r="E51" s="11"/>
    </row>
    <row r="52" spans="1:5">
      <c r="A52" s="49" t="s">
        <v>133</v>
      </c>
      <c r="B52" s="48"/>
      <c r="C52" s="23"/>
      <c r="D52" s="48"/>
      <c r="E52" s="11"/>
    </row>
    <row r="53" spans="1:5">
      <c r="A53" s="49" t="s">
        <v>134</v>
      </c>
      <c r="B53" s="48"/>
      <c r="C53" s="23"/>
      <c r="D53" s="48"/>
      <c r="E53" s="11"/>
    </row>
    <row r="54" spans="1:5">
      <c r="A54" s="19" t="s">
        <v>21</v>
      </c>
      <c r="B54" s="48"/>
      <c r="C54" s="23"/>
      <c r="D54" s="48"/>
      <c r="E54" s="11"/>
    </row>
    <row r="55" spans="1:5">
      <c r="A55" s="19" t="s">
        <v>1</v>
      </c>
      <c r="B55" s="26">
        <f>SUM(B37:B54)</f>
        <v>28583</v>
      </c>
      <c r="C55" s="27"/>
      <c r="D55" s="26">
        <f>SUM(D37:D54)</f>
        <v>0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50">
        <f>B55+B33</f>
        <v>2419048</v>
      </c>
      <c r="C57" s="51"/>
      <c r="D57" s="50">
        <f>D55+D33</f>
        <v>0</v>
      </c>
      <c r="E57" s="11"/>
    </row>
    <row r="58" spans="1:5" ht="15.75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49" t="s">
        <v>135</v>
      </c>
      <c r="B62" s="48"/>
      <c r="C62" s="23"/>
      <c r="D62" s="48"/>
      <c r="E62" s="11"/>
    </row>
    <row r="63" spans="1:5">
      <c r="A63" s="49" t="s">
        <v>87</v>
      </c>
      <c r="B63" s="48"/>
      <c r="C63" s="23"/>
      <c r="D63" s="48">
        <v>0</v>
      </c>
      <c r="E63" s="11"/>
    </row>
    <row r="64" spans="1:5">
      <c r="A64" s="49" t="s">
        <v>88</v>
      </c>
      <c r="B64" s="48">
        <v>0</v>
      </c>
      <c r="C64" s="23"/>
      <c r="D64" s="48">
        <v>0</v>
      </c>
      <c r="E64" s="11"/>
    </row>
    <row r="65" spans="1:5">
      <c r="A65" s="49" t="s">
        <v>25</v>
      </c>
      <c r="B65" s="48">
        <v>304016</v>
      </c>
      <c r="C65" s="23"/>
      <c r="D65" s="48">
        <v>0</v>
      </c>
      <c r="E65" s="11"/>
    </row>
    <row r="66" spans="1:5">
      <c r="A66" s="49" t="s">
        <v>89</v>
      </c>
      <c r="B66" s="48"/>
      <c r="C66" s="23"/>
      <c r="D66" s="48"/>
      <c r="E66" s="11"/>
    </row>
    <row r="67" spans="1:5">
      <c r="A67" s="49" t="s">
        <v>136</v>
      </c>
      <c r="B67" s="48"/>
      <c r="C67" s="23"/>
      <c r="D67" s="48"/>
      <c r="E67" s="11"/>
    </row>
    <row r="68" spans="1:5">
      <c r="A68" s="49" t="s">
        <v>137</v>
      </c>
      <c r="B68" s="48"/>
      <c r="C68" s="23"/>
      <c r="D68" s="48"/>
      <c r="E68" s="11"/>
    </row>
    <row r="69" spans="1:5">
      <c r="A69" s="49" t="s">
        <v>72</v>
      </c>
      <c r="B69" s="48">
        <v>16766</v>
      </c>
      <c r="C69" s="23"/>
      <c r="D69" s="48">
        <v>0</v>
      </c>
      <c r="E69" s="11"/>
    </row>
    <row r="70" spans="1:5">
      <c r="A70" s="49" t="s">
        <v>90</v>
      </c>
      <c r="B70" s="48">
        <v>0</v>
      </c>
      <c r="C70" s="23"/>
      <c r="D70" s="48">
        <v>0</v>
      </c>
      <c r="E70" s="11"/>
    </row>
    <row r="71" spans="1:5">
      <c r="A71" s="49" t="s">
        <v>69</v>
      </c>
      <c r="B71" s="48"/>
      <c r="C71" s="23"/>
      <c r="D71" s="48"/>
      <c r="E71" s="11"/>
    </row>
    <row r="72" spans="1:5">
      <c r="A72" s="19" t="s">
        <v>26</v>
      </c>
      <c r="B72" s="48"/>
      <c r="C72" s="23"/>
      <c r="D72" s="48"/>
      <c r="E72" s="11"/>
    </row>
    <row r="73" spans="1:5">
      <c r="A73" s="19" t="s">
        <v>27</v>
      </c>
      <c r="B73" s="48"/>
      <c r="C73" s="23"/>
      <c r="D73" s="48"/>
      <c r="E73" s="11"/>
    </row>
    <row r="74" spans="1:5">
      <c r="A74" s="19" t="s">
        <v>73</v>
      </c>
      <c r="B74" s="48"/>
      <c r="C74" s="23"/>
      <c r="D74" s="48"/>
      <c r="E74" s="11"/>
    </row>
    <row r="75" spans="1:5">
      <c r="A75" s="19" t="s">
        <v>28</v>
      </c>
      <c r="B75" s="26">
        <f>SUM(B62:B74)</f>
        <v>320782</v>
      </c>
      <c r="C75" s="27"/>
      <c r="D75" s="26">
        <f>SUM(D62:D74)</f>
        <v>0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49" t="s">
        <v>135</v>
      </c>
      <c r="B78" s="48"/>
      <c r="C78" s="23"/>
      <c r="D78" s="48"/>
      <c r="E78" s="11"/>
    </row>
    <row r="79" spans="1:5">
      <c r="A79" s="49" t="s">
        <v>87</v>
      </c>
      <c r="B79" s="48"/>
      <c r="C79" s="23"/>
      <c r="D79" s="48"/>
      <c r="E79" s="11"/>
    </row>
    <row r="80" spans="1:5">
      <c r="A80" s="49" t="s">
        <v>88</v>
      </c>
      <c r="B80" s="48"/>
      <c r="C80" s="23"/>
      <c r="D80" s="48"/>
      <c r="E80" s="11"/>
    </row>
    <row r="81" spans="1:5">
      <c r="A81" s="49" t="s">
        <v>25</v>
      </c>
      <c r="B81" s="48"/>
      <c r="C81" s="23"/>
      <c r="D81" s="48"/>
      <c r="E81" s="11"/>
    </row>
    <row r="82" spans="1:5">
      <c r="A82" s="49" t="s">
        <v>89</v>
      </c>
      <c r="B82" s="48"/>
      <c r="C82" s="23"/>
      <c r="D82" s="48"/>
      <c r="E82" s="11"/>
    </row>
    <row r="83" spans="1:5">
      <c r="A83" s="49" t="s">
        <v>136</v>
      </c>
      <c r="B83" s="48"/>
      <c r="C83" s="23"/>
      <c r="D83" s="48"/>
      <c r="E83" s="11"/>
    </row>
    <row r="84" spans="1:5">
      <c r="A84" s="49" t="s">
        <v>137</v>
      </c>
      <c r="B84" s="48"/>
      <c r="C84" s="23"/>
      <c r="D84" s="48"/>
      <c r="E84" s="11"/>
    </row>
    <row r="85" spans="1:5">
      <c r="A85" s="49" t="s">
        <v>69</v>
      </c>
      <c r="B85" s="48">
        <v>1981100</v>
      </c>
      <c r="C85" s="23"/>
      <c r="D85" s="48">
        <v>0</v>
      </c>
      <c r="E85" s="11"/>
    </row>
    <row r="86" spans="1:5">
      <c r="A86" s="19" t="s">
        <v>26</v>
      </c>
      <c r="B86" s="48"/>
      <c r="C86" s="23"/>
      <c r="D86" s="48"/>
      <c r="E86" s="11"/>
    </row>
    <row r="87" spans="1:5">
      <c r="A87" s="19" t="s">
        <v>27</v>
      </c>
      <c r="B87" s="48"/>
      <c r="C87" s="23"/>
      <c r="D87" s="48"/>
      <c r="E87" s="11"/>
    </row>
    <row r="88" spans="1:5">
      <c r="A88" s="19" t="s">
        <v>73</v>
      </c>
      <c r="B88" s="18"/>
      <c r="C88" s="23"/>
      <c r="D88" s="18"/>
      <c r="E88" s="11"/>
    </row>
    <row r="89" spans="1:5">
      <c r="A89" s="49" t="s">
        <v>91</v>
      </c>
      <c r="B89" s="48"/>
      <c r="C89" s="23"/>
      <c r="D89" s="48"/>
      <c r="E89" s="11"/>
    </row>
    <row r="90" spans="1:5">
      <c r="A90" s="49" t="s">
        <v>92</v>
      </c>
      <c r="B90" s="48"/>
      <c r="C90" s="23"/>
      <c r="D90" s="48"/>
      <c r="E90" s="11"/>
    </row>
    <row r="91" spans="1:5">
      <c r="A91" s="19" t="s">
        <v>30</v>
      </c>
      <c r="B91" s="48"/>
      <c r="C91" s="23"/>
      <c r="D91" s="48"/>
      <c r="E91" s="11"/>
    </row>
    <row r="92" spans="1:5">
      <c r="A92" s="19" t="s">
        <v>31</v>
      </c>
      <c r="B92" s="26">
        <f>SUM(B78:B91)</f>
        <v>1981100</v>
      </c>
      <c r="C92" s="27"/>
      <c r="D92" s="26">
        <f>SUM(D78:D91)</f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2">
        <f>B75+B92</f>
        <v>2301882</v>
      </c>
      <c r="C94" s="51"/>
      <c r="D94" s="52">
        <f>D75+D92</f>
        <v>0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8">
        <v>100000</v>
      </c>
      <c r="C97" s="23"/>
      <c r="D97" s="48">
        <v>0</v>
      </c>
      <c r="E97" s="11"/>
    </row>
    <row r="98" spans="1:5">
      <c r="A98" s="19" t="s">
        <v>35</v>
      </c>
      <c r="B98" s="48"/>
      <c r="C98" s="23"/>
      <c r="D98" s="48"/>
      <c r="E98" s="11"/>
    </row>
    <row r="99" spans="1:5">
      <c r="A99" s="19" t="s">
        <v>36</v>
      </c>
      <c r="B99" s="48"/>
      <c r="C99" s="23"/>
      <c r="D99" s="48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49" t="s">
        <v>0</v>
      </c>
      <c r="B101" s="48"/>
      <c r="C101" s="23"/>
      <c r="D101" s="48"/>
      <c r="E101" s="11"/>
    </row>
    <row r="102" spans="1:5">
      <c r="A102" s="49" t="s">
        <v>93</v>
      </c>
      <c r="B102" s="48">
        <v>0</v>
      </c>
      <c r="C102" s="23"/>
      <c r="D102" s="48">
        <v>0</v>
      </c>
      <c r="E102" s="11"/>
    </row>
    <row r="103" spans="1:5">
      <c r="A103" s="49"/>
      <c r="B103" s="48"/>
      <c r="C103" s="23"/>
      <c r="D103" s="48"/>
      <c r="E103" s="11"/>
    </row>
    <row r="104" spans="1:5">
      <c r="A104" s="49" t="s">
        <v>111</v>
      </c>
      <c r="B104" s="48"/>
      <c r="C104" s="23"/>
      <c r="D104" s="48"/>
      <c r="E104" s="11"/>
    </row>
    <row r="105" spans="1:5">
      <c r="A105" s="19" t="s">
        <v>64</v>
      </c>
      <c r="B105" s="48">
        <v>0</v>
      </c>
      <c r="C105" s="41"/>
      <c r="D105" s="48"/>
      <c r="E105" s="11"/>
    </row>
    <row r="106" spans="1:5">
      <c r="A106" s="19" t="s">
        <v>63</v>
      </c>
      <c r="B106" s="48">
        <v>17166</v>
      </c>
      <c r="C106" s="23"/>
      <c r="D106" s="48">
        <v>0</v>
      </c>
      <c r="E106" s="11"/>
    </row>
    <row r="107" spans="1:5" ht="18" customHeight="1">
      <c r="A107" s="19" t="s">
        <v>66</v>
      </c>
      <c r="B107" s="35">
        <f>SUM(B97:B106)</f>
        <v>117166</v>
      </c>
      <c r="C107" s="36"/>
      <c r="D107" s="35">
        <f>SUM(D97:D106)</f>
        <v>0</v>
      </c>
      <c r="E107" s="11"/>
    </row>
    <row r="108" spans="1:5">
      <c r="A108" s="17" t="s">
        <v>61</v>
      </c>
      <c r="B108" s="48"/>
      <c r="C108" s="23"/>
      <c r="D108" s="48"/>
      <c r="E108" s="11"/>
    </row>
    <row r="109" spans="1:5">
      <c r="A109" s="19" t="s">
        <v>65</v>
      </c>
      <c r="B109" s="52">
        <f>SUM(B107:B108)</f>
        <v>117166</v>
      </c>
      <c r="C109" s="51"/>
      <c r="D109" s="52">
        <f>SUM(D107:D108)</f>
        <v>0</v>
      </c>
      <c r="E109" s="11"/>
    </row>
    <row r="110" spans="1:5">
      <c r="A110" s="19"/>
      <c r="B110" s="40"/>
      <c r="C110" s="41"/>
      <c r="D110" s="40"/>
      <c r="E110" s="5"/>
    </row>
    <row r="111" spans="1:5" ht="15.75" thickBot="1">
      <c r="A111" s="53" t="s">
        <v>37</v>
      </c>
      <c r="B111" s="50">
        <f>+B109+B94</f>
        <v>2419048</v>
      </c>
      <c r="C111" s="51"/>
      <c r="D111" s="50">
        <f>D94+D109</f>
        <v>0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5" t="s">
        <v>3</v>
      </c>
      <c r="B113" s="112">
        <f>B33+B55-B111</f>
        <v>0</v>
      </c>
      <c r="C113" s="25"/>
      <c r="D113" s="112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17" t="s">
        <v>112</v>
      </c>
      <c r="B116" s="117"/>
      <c r="C116" s="117"/>
      <c r="D116" s="117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zoomScale="90" zoomScaleNormal="90" workbookViewId="0">
      <selection activeCell="F37" sqref="A1:XFD1048576"/>
    </sheetView>
  </sheetViews>
  <sheetFormatPr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6" width="22" style="10" customWidth="1"/>
    <col min="7" max="8" width="11" style="11" bestFit="1" customWidth="1"/>
    <col min="9" max="9" width="9.5703125" style="11" bestFit="1" customWidth="1"/>
    <col min="10" max="16384" width="9.140625" style="11"/>
  </cols>
  <sheetData>
    <row r="1" spans="1:6">
      <c r="A1" s="30" t="s">
        <v>78</v>
      </c>
      <c r="B1" s="10">
        <v>2019</v>
      </c>
      <c r="D1" s="10">
        <v>2018</v>
      </c>
    </row>
    <row r="2" spans="1:6">
      <c r="A2" s="31" t="s">
        <v>211</v>
      </c>
    </row>
    <row r="3" spans="1:6">
      <c r="A3" s="31" t="s">
        <v>212</v>
      </c>
    </row>
    <row r="4" spans="1:6">
      <c r="A4" s="31" t="s">
        <v>213</v>
      </c>
    </row>
    <row r="5" spans="1:6">
      <c r="A5" s="30" t="s">
        <v>53</v>
      </c>
      <c r="B5" s="11"/>
      <c r="C5" s="11"/>
      <c r="D5" s="11"/>
      <c r="E5" s="11"/>
      <c r="F5" s="11"/>
    </row>
    <row r="6" spans="1:6">
      <c r="A6" s="28"/>
      <c r="B6" s="12" t="s">
        <v>9</v>
      </c>
      <c r="C6" s="12"/>
      <c r="D6" s="12" t="s">
        <v>9</v>
      </c>
      <c r="E6" s="42"/>
      <c r="F6" s="11"/>
    </row>
    <row r="7" spans="1:6">
      <c r="A7" s="28"/>
      <c r="B7" s="12" t="s">
        <v>10</v>
      </c>
      <c r="C7" s="12"/>
      <c r="D7" s="12" t="s">
        <v>11</v>
      </c>
      <c r="E7" s="42"/>
      <c r="F7" s="11"/>
    </row>
    <row r="8" spans="1:6">
      <c r="A8" s="29"/>
      <c r="B8" s="16"/>
      <c r="C8" s="22"/>
      <c r="D8" s="16"/>
      <c r="E8" s="39"/>
      <c r="F8" s="11"/>
    </row>
    <row r="9" spans="1:6">
      <c r="A9" s="19" t="s">
        <v>39</v>
      </c>
      <c r="B9" s="32"/>
      <c r="C9" s="33"/>
      <c r="D9" s="32"/>
      <c r="E9" s="32"/>
      <c r="F9" s="113" t="s">
        <v>214</v>
      </c>
    </row>
    <row r="10" spans="1:6">
      <c r="A10" s="49" t="s">
        <v>157</v>
      </c>
      <c r="B10" s="54"/>
      <c r="C10" s="33"/>
      <c r="D10" s="54"/>
      <c r="E10" s="32"/>
      <c r="F10" s="114" t="s">
        <v>215</v>
      </c>
    </row>
    <row r="11" spans="1:6">
      <c r="A11" s="49" t="s">
        <v>159</v>
      </c>
      <c r="B11" s="54"/>
      <c r="C11" s="33"/>
      <c r="D11" s="54"/>
      <c r="E11" s="32"/>
      <c r="F11" s="114" t="s">
        <v>216</v>
      </c>
    </row>
    <row r="12" spans="1:6">
      <c r="A12" s="49" t="s">
        <v>160</v>
      </c>
      <c r="B12" s="54"/>
      <c r="C12" s="33"/>
      <c r="D12" s="54"/>
      <c r="E12" s="32"/>
      <c r="F12" s="114" t="s">
        <v>216</v>
      </c>
    </row>
    <row r="13" spans="1:6">
      <c r="A13" s="49" t="s">
        <v>161</v>
      </c>
      <c r="B13" s="54"/>
      <c r="C13" s="33"/>
      <c r="D13" s="54"/>
      <c r="E13" s="32"/>
      <c r="F13" s="114" t="s">
        <v>216</v>
      </c>
    </row>
    <row r="14" spans="1:6">
      <c r="A14" s="49" t="s">
        <v>158</v>
      </c>
      <c r="B14" s="54">
        <v>89456746</v>
      </c>
      <c r="C14" s="33"/>
      <c r="D14" s="54">
        <v>131610681</v>
      </c>
      <c r="E14" s="32"/>
      <c r="F14" s="114" t="s">
        <v>217</v>
      </c>
    </row>
    <row r="15" spans="1:6">
      <c r="A15" s="19" t="s">
        <v>40</v>
      </c>
      <c r="B15" s="54"/>
      <c r="C15" s="33"/>
      <c r="D15" s="54"/>
      <c r="E15" s="32"/>
      <c r="F15" s="11"/>
    </row>
    <row r="16" spans="1:6">
      <c r="A16" s="19" t="s">
        <v>41</v>
      </c>
      <c r="B16" s="54"/>
      <c r="C16" s="33"/>
      <c r="D16" s="54"/>
      <c r="E16" s="32"/>
      <c r="F16" s="11"/>
    </row>
    <row r="17" spans="1:6">
      <c r="A17" s="19" t="s">
        <v>42</v>
      </c>
      <c r="B17" s="54">
        <v>374223</v>
      </c>
      <c r="C17" s="33"/>
      <c r="D17" s="54">
        <v>375898</v>
      </c>
      <c r="E17" s="32"/>
      <c r="F17" s="11"/>
    </row>
    <row r="18" spans="1:6">
      <c r="A18" s="19" t="s">
        <v>43</v>
      </c>
      <c r="B18" s="32"/>
      <c r="C18" s="33"/>
      <c r="D18" s="32"/>
      <c r="E18" s="32"/>
      <c r="F18" s="11"/>
    </row>
    <row r="19" spans="1:6">
      <c r="A19" s="49" t="s">
        <v>43</v>
      </c>
      <c r="B19" s="54">
        <v>-69384352</v>
      </c>
      <c r="C19" s="33"/>
      <c r="D19" s="54">
        <v>-103551930</v>
      </c>
      <c r="E19" s="32"/>
      <c r="F19" s="11"/>
    </row>
    <row r="20" spans="1:6">
      <c r="A20" s="49" t="s">
        <v>98</v>
      </c>
      <c r="B20" s="54"/>
      <c r="C20" s="33"/>
      <c r="D20" s="54"/>
      <c r="E20" s="32"/>
      <c r="F20" s="11"/>
    </row>
    <row r="21" spans="1:6">
      <c r="A21" s="19" t="s">
        <v>70</v>
      </c>
      <c r="B21" s="32"/>
      <c r="C21" s="33"/>
      <c r="D21" s="32"/>
      <c r="E21" s="32"/>
      <c r="F21" s="11"/>
    </row>
    <row r="22" spans="1:6">
      <c r="A22" s="49" t="s">
        <v>99</v>
      </c>
      <c r="B22" s="54">
        <v>-5246144</v>
      </c>
      <c r="C22" s="33"/>
      <c r="D22" s="54">
        <v>-6222520</v>
      </c>
      <c r="E22" s="32"/>
      <c r="F22" s="11"/>
    </row>
    <row r="23" spans="1:6">
      <c r="A23" s="49" t="s">
        <v>100</v>
      </c>
      <c r="B23" s="54">
        <v>-972327</v>
      </c>
      <c r="C23" s="33"/>
      <c r="D23" s="54">
        <v>-1059518</v>
      </c>
      <c r="E23" s="32"/>
      <c r="F23" s="11"/>
    </row>
    <row r="24" spans="1:6">
      <c r="A24" s="49" t="s">
        <v>102</v>
      </c>
      <c r="B24" s="54"/>
      <c r="C24" s="33"/>
      <c r="D24" s="54"/>
      <c r="E24" s="32"/>
      <c r="F24" s="11"/>
    </row>
    <row r="25" spans="1:6">
      <c r="A25" s="19" t="s">
        <v>44</v>
      </c>
      <c r="B25" s="54"/>
      <c r="C25" s="33"/>
      <c r="D25" s="54"/>
      <c r="E25" s="32"/>
      <c r="F25" s="11"/>
    </row>
    <row r="26" spans="1:6">
      <c r="A26" s="19" t="s">
        <v>59</v>
      </c>
      <c r="B26" s="54">
        <v>-2570670</v>
      </c>
      <c r="C26" s="33"/>
      <c r="D26" s="54">
        <v>-1920267</v>
      </c>
      <c r="E26" s="32"/>
      <c r="F26" s="11"/>
    </row>
    <row r="27" spans="1:6">
      <c r="A27" s="19" t="s">
        <v>45</v>
      </c>
      <c r="B27" s="54">
        <v>-6457371</v>
      </c>
      <c r="C27" s="33"/>
      <c r="D27" s="54">
        <v>-7775830</v>
      </c>
      <c r="E27" s="32"/>
      <c r="F27" s="11"/>
    </row>
    <row r="28" spans="1:6">
      <c r="A28" s="19" t="s">
        <v>8</v>
      </c>
      <c r="B28" s="32"/>
      <c r="C28" s="33"/>
      <c r="D28" s="32"/>
      <c r="E28" s="32"/>
      <c r="F28" s="11"/>
    </row>
    <row r="29" spans="1:6" ht="15" customHeight="1">
      <c r="A29" s="49" t="s">
        <v>103</v>
      </c>
      <c r="B29" s="54"/>
      <c r="C29" s="33"/>
      <c r="D29" s="54"/>
      <c r="E29" s="32"/>
      <c r="F29" s="11"/>
    </row>
    <row r="30" spans="1:6" ht="15" customHeight="1">
      <c r="A30" s="49" t="s">
        <v>101</v>
      </c>
      <c r="B30" s="54"/>
      <c r="C30" s="33"/>
      <c r="D30" s="54"/>
      <c r="E30" s="32"/>
      <c r="F30" s="11"/>
    </row>
    <row r="31" spans="1:6" ht="15" customHeight="1">
      <c r="A31" s="49" t="s">
        <v>110</v>
      </c>
      <c r="B31" s="54"/>
      <c r="C31" s="33"/>
      <c r="D31" s="54"/>
      <c r="E31" s="32"/>
      <c r="F31" s="11"/>
    </row>
    <row r="32" spans="1:6" ht="15" customHeight="1">
      <c r="A32" s="49" t="s">
        <v>104</v>
      </c>
      <c r="B32" s="54"/>
      <c r="C32" s="33"/>
      <c r="D32" s="54"/>
      <c r="E32" s="32"/>
      <c r="F32" s="11"/>
    </row>
    <row r="33" spans="1:6" ht="15" customHeight="1">
      <c r="A33" s="49" t="s">
        <v>109</v>
      </c>
      <c r="B33" s="54"/>
      <c r="C33" s="33"/>
      <c r="D33" s="54"/>
      <c r="E33" s="32"/>
      <c r="F33" s="11"/>
    </row>
    <row r="34" spans="1:6" ht="15" customHeight="1">
      <c r="A34" s="49" t="s">
        <v>105</v>
      </c>
      <c r="B34" s="54"/>
      <c r="C34" s="33"/>
      <c r="D34" s="54"/>
      <c r="E34" s="32"/>
      <c r="F34" s="11"/>
    </row>
    <row r="35" spans="1:6">
      <c r="A35" s="19" t="s">
        <v>46</v>
      </c>
      <c r="B35" s="54"/>
      <c r="C35" s="33"/>
      <c r="D35" s="54"/>
      <c r="E35" s="32"/>
      <c r="F35" s="11"/>
    </row>
    <row r="36" spans="1:6">
      <c r="A36" s="19" t="s">
        <v>71</v>
      </c>
      <c r="B36" s="32"/>
      <c r="C36" s="56"/>
      <c r="D36" s="32"/>
      <c r="E36" s="32"/>
      <c r="F36" s="11"/>
    </row>
    <row r="37" spans="1:6">
      <c r="A37" s="49" t="s">
        <v>106</v>
      </c>
      <c r="B37" s="54"/>
      <c r="C37" s="33"/>
      <c r="D37" s="54"/>
      <c r="E37" s="32"/>
      <c r="F37" s="11"/>
    </row>
    <row r="38" spans="1:6">
      <c r="A38" s="49" t="s">
        <v>108</v>
      </c>
      <c r="B38" s="54">
        <v>-351838</v>
      </c>
      <c r="C38" s="33"/>
      <c r="D38" s="54">
        <v>-379175</v>
      </c>
      <c r="E38" s="32"/>
      <c r="F38" s="11"/>
    </row>
    <row r="39" spans="1:6">
      <c r="A39" s="49" t="s">
        <v>107</v>
      </c>
      <c r="B39" s="54">
        <v>114275</v>
      </c>
      <c r="C39" s="33"/>
      <c r="D39" s="54">
        <v>-712239</v>
      </c>
      <c r="E39" s="32"/>
      <c r="F39" s="11"/>
    </row>
    <row r="40" spans="1:6">
      <c r="A40" s="19" t="s">
        <v>47</v>
      </c>
      <c r="B40" s="54"/>
      <c r="C40" s="33"/>
      <c r="D40" s="54"/>
      <c r="E40" s="32"/>
      <c r="F40" s="11"/>
    </row>
    <row r="41" spans="1:6">
      <c r="A41" s="95" t="s">
        <v>138</v>
      </c>
      <c r="B41" s="54"/>
      <c r="C41" s="33"/>
      <c r="D41" s="54"/>
      <c r="E41" s="32"/>
      <c r="F41" s="11"/>
    </row>
    <row r="42" spans="1:6">
      <c r="A42" s="19" t="s">
        <v>48</v>
      </c>
      <c r="B42" s="37">
        <f>SUM(B9:B41)</f>
        <v>4962542</v>
      </c>
      <c r="C42" s="38"/>
      <c r="D42" s="37">
        <f>SUM(D9:D41)</f>
        <v>10365100</v>
      </c>
      <c r="E42" s="43"/>
      <c r="F42" s="11"/>
    </row>
    <row r="43" spans="1:6">
      <c r="A43" s="19" t="s">
        <v>4</v>
      </c>
      <c r="B43" s="38"/>
      <c r="C43" s="38"/>
      <c r="D43" s="38"/>
      <c r="E43" s="43"/>
      <c r="F43" s="11"/>
    </row>
    <row r="44" spans="1:6">
      <c r="A44" s="49" t="s">
        <v>49</v>
      </c>
      <c r="B44" s="54">
        <v>-746097</v>
      </c>
      <c r="C44" s="33"/>
      <c r="D44" s="54">
        <v>-1648973</v>
      </c>
      <c r="E44" s="32"/>
      <c r="F44" s="11"/>
    </row>
    <row r="45" spans="1:6">
      <c r="A45" s="49" t="s">
        <v>50</v>
      </c>
      <c r="B45" s="54"/>
      <c r="C45" s="33"/>
      <c r="D45" s="54"/>
      <c r="E45" s="32"/>
      <c r="F45" s="11"/>
    </row>
    <row r="46" spans="1:6">
      <c r="A46" s="49" t="s">
        <v>67</v>
      </c>
      <c r="B46" s="54"/>
      <c r="C46" s="33"/>
      <c r="D46" s="54"/>
      <c r="E46" s="32"/>
      <c r="F46" s="11"/>
    </row>
    <row r="47" spans="1:6">
      <c r="A47" s="19" t="s">
        <v>94</v>
      </c>
      <c r="B47" s="57">
        <f>SUM(B42:B46)</f>
        <v>4216445</v>
      </c>
      <c r="C47" s="43"/>
      <c r="D47" s="57">
        <f>SUM(D42:D46)</f>
        <v>8716127</v>
      </c>
      <c r="E47" s="43"/>
      <c r="F47" s="11"/>
    </row>
    <row r="48" spans="1:6" ht="15.75" thickBot="1">
      <c r="A48" s="58"/>
      <c r="B48" s="59"/>
      <c r="C48" s="59"/>
      <c r="D48" s="59"/>
      <c r="E48" s="44"/>
      <c r="F48" s="11"/>
    </row>
    <row r="49" spans="1:6" ht="15.75" thickTop="1">
      <c r="A49" s="61" t="s">
        <v>95</v>
      </c>
      <c r="B49" s="34"/>
      <c r="C49" s="34"/>
      <c r="D49" s="34"/>
      <c r="E49" s="44"/>
      <c r="F49" s="11"/>
    </row>
    <row r="50" spans="1:6">
      <c r="A50" s="49" t="s">
        <v>54</v>
      </c>
      <c r="B50" s="55"/>
      <c r="C50" s="34"/>
      <c r="D50" s="55"/>
      <c r="E50" s="32"/>
      <c r="F50" s="11"/>
    </row>
    <row r="51" spans="1:6">
      <c r="A51" s="49" t="s">
        <v>55</v>
      </c>
      <c r="B51" s="55"/>
      <c r="C51" s="34"/>
      <c r="D51" s="55"/>
      <c r="E51" s="32"/>
      <c r="F51" s="11"/>
    </row>
    <row r="52" spans="1:6">
      <c r="A52" s="49" t="s">
        <v>56</v>
      </c>
      <c r="B52" s="55"/>
      <c r="C52" s="34"/>
      <c r="D52" s="55"/>
      <c r="E52" s="39"/>
      <c r="F52" s="11"/>
    </row>
    <row r="53" spans="1:6" ht="15" customHeight="1">
      <c r="A53" s="49" t="s">
        <v>57</v>
      </c>
      <c r="B53" s="55"/>
      <c r="C53" s="34"/>
      <c r="D53" s="55"/>
      <c r="E53" s="45"/>
      <c r="F53" s="115"/>
    </row>
    <row r="54" spans="1:6">
      <c r="A54" s="96" t="s">
        <v>18</v>
      </c>
      <c r="B54" s="55"/>
      <c r="C54" s="34"/>
      <c r="D54" s="55"/>
      <c r="E54" s="1"/>
      <c r="F54" s="115"/>
    </row>
    <row r="55" spans="1:6">
      <c r="A55" s="61" t="s">
        <v>96</v>
      </c>
      <c r="B55" s="62">
        <f>SUM(B50:B54)</f>
        <v>0</v>
      </c>
      <c r="C55" s="63"/>
      <c r="D55" s="62">
        <f>SUM(D50:D54)</f>
        <v>0</v>
      </c>
      <c r="E55" s="45"/>
      <c r="F55" s="115"/>
    </row>
    <row r="56" spans="1:6">
      <c r="A56" s="64"/>
      <c r="B56" s="66"/>
      <c r="C56" s="67"/>
      <c r="D56" s="66"/>
      <c r="E56" s="45"/>
      <c r="F56" s="115"/>
    </row>
    <row r="57" spans="1:6" ht="15.75" thickBot="1">
      <c r="A57" s="61" t="s">
        <v>97</v>
      </c>
      <c r="B57" s="68">
        <f>B47+B55</f>
        <v>4216445</v>
      </c>
      <c r="C57" s="69"/>
      <c r="D57" s="68">
        <f>D47+D55</f>
        <v>8716127</v>
      </c>
      <c r="E57" s="45"/>
      <c r="F57" s="115"/>
    </row>
    <row r="58" spans="1:6" ht="15.75" thickTop="1">
      <c r="A58" s="64"/>
      <c r="B58" s="66"/>
      <c r="C58" s="67"/>
      <c r="D58" s="66"/>
      <c r="E58" s="45"/>
      <c r="F58" s="115"/>
    </row>
    <row r="59" spans="1:6">
      <c r="A59" s="70" t="s">
        <v>58</v>
      </c>
      <c r="B59" s="66"/>
      <c r="C59" s="67"/>
      <c r="D59" s="66"/>
      <c r="E59" s="46"/>
      <c r="F59" s="4"/>
    </row>
    <row r="60" spans="1:6">
      <c r="A60" s="64" t="s">
        <v>51</v>
      </c>
      <c r="B60" s="54"/>
      <c r="C60" s="32"/>
      <c r="D60" s="54"/>
      <c r="E60" s="46"/>
      <c r="F60" s="4"/>
    </row>
    <row r="61" spans="1:6">
      <c r="A61" s="64" t="s">
        <v>52</v>
      </c>
      <c r="B61" s="54"/>
      <c r="C61" s="32"/>
      <c r="D61" s="54"/>
      <c r="E61" s="46"/>
      <c r="F61" s="4"/>
    </row>
    <row r="62" spans="1:6">
      <c r="A62" s="3"/>
      <c r="B62" s="4"/>
      <c r="C62" s="4"/>
      <c r="D62" s="4"/>
      <c r="E62" s="46"/>
      <c r="F62" s="4"/>
    </row>
    <row r="63" spans="1:6">
      <c r="A63" s="3"/>
      <c r="B63" s="4"/>
      <c r="C63" s="4"/>
      <c r="D63" s="4"/>
      <c r="E63" s="46"/>
      <c r="F63" s="4"/>
    </row>
    <row r="64" spans="1:6">
      <c r="A64" s="9" t="s">
        <v>139</v>
      </c>
      <c r="B64" s="4"/>
      <c r="C64" s="4"/>
      <c r="D64" s="4"/>
      <c r="E64" s="46"/>
      <c r="F64" s="4"/>
    </row>
    <row r="65" spans="1:6">
      <c r="A65" s="71"/>
      <c r="B65" s="2"/>
      <c r="C65" s="2"/>
      <c r="D65" s="2"/>
      <c r="E65" s="47"/>
      <c r="F65" s="2"/>
    </row>
    <row r="69" spans="1:6">
      <c r="B69" s="116"/>
      <c r="D69" s="116"/>
    </row>
  </sheetData>
  <pageMargins left="0.70866141732283505" right="0.70866141732283505" top="0.74803149606299202" bottom="0.74803149606299202" header="0.31496062992126" footer="0.31496062992126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2"/>
  <sheetViews>
    <sheetView showGridLines="0" topLeftCell="B1" workbookViewId="0">
      <selection activeCell="E38" sqref="E38"/>
    </sheetView>
  </sheetViews>
  <sheetFormatPr defaultColWidth="9.140625" defaultRowHeight="15"/>
  <cols>
    <col min="1" max="1" width="9.7109375" style="11" customWidth="1"/>
    <col min="2" max="2" width="80.4257812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1.5703125" style="11" customWidth="1"/>
    <col min="7" max="16384" width="9.140625" style="11"/>
  </cols>
  <sheetData>
    <row r="1" spans="2:5">
      <c r="B1" s="30" t="s">
        <v>78</v>
      </c>
      <c r="C1" s="10">
        <v>2020</v>
      </c>
      <c r="D1" s="10"/>
      <c r="E1" s="10">
        <v>2019</v>
      </c>
    </row>
    <row r="2" spans="2:5">
      <c r="B2" s="31" t="s">
        <v>211</v>
      </c>
      <c r="C2" s="10"/>
      <c r="D2" s="10"/>
      <c r="E2" s="10"/>
    </row>
    <row r="3" spans="2:5">
      <c r="B3" s="31" t="s">
        <v>212</v>
      </c>
      <c r="C3" s="10"/>
      <c r="D3" s="10"/>
      <c r="E3" s="10"/>
    </row>
    <row r="4" spans="2:5">
      <c r="B4" s="31" t="s">
        <v>77</v>
      </c>
    </row>
    <row r="5" spans="2:5">
      <c r="B5" s="30" t="s">
        <v>210</v>
      </c>
      <c r="C5" s="16"/>
      <c r="D5" s="22"/>
      <c r="E5" s="16"/>
    </row>
    <row r="6" spans="2:5">
      <c r="B6" s="31"/>
      <c r="C6" s="16"/>
      <c r="D6" s="22"/>
      <c r="E6" s="16"/>
    </row>
    <row r="7" spans="2:5">
      <c r="B7" s="118"/>
      <c r="C7" s="12" t="s">
        <v>9</v>
      </c>
      <c r="D7" s="12"/>
      <c r="E7" s="12" t="s">
        <v>9</v>
      </c>
    </row>
    <row r="8" spans="2:5" ht="14.1" customHeight="1">
      <c r="B8" s="118"/>
      <c r="C8" s="12" t="s">
        <v>10</v>
      </c>
      <c r="D8" s="12"/>
      <c r="E8" s="12" t="s">
        <v>11</v>
      </c>
    </row>
    <row r="9" spans="2:5" ht="14.1" customHeight="1">
      <c r="B9" s="29"/>
      <c r="C9" s="16"/>
      <c r="D9" s="22"/>
      <c r="E9" s="16"/>
    </row>
    <row r="10" spans="2:5" ht="14.1" customHeight="1">
      <c r="B10" s="19" t="s">
        <v>187</v>
      </c>
      <c r="C10" s="110"/>
      <c r="D10" s="111"/>
      <c r="E10" s="110"/>
    </row>
    <row r="11" spans="2:5" ht="14.1" customHeight="1">
      <c r="B11" s="17" t="s">
        <v>209</v>
      </c>
      <c r="C11" s="18">
        <f>'2.1-Pasqyra e Perform. (natyra)'!B42</f>
        <v>4962542</v>
      </c>
      <c r="D11" s="23"/>
      <c r="E11" s="18">
        <f>'2.1-Pasqyra e Perform. (natyra)'!D42</f>
        <v>10365100</v>
      </c>
    </row>
    <row r="12" spans="2:5" ht="14.1" customHeight="1">
      <c r="B12" s="109" t="s">
        <v>208</v>
      </c>
      <c r="C12" s="18"/>
      <c r="D12" s="23"/>
      <c r="E12" s="18"/>
    </row>
    <row r="13" spans="2:5" ht="14.1" customHeight="1">
      <c r="B13" s="107" t="s">
        <v>207</v>
      </c>
      <c r="C13" s="18">
        <f>'2.1-Pasqyra e Perform. (natyra)'!B39</f>
        <v>114275</v>
      </c>
      <c r="D13" s="23"/>
      <c r="E13" s="18">
        <f>'2.1-Pasqyra e Perform. (natyra)'!D39</f>
        <v>-712239</v>
      </c>
    </row>
    <row r="14" spans="2:5" ht="14.1" customHeight="1">
      <c r="B14" s="107" t="s">
        <v>206</v>
      </c>
      <c r="C14" s="18">
        <f>'2.1-Pasqyra e Perform. (natyra)'!B44</f>
        <v>-746097</v>
      </c>
      <c r="D14" s="23"/>
      <c r="E14" s="18">
        <f>'2.1-Pasqyra e Perform. (natyra)'!D44</f>
        <v>-1648973</v>
      </c>
    </row>
    <row r="15" spans="2:5">
      <c r="B15" s="108" t="s">
        <v>59</v>
      </c>
      <c r="C15" s="18">
        <f>-'2.1-Pasqyra e Perform. (natyra)'!B26</f>
        <v>2570670</v>
      </c>
      <c r="D15" s="23"/>
      <c r="E15" s="18">
        <f>-'2.1-Pasqyra e Perform. (natyra)'!D26</f>
        <v>1920267</v>
      </c>
    </row>
    <row r="16" spans="2:5">
      <c r="B16" s="107" t="s">
        <v>44</v>
      </c>
      <c r="C16" s="18"/>
      <c r="D16" s="23"/>
      <c r="E16" s="18"/>
    </row>
    <row r="17" spans="2:5">
      <c r="B17" s="107" t="s">
        <v>205</v>
      </c>
      <c r="C17" s="18"/>
      <c r="D17" s="23"/>
      <c r="E17" s="18"/>
    </row>
    <row r="18" spans="2:5">
      <c r="B18" s="107" t="s">
        <v>204</v>
      </c>
      <c r="C18" s="18"/>
      <c r="D18" s="23"/>
      <c r="E18" s="18"/>
    </row>
    <row r="19" spans="2:5">
      <c r="B19" s="107" t="s">
        <v>203</v>
      </c>
      <c r="C19" s="18"/>
      <c r="D19" s="23"/>
      <c r="E19" s="18"/>
    </row>
    <row r="20" spans="2:5">
      <c r="B20" s="107" t="s">
        <v>202</v>
      </c>
      <c r="C20" s="18"/>
      <c r="D20" s="41"/>
      <c r="E20" s="18"/>
    </row>
    <row r="21" spans="2:5">
      <c r="B21" s="107" t="s">
        <v>201</v>
      </c>
      <c r="C21" s="18"/>
      <c r="D21" s="41"/>
      <c r="E21" s="18"/>
    </row>
    <row r="22" spans="2:5">
      <c r="B22" s="107" t="s">
        <v>166</v>
      </c>
      <c r="C22" s="18"/>
      <c r="D22" s="41"/>
      <c r="E22" s="18"/>
    </row>
    <row r="23" spans="2:5">
      <c r="B23" s="107" t="s">
        <v>166</v>
      </c>
      <c r="C23" s="18"/>
      <c r="D23" s="41"/>
      <c r="E23" s="18"/>
    </row>
    <row r="24" spans="2:5">
      <c r="B24" s="107"/>
      <c r="C24" s="18"/>
      <c r="D24" s="23"/>
      <c r="E24" s="18"/>
    </row>
    <row r="25" spans="2:5" ht="14.1" customHeight="1">
      <c r="B25" s="17" t="s">
        <v>200</v>
      </c>
      <c r="C25" s="18"/>
      <c r="D25" s="23"/>
      <c r="E25" s="18"/>
    </row>
    <row r="26" spans="2:5" ht="14.1" customHeight="1">
      <c r="B26" s="107" t="s">
        <v>199</v>
      </c>
      <c r="C26" s="18"/>
      <c r="D26" s="23"/>
      <c r="E26" s="18"/>
    </row>
    <row r="27" spans="2:5">
      <c r="B27" s="107" t="s">
        <v>198</v>
      </c>
      <c r="C27" s="18"/>
      <c r="D27" s="23"/>
      <c r="E27" s="18"/>
    </row>
    <row r="28" spans="2:5">
      <c r="B28" s="107" t="s">
        <v>197</v>
      </c>
      <c r="C28" s="18"/>
      <c r="D28" s="23"/>
      <c r="E28" s="18"/>
    </row>
    <row r="29" spans="2:5">
      <c r="B29" s="107" t="s">
        <v>166</v>
      </c>
      <c r="C29" s="18"/>
      <c r="D29" s="23"/>
      <c r="E29" s="18"/>
    </row>
    <row r="30" spans="2:5">
      <c r="B30" s="107"/>
      <c r="C30" s="18"/>
      <c r="D30" s="23"/>
      <c r="E30" s="18"/>
    </row>
    <row r="31" spans="2:5" ht="14.1" customHeight="1">
      <c r="B31" s="17" t="s">
        <v>196</v>
      </c>
      <c r="C31" s="18"/>
      <c r="D31" s="23"/>
      <c r="E31" s="18"/>
    </row>
    <row r="32" spans="2:5">
      <c r="B32" s="107" t="s">
        <v>195</v>
      </c>
      <c r="C32" s="18">
        <v>-7380406</v>
      </c>
      <c r="D32" s="23"/>
      <c r="E32" s="18">
        <v>-16807108</v>
      </c>
    </row>
    <row r="33" spans="2:5" ht="14.25" customHeight="1">
      <c r="B33" s="107" t="s">
        <v>194</v>
      </c>
      <c r="C33" s="18">
        <v>17881380</v>
      </c>
      <c r="D33" s="23"/>
      <c r="E33" s="18">
        <v>-14883024</v>
      </c>
    </row>
    <row r="34" spans="2:5" ht="14.25" customHeight="1">
      <c r="B34" s="107" t="s">
        <v>193</v>
      </c>
      <c r="C34" s="18">
        <v>-12155490</v>
      </c>
      <c r="D34" s="23"/>
      <c r="E34" s="18">
        <v>11779759</v>
      </c>
    </row>
    <row r="35" spans="2:5">
      <c r="B35" s="107" t="s">
        <v>192</v>
      </c>
      <c r="C35" s="18">
        <v>-67509</v>
      </c>
      <c r="D35" s="23"/>
      <c r="E35" s="18">
        <v>39476</v>
      </c>
    </row>
    <row r="36" spans="2:5" ht="14.1" customHeight="1">
      <c r="B36" s="107" t="s">
        <v>166</v>
      </c>
      <c r="C36" s="18"/>
      <c r="D36" s="23"/>
      <c r="E36" s="18"/>
    </row>
    <row r="37" spans="2:5">
      <c r="B37" s="19" t="s">
        <v>185</v>
      </c>
      <c r="C37" s="35">
        <f>SUM(C11:C36)</f>
        <v>5179365</v>
      </c>
      <c r="D37" s="36"/>
      <c r="E37" s="35">
        <f>SUM(E11:E36)</f>
        <v>-9946742</v>
      </c>
    </row>
    <row r="38" spans="2:5">
      <c r="B38" s="99"/>
      <c r="C38" s="18"/>
      <c r="D38" s="23"/>
      <c r="E38" s="18"/>
    </row>
    <row r="39" spans="2:5">
      <c r="B39" s="19" t="s">
        <v>184</v>
      </c>
      <c r="C39" s="18"/>
      <c r="D39" s="23"/>
      <c r="E39" s="18"/>
    </row>
    <row r="40" spans="2:5" ht="14.1" customHeight="1">
      <c r="B40" s="107" t="s">
        <v>183</v>
      </c>
      <c r="C40" s="18">
        <v>-222573</v>
      </c>
      <c r="D40" s="23"/>
      <c r="E40" s="18">
        <v>-7348952</v>
      </c>
    </row>
    <row r="41" spans="2:5">
      <c r="B41" s="107" t="s">
        <v>182</v>
      </c>
      <c r="C41" s="18"/>
      <c r="D41" s="23"/>
      <c r="E41" s="18"/>
    </row>
    <row r="42" spans="2:5" ht="14.1" customHeight="1">
      <c r="B42" s="107" t="s">
        <v>181</v>
      </c>
      <c r="C42" s="18"/>
      <c r="D42" s="23"/>
      <c r="E42" s="18"/>
    </row>
    <row r="43" spans="2:5" ht="30">
      <c r="B43" s="107" t="s">
        <v>180</v>
      </c>
      <c r="C43" s="18"/>
      <c r="D43" s="23"/>
      <c r="E43" s="18"/>
    </row>
    <row r="44" spans="2:5">
      <c r="B44" s="107" t="s">
        <v>179</v>
      </c>
      <c r="C44" s="18"/>
      <c r="D44" s="23"/>
      <c r="E44" s="18"/>
    </row>
    <row r="45" spans="2:5">
      <c r="B45" s="107" t="s">
        <v>178</v>
      </c>
      <c r="C45" s="18"/>
      <c r="D45" s="23"/>
      <c r="E45" s="18"/>
    </row>
    <row r="46" spans="2:5">
      <c r="B46" s="107" t="s">
        <v>177</v>
      </c>
      <c r="C46" s="18"/>
      <c r="D46" s="23"/>
      <c r="E46" s="18"/>
    </row>
    <row r="47" spans="2:5" ht="14.1" customHeight="1">
      <c r="B47" s="107" t="s">
        <v>191</v>
      </c>
      <c r="C47" s="18"/>
      <c r="D47" s="23"/>
      <c r="E47" s="18"/>
    </row>
    <row r="48" spans="2:5" ht="14.1" customHeight="1">
      <c r="B48" s="107" t="s">
        <v>166</v>
      </c>
      <c r="C48" s="18"/>
      <c r="D48" s="23"/>
      <c r="E48" s="18"/>
    </row>
    <row r="49" spans="2:5" ht="14.1" customHeight="1">
      <c r="B49" s="19" t="s">
        <v>176</v>
      </c>
      <c r="C49" s="35">
        <f>SUM(C40:C48)</f>
        <v>-222573</v>
      </c>
      <c r="D49" s="36"/>
      <c r="E49" s="35">
        <f>SUM(E40:E48)</f>
        <v>-7348952</v>
      </c>
    </row>
    <row r="50" spans="2:5" ht="14.1" customHeight="1">
      <c r="B50" s="99"/>
      <c r="C50" s="18"/>
      <c r="D50" s="23"/>
      <c r="E50" s="18"/>
    </row>
    <row r="51" spans="2:5" ht="14.1" customHeight="1">
      <c r="B51" s="19" t="s">
        <v>175</v>
      </c>
      <c r="C51" s="18"/>
      <c r="D51" s="23"/>
      <c r="E51" s="18"/>
    </row>
    <row r="52" spans="2:5" ht="14.1" customHeight="1">
      <c r="B52" s="107" t="s">
        <v>174</v>
      </c>
      <c r="C52" s="18"/>
      <c r="D52" s="23"/>
      <c r="E52" s="18"/>
    </row>
    <row r="53" spans="2:5" ht="14.1" customHeight="1">
      <c r="B53" s="107" t="s">
        <v>173</v>
      </c>
      <c r="C53" s="18"/>
      <c r="D53" s="23"/>
      <c r="E53" s="18"/>
    </row>
    <row r="54" spans="2:5" ht="14.1" customHeight="1">
      <c r="B54" s="107" t="s">
        <v>172</v>
      </c>
      <c r="C54" s="18">
        <v>5248191</v>
      </c>
      <c r="D54" s="23"/>
      <c r="E54" s="18">
        <v>21487960</v>
      </c>
    </row>
    <row r="55" spans="2:5" ht="14.1" customHeight="1">
      <c r="B55" s="107" t="s">
        <v>171</v>
      </c>
      <c r="C55" s="18"/>
      <c r="D55" s="23"/>
      <c r="E55" s="18"/>
    </row>
    <row r="56" spans="2:5" ht="14.1" customHeight="1">
      <c r="B56" s="107" t="s">
        <v>170</v>
      </c>
      <c r="C56" s="18"/>
      <c r="D56" s="23"/>
      <c r="E56" s="18"/>
    </row>
    <row r="57" spans="2:5" ht="14.1" customHeight="1">
      <c r="B57" s="107" t="s">
        <v>169</v>
      </c>
      <c r="C57" s="18"/>
      <c r="D57" s="23"/>
      <c r="E57" s="18"/>
    </row>
    <row r="58" spans="2:5" ht="14.1" customHeight="1">
      <c r="B58" s="107" t="s">
        <v>168</v>
      </c>
      <c r="C58" s="18">
        <v>-6204450</v>
      </c>
      <c r="D58" s="23"/>
      <c r="E58" s="18">
        <v>-411757</v>
      </c>
    </row>
    <row r="59" spans="2:5" ht="14.1" customHeight="1">
      <c r="B59" s="107" t="s">
        <v>167</v>
      </c>
      <c r="C59" s="18"/>
      <c r="D59" s="23"/>
      <c r="E59" s="18"/>
    </row>
    <row r="60" spans="2:5" ht="15" customHeight="1">
      <c r="B60" s="107" t="s">
        <v>186</v>
      </c>
      <c r="C60" s="18"/>
      <c r="D60" s="23"/>
      <c r="E60" s="18"/>
    </row>
    <row r="61" spans="2:5" ht="14.1" customHeight="1">
      <c r="B61" s="107" t="s">
        <v>190</v>
      </c>
      <c r="C61" s="18"/>
      <c r="D61" s="41"/>
      <c r="E61" s="40"/>
    </row>
    <row r="62" spans="2:5" ht="14.1" customHeight="1">
      <c r="B62" s="107" t="s">
        <v>189</v>
      </c>
      <c r="C62" s="18">
        <v>0</v>
      </c>
      <c r="D62" s="41"/>
      <c r="E62" s="18">
        <v>-3811173</v>
      </c>
    </row>
    <row r="63" spans="2:5" ht="14.1" customHeight="1">
      <c r="B63" s="107" t="s">
        <v>166</v>
      </c>
      <c r="C63" s="18"/>
      <c r="D63" s="23"/>
      <c r="E63" s="18"/>
    </row>
    <row r="64" spans="2:5" ht="14.1" customHeight="1">
      <c r="B64" s="19" t="s">
        <v>165</v>
      </c>
      <c r="C64" s="35">
        <f>SUM(C52:C63)</f>
        <v>-956259</v>
      </c>
      <c r="D64" s="36"/>
      <c r="E64" s="35">
        <f>SUM(E52:E63)</f>
        <v>17265030</v>
      </c>
    </row>
    <row r="65" spans="2:6" ht="14.1" customHeight="1">
      <c r="B65" s="99"/>
      <c r="C65" s="18"/>
      <c r="D65" s="23"/>
      <c r="E65" s="18"/>
    </row>
    <row r="66" spans="2:6" ht="14.1" customHeight="1">
      <c r="B66" s="19" t="s">
        <v>164</v>
      </c>
      <c r="C66" s="106">
        <f>C37+C49+C64</f>
        <v>4000533</v>
      </c>
      <c r="D66" s="36"/>
      <c r="E66" s="106">
        <f>E37+E49+E64</f>
        <v>-30664</v>
      </c>
    </row>
    <row r="67" spans="2:6">
      <c r="B67" s="105" t="s">
        <v>163</v>
      </c>
      <c r="C67" s="18">
        <f>E69</f>
        <v>2995005</v>
      </c>
      <c r="D67" s="23"/>
      <c r="E67" s="18">
        <v>2313430</v>
      </c>
    </row>
    <row r="68" spans="2:6">
      <c r="B68" s="105" t="s">
        <v>188</v>
      </c>
      <c r="C68" s="18">
        <f>-C13</f>
        <v>-114275</v>
      </c>
      <c r="D68" s="23"/>
      <c r="E68" s="18">
        <f>-E13</f>
        <v>712239</v>
      </c>
    </row>
    <row r="69" spans="2:6" ht="15.75" thickBot="1">
      <c r="B69" s="104" t="s">
        <v>162</v>
      </c>
      <c r="C69" s="102">
        <f>SUM(C66:C68)</f>
        <v>6881263</v>
      </c>
      <c r="D69" s="103"/>
      <c r="E69" s="102">
        <f>SUM(E66:E68)</f>
        <v>2995005</v>
      </c>
    </row>
    <row r="70" spans="2:6" ht="15.75" thickTop="1"/>
    <row r="72" spans="2:6">
      <c r="B72" s="25" t="s">
        <v>3</v>
      </c>
      <c r="C72" s="101">
        <f>C69-'1-Pasqyra e Pozicioni Financiar'!B11</f>
        <v>6603711</v>
      </c>
      <c r="D72" s="100"/>
      <c r="E72" s="100">
        <f>E69-'1-Pasqyra e Pozicioni Financiar'!D11</f>
        <v>2995005</v>
      </c>
      <c r="F72" s="25"/>
    </row>
  </sheetData>
  <mergeCells count="1">
    <mergeCell ref="B7:B8"/>
  </mergeCells>
  <pageMargins left="0.7" right="0.7" top="0.75" bottom="0.75" header="0.3" footer="0.3"/>
  <pageSetup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1"/>
  <sheetViews>
    <sheetView zoomScale="70" zoomScaleNormal="70" workbookViewId="0">
      <selection activeCell="H45" sqref="H45"/>
    </sheetView>
  </sheetViews>
  <sheetFormatPr defaultColWidth="9.140625" defaultRowHeight="15"/>
  <cols>
    <col min="1" max="1" width="78.7109375" style="65" customWidth="1"/>
    <col min="2" max="11" width="15.7109375" style="65" customWidth="1"/>
    <col min="12" max="16384" width="9.140625" style="65"/>
  </cols>
  <sheetData>
    <row r="1" spans="1:12">
      <c r="A1" s="30" t="s">
        <v>78</v>
      </c>
    </row>
    <row r="2" spans="1:12">
      <c r="A2" s="31" t="s">
        <v>75</v>
      </c>
    </row>
    <row r="3" spans="1:12">
      <c r="A3" s="31" t="s">
        <v>76</v>
      </c>
    </row>
    <row r="4" spans="1:12">
      <c r="A4" s="31" t="s">
        <v>77</v>
      </c>
    </row>
    <row r="5" spans="1:12">
      <c r="A5" s="30" t="s">
        <v>60</v>
      </c>
    </row>
    <row r="6" spans="1:12">
      <c r="A6" s="72"/>
    </row>
    <row r="7" spans="1:12" ht="72">
      <c r="B7" s="73" t="s">
        <v>140</v>
      </c>
      <c r="C7" s="73" t="s">
        <v>35</v>
      </c>
      <c r="D7" s="73" t="s">
        <v>36</v>
      </c>
      <c r="E7" s="73" t="s">
        <v>6</v>
      </c>
      <c r="F7" s="73" t="s">
        <v>111</v>
      </c>
      <c r="G7" s="73" t="s">
        <v>141</v>
      </c>
      <c r="H7" s="73" t="s">
        <v>142</v>
      </c>
      <c r="I7" s="73" t="s">
        <v>5</v>
      </c>
      <c r="J7" s="73" t="s">
        <v>61</v>
      </c>
      <c r="K7" s="73" t="s">
        <v>5</v>
      </c>
      <c r="L7" s="61"/>
    </row>
    <row r="8" spans="1:12">
      <c r="A8" s="74"/>
      <c r="B8" s="61"/>
      <c r="C8" s="75"/>
      <c r="D8" s="75"/>
      <c r="E8" s="76"/>
      <c r="F8" s="76"/>
      <c r="G8" s="76"/>
      <c r="H8" s="77"/>
      <c r="I8" s="77"/>
      <c r="J8" s="77"/>
      <c r="K8" s="75"/>
      <c r="L8" s="75"/>
    </row>
    <row r="9" spans="1:12">
      <c r="A9" s="78"/>
      <c r="B9" s="79"/>
      <c r="C9" s="79"/>
      <c r="D9" s="79"/>
      <c r="E9" s="80"/>
      <c r="F9" s="80"/>
      <c r="G9" s="80"/>
      <c r="H9" s="67"/>
      <c r="I9" s="67"/>
      <c r="J9" s="67"/>
      <c r="K9" s="67"/>
      <c r="L9" s="75"/>
    </row>
    <row r="10" spans="1:12" ht="15.75" thickBot="1">
      <c r="A10" s="81" t="s">
        <v>143</v>
      </c>
      <c r="B10" s="68">
        <v>27315212</v>
      </c>
      <c r="C10" s="68"/>
      <c r="D10" s="68">
        <v>1646016</v>
      </c>
      <c r="E10" s="68"/>
      <c r="F10" s="68"/>
      <c r="G10" s="68">
        <f>-3081805</f>
        <v>-3081805</v>
      </c>
      <c r="H10" s="68">
        <v>6892979</v>
      </c>
      <c r="I10" s="68">
        <f>SUM(B10:H10)</f>
        <v>32772402</v>
      </c>
      <c r="J10" s="68"/>
      <c r="K10" s="68">
        <f>SUM(I10:J10)</f>
        <v>32772402</v>
      </c>
      <c r="L10" s="75"/>
    </row>
    <row r="11" spans="1:12" ht="15.75" thickTop="1">
      <c r="A11" s="82" t="s">
        <v>144</v>
      </c>
      <c r="B11" s="79"/>
      <c r="C11" s="79"/>
      <c r="D11" s="79"/>
      <c r="E11" s="79"/>
      <c r="F11" s="79"/>
      <c r="G11" s="79"/>
      <c r="H11" s="67"/>
      <c r="I11" s="67">
        <f>SUM(B11:H11)</f>
        <v>0</v>
      </c>
      <c r="J11" s="83"/>
      <c r="K11" s="79">
        <f>SUM(I11:J11)</f>
        <v>0</v>
      </c>
      <c r="L11" s="75"/>
    </row>
    <row r="12" spans="1:12">
      <c r="A12" s="81" t="s">
        <v>145</v>
      </c>
      <c r="B12" s="84">
        <f>SUM(B10:B11)</f>
        <v>27315212</v>
      </c>
      <c r="C12" s="84">
        <f t="shared" ref="C12:J12" si="0">SUM(C10:C11)</f>
        <v>0</v>
      </c>
      <c r="D12" s="84">
        <f t="shared" si="0"/>
        <v>1646016</v>
      </c>
      <c r="E12" s="84">
        <f t="shared" si="0"/>
        <v>0</v>
      </c>
      <c r="F12" s="84">
        <f t="shared" si="0"/>
        <v>0</v>
      </c>
      <c r="G12" s="84">
        <f t="shared" si="0"/>
        <v>-3081805</v>
      </c>
      <c r="H12" s="84">
        <f t="shared" si="0"/>
        <v>6892979</v>
      </c>
      <c r="I12" s="84">
        <f>SUM(B12:H12)</f>
        <v>32772402</v>
      </c>
      <c r="J12" s="84">
        <f t="shared" si="0"/>
        <v>0</v>
      </c>
      <c r="K12" s="84">
        <f>SUM(I12:J12)</f>
        <v>32772402</v>
      </c>
      <c r="L12" s="75"/>
    </row>
    <row r="13" spans="1:12">
      <c r="A13" s="85" t="s">
        <v>146</v>
      </c>
      <c r="B13" s="79"/>
      <c r="C13" s="79"/>
      <c r="D13" s="79"/>
      <c r="E13" s="79"/>
      <c r="F13" s="79"/>
      <c r="G13" s="79"/>
      <c r="H13" s="66"/>
      <c r="I13" s="66">
        <f t="shared" ref="I13:I37" si="1">SUM(B13:H13)</f>
        <v>0</v>
      </c>
      <c r="J13" s="66"/>
      <c r="K13" s="79">
        <f t="shared" ref="K13:K37" si="2">SUM(I13:J13)</f>
        <v>0</v>
      </c>
      <c r="L13" s="75"/>
    </row>
    <row r="14" spans="1:12">
      <c r="A14" s="86" t="s">
        <v>142</v>
      </c>
      <c r="B14" s="67"/>
      <c r="C14" s="67"/>
      <c r="D14" s="67"/>
      <c r="E14" s="67"/>
      <c r="F14" s="67"/>
      <c r="G14" s="66"/>
      <c r="H14" s="98">
        <f>'2.1-Pasqyra e Perform. (natyra)'!D47</f>
        <v>8716127</v>
      </c>
      <c r="I14" s="66">
        <f t="shared" si="1"/>
        <v>8716127</v>
      </c>
      <c r="J14" s="98"/>
      <c r="K14" s="66">
        <f t="shared" si="2"/>
        <v>8716127</v>
      </c>
      <c r="L14" s="75"/>
    </row>
    <row r="15" spans="1:12">
      <c r="A15" s="86" t="s">
        <v>147</v>
      </c>
      <c r="B15" s="67"/>
      <c r="C15" s="67"/>
      <c r="D15" s="67"/>
      <c r="E15" s="67"/>
      <c r="F15" s="67"/>
      <c r="G15" s="66"/>
      <c r="H15" s="98"/>
      <c r="I15" s="66">
        <f t="shared" si="1"/>
        <v>0</v>
      </c>
      <c r="J15" s="98"/>
      <c r="K15" s="66">
        <f t="shared" si="2"/>
        <v>0</v>
      </c>
      <c r="L15" s="75"/>
    </row>
    <row r="16" spans="1:12">
      <c r="A16" s="86" t="s">
        <v>148</v>
      </c>
      <c r="B16" s="67"/>
      <c r="C16" s="67"/>
      <c r="D16" s="67"/>
      <c r="E16" s="67"/>
      <c r="F16" s="67"/>
      <c r="G16" s="66"/>
      <c r="H16" s="66"/>
      <c r="I16" s="66">
        <f t="shared" si="1"/>
        <v>0</v>
      </c>
      <c r="J16" s="66"/>
      <c r="K16" s="66">
        <f t="shared" si="2"/>
        <v>0</v>
      </c>
      <c r="L16" s="75"/>
    </row>
    <row r="17" spans="1:12">
      <c r="A17" s="85" t="s">
        <v>149</v>
      </c>
      <c r="B17" s="87">
        <f>SUM(B13:B16)</f>
        <v>0</v>
      </c>
      <c r="C17" s="87">
        <f t="shared" ref="C17:J17" si="3">SUM(C13:C16)</f>
        <v>0</v>
      </c>
      <c r="D17" s="87">
        <f t="shared" si="3"/>
        <v>0</v>
      </c>
      <c r="E17" s="87">
        <f t="shared" si="3"/>
        <v>0</v>
      </c>
      <c r="F17" s="87">
        <f t="shared" si="3"/>
        <v>0</v>
      </c>
      <c r="G17" s="87">
        <f>SUM(G13:G16)</f>
        <v>0</v>
      </c>
      <c r="H17" s="97">
        <f>SUM(H13:H16)</f>
        <v>8716127</v>
      </c>
      <c r="I17" s="87">
        <f t="shared" si="1"/>
        <v>8716127</v>
      </c>
      <c r="J17" s="97">
        <f t="shared" si="3"/>
        <v>0</v>
      </c>
      <c r="K17" s="87">
        <f t="shared" si="2"/>
        <v>8716127</v>
      </c>
      <c r="L17" s="75"/>
    </row>
    <row r="18" spans="1:12">
      <c r="A18" s="85" t="s">
        <v>150</v>
      </c>
      <c r="B18" s="67"/>
      <c r="C18" s="67"/>
      <c r="D18" s="67"/>
      <c r="E18" s="67"/>
      <c r="F18" s="67"/>
      <c r="G18" s="66"/>
      <c r="H18" s="66"/>
      <c r="I18" s="66">
        <f t="shared" si="1"/>
        <v>0</v>
      </c>
      <c r="J18" s="66"/>
      <c r="K18" s="66">
        <f t="shared" si="2"/>
        <v>0</v>
      </c>
      <c r="L18" s="75"/>
    </row>
    <row r="19" spans="1:12">
      <c r="A19" s="88" t="s">
        <v>151</v>
      </c>
      <c r="B19" s="67"/>
      <c r="C19" s="67"/>
      <c r="D19" s="67"/>
      <c r="E19" s="67"/>
      <c r="F19" s="67"/>
      <c r="G19" s="66"/>
      <c r="H19" s="66"/>
      <c r="I19" s="66">
        <f t="shared" si="1"/>
        <v>0</v>
      </c>
      <c r="J19" s="66"/>
      <c r="K19" s="66">
        <f t="shared" si="2"/>
        <v>0</v>
      </c>
      <c r="L19" s="75"/>
    </row>
    <row r="20" spans="1:12">
      <c r="A20" s="88" t="s">
        <v>152</v>
      </c>
      <c r="B20" s="67"/>
      <c r="C20" s="67"/>
      <c r="D20" s="67"/>
      <c r="E20" s="67"/>
      <c r="F20" s="67"/>
      <c r="G20" s="66">
        <v>-3811173</v>
      </c>
      <c r="H20" s="66"/>
      <c r="I20" s="66">
        <f t="shared" si="1"/>
        <v>-3811173</v>
      </c>
      <c r="J20" s="66"/>
      <c r="K20" s="66">
        <f t="shared" si="2"/>
        <v>-3811173</v>
      </c>
      <c r="L20" s="75"/>
    </row>
    <row r="21" spans="1:12">
      <c r="A21" s="94" t="s">
        <v>153</v>
      </c>
      <c r="B21" s="67"/>
      <c r="C21" s="67"/>
      <c r="D21" s="67"/>
      <c r="E21" s="89"/>
      <c r="F21" s="89"/>
      <c r="G21" s="66">
        <f>-H21</f>
        <v>6892979</v>
      </c>
      <c r="H21" s="66">
        <f>-H10</f>
        <v>-6892979</v>
      </c>
      <c r="I21" s="66">
        <f t="shared" si="1"/>
        <v>0</v>
      </c>
      <c r="J21" s="66"/>
      <c r="K21" s="66">
        <f t="shared" si="2"/>
        <v>0</v>
      </c>
      <c r="L21" s="75"/>
    </row>
    <row r="22" spans="1:12">
      <c r="A22" s="85" t="s">
        <v>154</v>
      </c>
      <c r="B22" s="84">
        <f>SUM(B19:B21)</f>
        <v>0</v>
      </c>
      <c r="C22" s="84">
        <f t="shared" ref="C22:J22" si="4">SUM(C19:C21)</f>
        <v>0</v>
      </c>
      <c r="D22" s="84">
        <f t="shared" si="4"/>
        <v>0</v>
      </c>
      <c r="E22" s="84">
        <f t="shared" si="4"/>
        <v>0</v>
      </c>
      <c r="F22" s="84">
        <f t="shared" si="4"/>
        <v>0</v>
      </c>
      <c r="G22" s="84">
        <f>SUM(G19:G21)</f>
        <v>3081806</v>
      </c>
      <c r="H22" s="84">
        <f t="shared" si="4"/>
        <v>-6892979</v>
      </c>
      <c r="I22" s="87">
        <f t="shared" si="1"/>
        <v>-3811173</v>
      </c>
      <c r="J22" s="84">
        <f t="shared" si="4"/>
        <v>0</v>
      </c>
      <c r="K22" s="84">
        <f t="shared" si="2"/>
        <v>-3811173</v>
      </c>
      <c r="L22" s="75"/>
    </row>
    <row r="23" spans="1:12">
      <c r="A23" s="85"/>
      <c r="B23" s="79"/>
      <c r="C23" s="80"/>
      <c r="D23" s="79"/>
      <c r="E23" s="80"/>
      <c r="F23" s="80"/>
      <c r="G23" s="80"/>
      <c r="H23" s="66"/>
      <c r="I23" s="66"/>
      <c r="J23" s="66"/>
      <c r="K23" s="80"/>
      <c r="L23" s="75"/>
    </row>
    <row r="24" spans="1:12" ht="15.75" thickBot="1">
      <c r="A24" s="85" t="s">
        <v>155</v>
      </c>
      <c r="B24" s="90">
        <f>B12+B17+B22</f>
        <v>27315212</v>
      </c>
      <c r="C24" s="90">
        <f t="shared" ref="C24:J24" si="5">C12+C17+C22</f>
        <v>0</v>
      </c>
      <c r="D24" s="90">
        <f t="shared" si="5"/>
        <v>1646016</v>
      </c>
      <c r="E24" s="90">
        <f t="shared" si="5"/>
        <v>0</v>
      </c>
      <c r="F24" s="90">
        <f>F12+F17+F22</f>
        <v>0</v>
      </c>
      <c r="G24" s="90">
        <f>G12+G17+G22</f>
        <v>1</v>
      </c>
      <c r="H24" s="90">
        <f t="shared" si="5"/>
        <v>8716127</v>
      </c>
      <c r="I24" s="90">
        <f>SUM(B24:H24)</f>
        <v>37677356</v>
      </c>
      <c r="J24" s="90">
        <f t="shared" si="5"/>
        <v>0</v>
      </c>
      <c r="K24" s="90">
        <f t="shared" si="2"/>
        <v>37677356</v>
      </c>
      <c r="L24" s="75"/>
    </row>
    <row r="25" spans="1:12" ht="15.75" thickTop="1">
      <c r="A25" s="91"/>
      <c r="B25" s="79"/>
      <c r="C25" s="79"/>
      <c r="D25" s="79"/>
      <c r="E25" s="79"/>
      <c r="F25" s="79"/>
      <c r="G25" s="79"/>
      <c r="H25" s="66"/>
      <c r="I25" s="66">
        <f t="shared" si="1"/>
        <v>0</v>
      </c>
      <c r="J25" s="66"/>
      <c r="K25" s="79">
        <f t="shared" si="2"/>
        <v>0</v>
      </c>
      <c r="L25" s="75"/>
    </row>
    <row r="26" spans="1:12">
      <c r="A26" s="85" t="s">
        <v>146</v>
      </c>
      <c r="B26" s="67"/>
      <c r="C26" s="67"/>
      <c r="D26" s="67"/>
      <c r="E26" s="67"/>
      <c r="F26" s="67"/>
      <c r="G26" s="66"/>
      <c r="H26" s="66"/>
      <c r="I26" s="66">
        <f t="shared" si="1"/>
        <v>0</v>
      </c>
      <c r="J26" s="66"/>
      <c r="K26" s="66">
        <f t="shared" si="2"/>
        <v>0</v>
      </c>
      <c r="L26" s="75"/>
    </row>
    <row r="27" spans="1:12">
      <c r="A27" s="86" t="s">
        <v>142</v>
      </c>
      <c r="B27" s="67"/>
      <c r="C27" s="67"/>
      <c r="D27" s="67"/>
      <c r="E27" s="67"/>
      <c r="F27" s="67"/>
      <c r="G27" s="66"/>
      <c r="H27" s="98">
        <f>'2.1-Pasqyra e Perform. (natyra)'!B47</f>
        <v>4216445</v>
      </c>
      <c r="I27" s="66">
        <f t="shared" si="1"/>
        <v>4216445</v>
      </c>
      <c r="J27" s="98"/>
      <c r="K27" s="66">
        <f t="shared" si="2"/>
        <v>4216445</v>
      </c>
      <c r="L27" s="75"/>
    </row>
    <row r="28" spans="1:12">
      <c r="A28" s="86" t="s">
        <v>147</v>
      </c>
      <c r="B28" s="67"/>
      <c r="C28" s="67"/>
      <c r="D28" s="67"/>
      <c r="E28" s="67"/>
      <c r="F28" s="67"/>
      <c r="G28" s="66"/>
      <c r="H28" s="98"/>
      <c r="I28" s="66">
        <f t="shared" si="1"/>
        <v>0</v>
      </c>
      <c r="J28" s="98"/>
      <c r="K28" s="66">
        <f t="shared" si="2"/>
        <v>0</v>
      </c>
      <c r="L28" s="75"/>
    </row>
    <row r="29" spans="1:12">
      <c r="A29" s="86" t="s">
        <v>148</v>
      </c>
      <c r="B29" s="67"/>
      <c r="C29" s="67"/>
      <c r="D29" s="67"/>
      <c r="E29" s="67"/>
      <c r="F29" s="67"/>
      <c r="G29" s="66"/>
      <c r="H29" s="66"/>
      <c r="I29" s="66">
        <f t="shared" si="1"/>
        <v>0</v>
      </c>
      <c r="J29" s="66"/>
      <c r="K29" s="66">
        <f t="shared" si="2"/>
        <v>0</v>
      </c>
      <c r="L29" s="75"/>
    </row>
    <row r="30" spans="1:12">
      <c r="A30" s="85" t="s">
        <v>149</v>
      </c>
      <c r="B30" s="87">
        <f>SUM(B27:B29)</f>
        <v>0</v>
      </c>
      <c r="C30" s="87">
        <f t="shared" ref="C30:J30" si="6">SUM(C27:C29)</f>
        <v>0</v>
      </c>
      <c r="D30" s="87">
        <f t="shared" si="6"/>
        <v>0</v>
      </c>
      <c r="E30" s="87">
        <f t="shared" si="6"/>
        <v>0</v>
      </c>
      <c r="F30" s="87">
        <f t="shared" si="6"/>
        <v>0</v>
      </c>
      <c r="G30" s="87">
        <f t="shared" si="6"/>
        <v>0</v>
      </c>
      <c r="H30" s="97">
        <f t="shared" si="6"/>
        <v>4216445</v>
      </c>
      <c r="I30" s="87">
        <f t="shared" si="1"/>
        <v>4216445</v>
      </c>
      <c r="J30" s="97">
        <f t="shared" si="6"/>
        <v>0</v>
      </c>
      <c r="K30" s="87">
        <f t="shared" si="2"/>
        <v>4216445</v>
      </c>
      <c r="L30" s="75"/>
    </row>
    <row r="31" spans="1:12">
      <c r="A31" s="85" t="s">
        <v>150</v>
      </c>
      <c r="B31" s="67"/>
      <c r="C31" s="67"/>
      <c r="D31" s="67"/>
      <c r="E31" s="67"/>
      <c r="F31" s="67"/>
      <c r="G31" s="66"/>
      <c r="H31" s="66"/>
      <c r="I31" s="66">
        <f t="shared" si="1"/>
        <v>0</v>
      </c>
      <c r="J31" s="66"/>
      <c r="K31" s="66">
        <f t="shared" si="2"/>
        <v>0</v>
      </c>
      <c r="L31" s="75"/>
    </row>
    <row r="32" spans="1:12">
      <c r="A32" s="88" t="s">
        <v>151</v>
      </c>
      <c r="B32" s="67"/>
      <c r="C32" s="67"/>
      <c r="D32" s="67"/>
      <c r="E32" s="67"/>
      <c r="F32" s="67"/>
      <c r="G32" s="66"/>
      <c r="H32" s="66"/>
      <c r="I32" s="66">
        <f t="shared" si="1"/>
        <v>0</v>
      </c>
      <c r="J32" s="66"/>
      <c r="K32" s="66">
        <f t="shared" si="2"/>
        <v>0</v>
      </c>
      <c r="L32" s="75"/>
    </row>
    <row r="33" spans="1:12">
      <c r="A33" s="88" t="s">
        <v>152</v>
      </c>
      <c r="B33" s="67"/>
      <c r="C33" s="67"/>
      <c r="D33" s="67"/>
      <c r="E33" s="67"/>
      <c r="F33" s="67"/>
      <c r="G33" s="66"/>
      <c r="H33" s="66"/>
      <c r="I33" s="66">
        <f t="shared" si="1"/>
        <v>0</v>
      </c>
      <c r="J33" s="66"/>
      <c r="K33" s="66">
        <f t="shared" si="2"/>
        <v>0</v>
      </c>
      <c r="L33" s="75"/>
    </row>
    <row r="34" spans="1:12">
      <c r="A34" s="94" t="s">
        <v>153</v>
      </c>
      <c r="B34" s="67"/>
      <c r="C34" s="67"/>
      <c r="D34" s="67"/>
      <c r="E34" s="89"/>
      <c r="F34" s="89"/>
      <c r="G34" s="66">
        <f>-H34</f>
        <v>8716127</v>
      </c>
      <c r="H34" s="66">
        <f>-H24</f>
        <v>-8716127</v>
      </c>
      <c r="I34" s="66">
        <f t="shared" si="1"/>
        <v>0</v>
      </c>
      <c r="J34" s="66"/>
      <c r="K34" s="66">
        <f t="shared" si="2"/>
        <v>0</v>
      </c>
      <c r="L34" s="75"/>
    </row>
    <row r="35" spans="1:12">
      <c r="A35" s="85" t="s">
        <v>154</v>
      </c>
      <c r="B35" s="87">
        <f>SUM(B32:B34)</f>
        <v>0</v>
      </c>
      <c r="C35" s="87">
        <f t="shared" ref="C35:J35" si="7">SUM(C32:C34)</f>
        <v>0</v>
      </c>
      <c r="D35" s="87">
        <f t="shared" si="7"/>
        <v>0</v>
      </c>
      <c r="E35" s="87">
        <f t="shared" si="7"/>
        <v>0</v>
      </c>
      <c r="F35" s="87">
        <f t="shared" si="7"/>
        <v>0</v>
      </c>
      <c r="G35" s="87">
        <f t="shared" si="7"/>
        <v>8716127</v>
      </c>
      <c r="H35" s="87">
        <f t="shared" si="7"/>
        <v>-8716127</v>
      </c>
      <c r="I35" s="87">
        <f t="shared" si="1"/>
        <v>0</v>
      </c>
      <c r="J35" s="87">
        <f t="shared" si="7"/>
        <v>0</v>
      </c>
      <c r="K35" s="87">
        <f t="shared" si="2"/>
        <v>0</v>
      </c>
      <c r="L35" s="75"/>
    </row>
    <row r="36" spans="1:12">
      <c r="A36" s="85"/>
      <c r="B36" s="67"/>
      <c r="C36" s="67"/>
      <c r="D36" s="67"/>
      <c r="E36" s="67"/>
      <c r="F36" s="67"/>
      <c r="G36" s="66"/>
      <c r="H36" s="66"/>
      <c r="I36" s="66"/>
      <c r="J36" s="66"/>
      <c r="K36" s="66"/>
      <c r="L36" s="75"/>
    </row>
    <row r="37" spans="1:12" ht="15.75" thickBot="1">
      <c r="A37" s="85" t="s">
        <v>156</v>
      </c>
      <c r="B37" s="90">
        <f>B24+B30+B35</f>
        <v>27315212</v>
      </c>
      <c r="C37" s="90">
        <f t="shared" ref="C37:J37" si="8">C24+C30+C35</f>
        <v>0</v>
      </c>
      <c r="D37" s="90">
        <f t="shared" si="8"/>
        <v>1646016</v>
      </c>
      <c r="E37" s="90">
        <f t="shared" si="8"/>
        <v>0</v>
      </c>
      <c r="F37" s="90">
        <f t="shared" si="8"/>
        <v>0</v>
      </c>
      <c r="G37" s="90">
        <f t="shared" si="8"/>
        <v>8716128</v>
      </c>
      <c r="H37" s="90">
        <f t="shared" si="8"/>
        <v>4216445</v>
      </c>
      <c r="I37" s="90">
        <f t="shared" si="1"/>
        <v>41893801</v>
      </c>
      <c r="J37" s="90">
        <f t="shared" si="8"/>
        <v>0</v>
      </c>
      <c r="K37" s="90">
        <f t="shared" si="2"/>
        <v>41893801</v>
      </c>
      <c r="L37" s="75"/>
    </row>
    <row r="38" spans="1:12" ht="15.75" thickTop="1">
      <c r="B38" s="92"/>
      <c r="C38" s="92"/>
      <c r="D38" s="92"/>
      <c r="E38" s="92"/>
      <c r="F38" s="92"/>
      <c r="G38" s="93"/>
      <c r="H38" s="93"/>
      <c r="I38" s="93"/>
      <c r="J38" s="93"/>
      <c r="K38" s="93"/>
      <c r="L38" s="75"/>
    </row>
    <row r="39" spans="1:12">
      <c r="B39" s="75"/>
      <c r="C39" s="75"/>
      <c r="D39" s="75"/>
      <c r="E39" s="75"/>
      <c r="F39" s="75"/>
      <c r="L39" s="75"/>
    </row>
    <row r="40" spans="1:12">
      <c r="B40" s="75"/>
      <c r="C40" s="75"/>
      <c r="D40" s="75"/>
      <c r="E40" s="75"/>
      <c r="F40" s="75"/>
      <c r="L40" s="75"/>
    </row>
    <row r="41" spans="1:12">
      <c r="B41" s="75"/>
      <c r="C41" s="75"/>
      <c r="D41" s="75"/>
      <c r="E41" s="75"/>
      <c r="F41" s="75"/>
    </row>
  </sheetData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2.1-Pasqyra e Perform. (natyra)</vt:lpstr>
      <vt:lpstr>3.1-CashFlow (indirekt)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 center</cp:lastModifiedBy>
  <cp:lastPrinted>2021-03-31T14:38:24Z</cp:lastPrinted>
  <dcterms:created xsi:type="dcterms:W3CDTF">2012-01-19T09:31:29Z</dcterms:created>
  <dcterms:modified xsi:type="dcterms:W3CDTF">2021-08-02T12:32:39Z</dcterms:modified>
</cp:coreProperties>
</file>