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35" windowHeight="9300" activeTab="4"/>
  </bookViews>
  <sheets>
    <sheet name="aktivi" sheetId="1" r:id="rId1"/>
    <sheet name="pasivi" sheetId="2" r:id="rId2"/>
    <sheet name="pasqyra te ar-shpe" sheetId="3" r:id="rId3"/>
    <sheet name="cash flow" sheetId="4" r:id="rId4"/>
    <sheet name="Ndryshimet e kapitalit" sheetId="5" r:id="rId5"/>
  </sheets>
  <calcPr calcId="124519"/>
</workbook>
</file>

<file path=xl/calcChain.xml><?xml version="1.0" encoding="utf-8"?>
<calcChain xmlns="http://schemas.openxmlformats.org/spreadsheetml/2006/main">
  <c r="E33" i="3"/>
  <c r="E27"/>
  <c r="E18"/>
  <c r="E16"/>
  <c r="E20" i="2"/>
  <c r="E23" s="1"/>
  <c r="E46" s="1"/>
  <c r="E45"/>
  <c r="E25" i="1"/>
  <c r="E30" s="1"/>
  <c r="E18"/>
  <c r="E12"/>
  <c r="E50"/>
  <c r="E53" s="1"/>
  <c r="E44"/>
  <c r="E38"/>
  <c r="F17" i="4"/>
  <c r="F20" s="1"/>
  <c r="F37" s="1"/>
  <c r="G38"/>
  <c r="G17"/>
  <c r="G14" i="5"/>
  <c r="G13"/>
  <c r="F12"/>
  <c r="F18" s="1"/>
  <c r="E12"/>
  <c r="E18" s="1"/>
  <c r="C12"/>
  <c r="C18" s="1"/>
  <c r="G18" s="1"/>
  <c r="G35" i="4"/>
  <c r="F35"/>
  <c r="G28"/>
  <c r="F28"/>
  <c r="G20"/>
  <c r="G37"/>
  <c r="G12" i="5"/>
  <c r="G8"/>
  <c r="G7"/>
  <c r="E55" i="1" l="1"/>
</calcChain>
</file>

<file path=xl/comments1.xml><?xml version="1.0" encoding="utf-8"?>
<comments xmlns="http://schemas.openxmlformats.org/spreadsheetml/2006/main">
  <authors>
    <author>User</author>
  </authors>
  <commentList>
    <comment ref="C8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Mjete monetare në arkë
dhe bankë, llogari
rrjedhëse, investime në
tregun e parasë dhe
tregje të tjera shumë
likuide</t>
        </r>
      </text>
    </comment>
    <comment ref="C9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Derivativë dhe letra me
vlerë, të mbajtura për
tregtim (aksione, bono,
bono korporative,
zotërime në fonde
investimesh etj.)</t>
        </r>
      </text>
    </comment>
    <comment ref="C13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Llogari/Kërkesa të
arkëtueshme
afatshkurtra, letra me
vlerë dhe investime të
tjera financiare, të
mbajtura jo për tregtim.
Shënimet japin
informacion- shtesë mbi
kërkesat e arkëtueshme
nga aksionarët, njësi të
tjera të grupit dhe palë
të tjera të lidhura</t>
        </r>
      </text>
    </comment>
    <comment ref="C19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Inventari, sipas
përkufizimit të SKK 4, i
klasifikuar sipas
grupeve kryesore</t>
        </r>
      </text>
    </comment>
    <comment ref="C41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Ndërtesa, struktura,
rrugë dhe investime në
objekte me qira</t>
        </r>
      </text>
    </comment>
    <comment ref="C42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Pajisje prodhimi, mjete
transporti dhe makineri
e pajisje të tjera</t>
        </r>
      </text>
    </comment>
    <comment ref="C43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Mobiliet dhe pajisjet e
zyrave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C10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Hua, bono, mbitërheqje
dhe hua të tjera
afatshkurtra (deri në 12
muaj,) të marra për
qëllime financimi (në
shumën e marrë, dhe jo
në shumën e një kufiri të
përcaktuar)</t>
        </r>
      </text>
    </comment>
    <comment ref="C11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Pjesa e huave afatgjata
dhe detyrimeve të
qirasë financiare që do
të paguhen brenda 12
muajve të ardhshëm</t>
        </r>
      </text>
    </comment>
    <comment ref="C12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Bono të konvertueshme
afatshkurtra ose
aksionet e preferuara,
që mund të konvertohen
në aksione të njësisë
ekonomike raportuese.</t>
        </r>
      </text>
    </comment>
    <comment ref="C14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Huat afatshkurtra dhe
parapagimet e
arkëtuara, të klasifikuara
sipas grupeve kryesore.
Në shënimet
shpjeguese jepet
informacion shtesë mbi
detyrimet ndaj
aksionarave, njësive të
tjera të grupit dhe
palëve të lidhura</t>
        </r>
      </text>
    </comment>
    <comment ref="C21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Asistencë në formën e
grandeve, që nuk është
njohur akoma si e ardhur</t>
        </r>
      </text>
    </comment>
    <comment ref="C22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Detyrimet, për të cilat
koha dhe shuma e
realizimit të tyre është e
pasigurt; mund të
realizohen brenda 12
muajve të ardhshëm ose
gjatë ciklit normal të
biznesit të njësisë
ekonomike raportuese
(për shembull,
provizionet e garancisë,
provizionet e
ristrukturimit, provizionet
për shpenzimet e
mundshme, që lidhen me
procese gjyqësore etj.)</t>
        </r>
      </text>
    </comment>
    <comment ref="C26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Një pjesë e pasiveve afatgjata (hua, bono, dhe
qira financiare etj.) që
duhen paguar në një
periudhë jo më herët se
12 muaj (pjesa
afatshkurtra e të njëjtës
huamarrje regjistrohet në
zërin “kthimi/pagesa e
huamarrjeve afatgjata
gjatë periudhës kontabël
të ardhshme”)</t>
        </r>
      </text>
    </comment>
    <comment ref="C27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Bono të konvertueshme
afatgjata ose aksionet e
preferuara që mund të
konvertohen në aksione
të shoqërisë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C7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Të ardhurat e përftuara nga shitja e
produkteve, mallrave dhe shërbimeve gjatë
periudhës kontabël (të vlerësuara sipas SKK
8 Të ardhurat)</t>
        </r>
      </text>
    </comment>
    <comment ref="C8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Të ardhurat që përftohen jo rregullisht gjatë
rrjedhës normale të veprimtarisë ekonomike,
duke përfshirë fitimet nga shitja e aktiveve afatgjata materiale dhe aktiveve afatgjata jomateriale, investimet në pasuri të patundshme, gjobat për vonesa; fitimi neto që vjen nga ndryshimet e kursit të këmbimit,ndryshimet në llogaritë/kërkesat e arkëtueshme dhe detyrimet për t’u paguar furnitorëve (nëse rezulton një humbje neto,ajo njihet në zërin “Shpenzime të tjera nga
veprimtaritë e shfrytëzimit”)</t>
        </r>
      </text>
    </comment>
    <comment ref="C9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Ndryshimet në inventarin e produkteve të
gatshme dhe punës në proces, ku pakësimet
e pozicioneve njihen si shpenzime dhe rritjet
e pozicioneve si pakësim i shpenzimeve(shpenzime negative)</t>
        </r>
      </text>
    </comment>
  </commentList>
</comments>
</file>

<file path=xl/sharedStrings.xml><?xml version="1.0" encoding="utf-8"?>
<sst xmlns="http://schemas.openxmlformats.org/spreadsheetml/2006/main" count="203" uniqueCount="170">
  <si>
    <t>A</t>
  </si>
  <si>
    <t>Totali</t>
  </si>
  <si>
    <t>B</t>
  </si>
  <si>
    <t>Shitjet neto</t>
  </si>
  <si>
    <t>Kosto e punës</t>
  </si>
  <si>
    <t>Pagat e personelit</t>
  </si>
  <si>
    <t>Shpenzimet per sigurimet shoqërore dhe shëndetsore</t>
  </si>
  <si>
    <t xml:space="preserve">Amortizimet dhe zhvlerësimet </t>
  </si>
  <si>
    <t>Fitimi apo humbja nga veprimtaria kryesore (1+2+/-3-8)</t>
  </si>
  <si>
    <t xml:space="preserve"> Të ardhurat dhe shpenzimet financiare nga njësitë e kontrolluara</t>
  </si>
  <si>
    <t xml:space="preserve"> Të ardhurat dhe shpenzimet financiare nga pjesëmarrjet</t>
  </si>
  <si>
    <t>Të ardhurat dhe shpenzimet financiare</t>
  </si>
  <si>
    <t>Totali i të ardhurave dhe shpenzimeve financiare (12.1+/-12.2+/-12.3+/-12.4)</t>
  </si>
  <si>
    <t>Fitimi (humbja) para tatimit (9+/-13)</t>
  </si>
  <si>
    <t>Shpenzimet e tatimit mbi fitimin 69</t>
  </si>
  <si>
    <t>Fitmi (humbja) neto e vitit financiar (14-15)</t>
  </si>
  <si>
    <t>Fluksi monetar nga veprimtaritë e shfrytëzimit</t>
  </si>
  <si>
    <t>Rregullime për:</t>
  </si>
  <si>
    <t>Amortizimin</t>
  </si>
  <si>
    <t>Humbje nga këmbimet valutore</t>
  </si>
  <si>
    <t>Shpenzime për interesa</t>
  </si>
  <si>
    <t>Rritje/rënie në tepricën e kërkesave të arkëtueshme nga aktiviteti, si dhe kërkesave të arkëtueshme të tjera</t>
  </si>
  <si>
    <t/>
  </si>
  <si>
    <t>Rritje/rënie në tepricën inventarit</t>
  </si>
  <si>
    <t>Rritje/rënie në tepricën e detyrimeve, për t’u paguar nga aktiviteti</t>
  </si>
  <si>
    <t>Mjete monetare të përfituara nga aktivitetet</t>
  </si>
  <si>
    <t>Mjete monetare neto nga aktivitetet e shfrytëzimit</t>
  </si>
  <si>
    <t>Fluksi monetar nga veprimtaritë investuese</t>
  </si>
  <si>
    <t>Blerja e shoqërisë së kontrolluar X minus paratë e arkëtuara</t>
  </si>
  <si>
    <t>Blerja e aktiveve afatgjata materiale</t>
  </si>
  <si>
    <t>Të ardhura nga shitja e pajisjeve</t>
  </si>
  <si>
    <t>Interesi i arkëtuar</t>
  </si>
  <si>
    <t>Dividendët e arkëtuar</t>
  </si>
  <si>
    <t>Mjete monetare neto e përdorur në aktivitetet investuese</t>
  </si>
  <si>
    <t>Fluksi monetar nga veprimtaritë financiare</t>
  </si>
  <si>
    <t>Hyrje nga emetimi i kapitalit aksioner</t>
  </si>
  <si>
    <t>Hyrje nga huamarrje afatgjata</t>
  </si>
  <si>
    <t>Pagesat e detyrimeve të qirasë financiare</t>
  </si>
  <si>
    <t>Dividendët e paguar</t>
  </si>
  <si>
    <t>Mjete monetare neto e përdorur në aktivitetet financiare</t>
  </si>
  <si>
    <t>Rritja/rënia neto e mjeteve monetare</t>
  </si>
  <si>
    <t>Mjetet monetare në fillim të periudhës kontabël</t>
  </si>
  <si>
    <t>Mjetet monetare në fund të periudhës kontabël</t>
  </si>
  <si>
    <t>PASQYRA E RRJEDHJES SE PARASE</t>
  </si>
  <si>
    <t>(te gjitha balancat jane ne lek)</t>
  </si>
  <si>
    <t>PASQYRA TE ARDHURA DHE SHPENZIME</t>
  </si>
  <si>
    <t>BILANCI KONTABEL</t>
  </si>
  <si>
    <t>WONDER SHA</t>
  </si>
  <si>
    <t>Kapitali i rregjistruar (aksionar)</t>
  </si>
  <si>
    <t>Primi i aksionit</t>
  </si>
  <si>
    <t xml:space="preserve">Rezerva ligjore statusore </t>
  </si>
  <si>
    <t>Fitimi pashpërndarë</t>
  </si>
  <si>
    <t>Fitimi neto për periudhën kontabël</t>
  </si>
  <si>
    <t>Dividentët e paguar</t>
  </si>
  <si>
    <t>Rritje e rezervës së kapitalit</t>
  </si>
  <si>
    <t>Emetim i kapitalit aksionar</t>
  </si>
  <si>
    <t>Aksione te thesarit te riblera</t>
  </si>
  <si>
    <t>Pozicioni më 31 Dhjetor 2009</t>
  </si>
  <si>
    <t>PASQYRA E NDRYSHIMEVE NE KAPITAL</t>
  </si>
  <si>
    <t>Pozicioni më 31 Dhjetor 2010</t>
  </si>
  <si>
    <t>Pozicioni më 31 Dhjetor 2011</t>
  </si>
  <si>
    <t>I</t>
  </si>
  <si>
    <t>II</t>
  </si>
  <si>
    <t>III</t>
  </si>
  <si>
    <t>Fitimi para tatimit</t>
  </si>
  <si>
    <t>AKTIVI</t>
  </si>
  <si>
    <t>Shënime</t>
  </si>
  <si>
    <t>Viti raportues 31.12.2011</t>
  </si>
  <si>
    <t>Viti raportues 31.12.2010</t>
  </si>
  <si>
    <t>AKTIVET AFATSHKURTRA</t>
  </si>
  <si>
    <t>Aktive monetare</t>
  </si>
  <si>
    <t>Derivativë dhe aktive të mbajtura për tregtim</t>
  </si>
  <si>
    <t>(i) Derivativët</t>
  </si>
  <si>
    <t>(ii) Aktivet e mbajtura për tregtim</t>
  </si>
  <si>
    <t>Totali 2</t>
  </si>
  <si>
    <t>Aktive të tjera financiare afatshkurtra</t>
  </si>
  <si>
    <t>(i) Llogari / Kërkesa të arkëtueshme</t>
  </si>
  <si>
    <t>(ii) Llogari / Kërkesa të tjera të arkëtueshme</t>
  </si>
  <si>
    <t>(iii) Instrumente të tjera borxhi</t>
  </si>
  <si>
    <t>(iv) Investime të tjera financiare</t>
  </si>
  <si>
    <t>Totali 3</t>
  </si>
  <si>
    <t>Inventari</t>
  </si>
  <si>
    <t>(i) Lëndët e para</t>
  </si>
  <si>
    <t>(ii) Prodhim në proces</t>
  </si>
  <si>
    <t>(iii) Produkte të gatshme</t>
  </si>
  <si>
    <t>(iv) Mallra për rishitje</t>
  </si>
  <si>
    <t>(v) Parapagesat për furnizime</t>
  </si>
  <si>
    <t>Totali 4</t>
  </si>
  <si>
    <t>Aktivet biologjike afatshkurtra</t>
  </si>
  <si>
    <t>Aktivet afatshkurtra të mbajtura për shitje</t>
  </si>
  <si>
    <t>Parapagimet dhe shpenzimet e shtyra</t>
  </si>
  <si>
    <t>TOTALI AKTIVEVE AFATSHKURTRA (I)</t>
  </si>
  <si>
    <t>AKTIVET AFATGJATA</t>
  </si>
  <si>
    <t>Investimet financiare afatgjata</t>
  </si>
  <si>
    <t>(i) Pjesëmarrje të tjera në njësi të kontrolluara (vetëm në PF)</t>
  </si>
  <si>
    <t>(ii) Aksione dhe investime të tjera në pjesëmarrje</t>
  </si>
  <si>
    <t>(iii) Aksione dhe letra të tjera me vlerë</t>
  </si>
  <si>
    <t>(iv) Llogari / Kërkesa të arkëtueshme afatgjata</t>
  </si>
  <si>
    <t>Totali 1.</t>
  </si>
  <si>
    <t>Aktive afatgjata materiale</t>
  </si>
  <si>
    <t>(i) Toka</t>
  </si>
  <si>
    <t>(ii) Ndërtesa</t>
  </si>
  <si>
    <t>(iii) Makineri dhe pajisje</t>
  </si>
  <si>
    <t>(iv) Aktive të tjera afatgjata materiale (me vl.kontab.)</t>
  </si>
  <si>
    <t>Aktivet Biologjike afatgjata</t>
  </si>
  <si>
    <t>Aktivet afatgjata jomateriale</t>
  </si>
  <si>
    <t>(i) Emri i mirë</t>
  </si>
  <si>
    <t>(ii) Shpenzimet e zhvillimit</t>
  </si>
  <si>
    <t>(iii) Aktive të tjera afatgjata jomateriale</t>
  </si>
  <si>
    <t>Kapital aksionar i papaguar</t>
  </si>
  <si>
    <t>Aktive të tjera afatgjata</t>
  </si>
  <si>
    <t>TOTALI I AKTIVEVE AFATGJATA (II)</t>
  </si>
  <si>
    <t>TOTALI I AKTIVEVE (I + II)</t>
  </si>
  <si>
    <t>PASIVI</t>
  </si>
  <si>
    <t>DETYRIMET DHE KAPITALI</t>
  </si>
  <si>
    <t>DETYRIMET AFATSHKURTRA</t>
  </si>
  <si>
    <t>Derivativët</t>
  </si>
  <si>
    <t>Huamarrjet</t>
  </si>
  <si>
    <t>(i) Huatë dhe obligacionet afatshkurtra</t>
  </si>
  <si>
    <t>(ii) Kthimet / ripagesat e huave afatgjata</t>
  </si>
  <si>
    <t>(iii) Bono të konvertueshme</t>
  </si>
  <si>
    <t>Huatë dhe parapagimet</t>
  </si>
  <si>
    <t>(i) Të pagueshme ndaj furnitorëve</t>
  </si>
  <si>
    <t>(ii) Të pagueshme ndaj punonjësve</t>
  </si>
  <si>
    <t>(iv) Hua të tjera</t>
  </si>
  <si>
    <t>(v) Parapagimet e arkëtuara</t>
  </si>
  <si>
    <t>Grantet dhe të ardhurat e shtyra</t>
  </si>
  <si>
    <t>Provizionet afatshkurtra</t>
  </si>
  <si>
    <t>TOTALI I DETYR. AFATSHKURTRA (I)</t>
  </si>
  <si>
    <t>DETYRIME AFATGJATA</t>
  </si>
  <si>
    <t>Huatë afatgjata</t>
  </si>
  <si>
    <t>(i) Hua, bono dhe detyrime nga qeraja financiare</t>
  </si>
  <si>
    <t>(ii) Bonot e konvertueshme</t>
  </si>
  <si>
    <t>Totali 1</t>
  </si>
  <si>
    <t>Huamarrje të tjera afatgjata</t>
  </si>
  <si>
    <t>Provizionet afatgjata</t>
  </si>
  <si>
    <t>TOTALI I DETYR. AFATGJATA (II)</t>
  </si>
  <si>
    <t>TOTALI I DETYRIMEVE</t>
  </si>
  <si>
    <t>KAPITALI</t>
  </si>
  <si>
    <t>Aksionet e pakicës ( përdoret vetëm në pasqyrat financiare të konsoliduara )</t>
  </si>
  <si>
    <t>Kapitali që i përket aksionarëve të shoqërisë mëmë (përdoret vetëm në PF të konsoliduara)</t>
  </si>
  <si>
    <t>Kapitali i rregjistruar(aksionar)</t>
  </si>
  <si>
    <t>Njësitë ose aksionet e thesarit (negative)</t>
  </si>
  <si>
    <t>Rezerva statutore</t>
  </si>
  <si>
    <t>Rezerva ligjore</t>
  </si>
  <si>
    <t>Rezerva të tjera</t>
  </si>
  <si>
    <t>Fitimet(humbja) e pashpërndara</t>
  </si>
  <si>
    <t>Fitimi (humbja) e vitit financiar</t>
  </si>
  <si>
    <t>TOTALI I KAPITALIT (III)</t>
  </si>
  <si>
    <t>TOTALI I DETYRIMEVE KAPITALIT (I,II,III)</t>
  </si>
  <si>
    <t>(iii) Detyrimet tatimore</t>
  </si>
  <si>
    <t>Përshkrimi i Elementëve</t>
  </si>
  <si>
    <t>Të ardhura të tjera nga veprimtaritë e shfrytëzimit(Puna e kryer nga njesia ekonomike raportuese për qëllimet e vetadhe e kapitalizuar)</t>
  </si>
  <si>
    <t>Ndryshimet në inventarin e produkteve të gatshme dhe prodhimit në proçes</t>
  </si>
  <si>
    <t xml:space="preserve">Materialet dhe mallrat e konsumuara </t>
  </si>
  <si>
    <t xml:space="preserve">Shpenzime të tjera </t>
  </si>
  <si>
    <t>Totali i shpenzimeve (shuma 4 - 7)</t>
  </si>
  <si>
    <t>12.1 Të ardhurat dhe shpenzimet financiare nga investime të tjera financiare afatgjata</t>
  </si>
  <si>
    <t>12.2 Të ardhurat dhe shpenzimet nga interesat 767, 667</t>
  </si>
  <si>
    <t>12.3 Fitimet (humbjet) nga kursi i këmbimi 769, 669</t>
  </si>
  <si>
    <t>12.4 Të ardhura dhe shpenzime të tjera financiare 768, 668</t>
  </si>
  <si>
    <t>Elementët e pasqyrave të konsoliduara</t>
  </si>
  <si>
    <t xml:space="preserve">Pasqyra e fluksit monetar – Metoda idirekte </t>
  </si>
  <si>
    <t>Shenime</t>
  </si>
  <si>
    <t>Të ardhura nga investimet(Rezultati shitje AAM-ve)</t>
  </si>
  <si>
    <t>Interesi i paguar</t>
  </si>
  <si>
    <t>Tatim mbi fitimin i paguar</t>
  </si>
  <si>
    <t>Per vitet ushtrimor te mbyllur me 31 Dhjetor 2011</t>
  </si>
  <si>
    <t>Per vitin ushtrimor te mbyllur me 31 dhjetor 2011</t>
  </si>
  <si>
    <t>Per vitin ushtrimor te mbyllur me 31 Dhjetor 2011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</si>
</sst>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1">
    <font>
      <sz val="10"/>
      <name val="Arial"/>
    </font>
    <font>
      <sz val="10"/>
      <name val="Arial"/>
    </font>
    <font>
      <sz val="8"/>
      <name val="Arial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sz val="8"/>
      <name val="Arial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color indexed="49"/>
      <name val="Arial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b/>
      <sz val="8"/>
      <name val="Calibri"/>
      <family val="2"/>
    </font>
    <font>
      <b/>
      <i/>
      <u/>
      <sz val="8"/>
      <color indexed="8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4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49"/>
      </left>
      <right style="double">
        <color indexed="49"/>
      </right>
      <top style="double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0" fillId="0" borderId="27" applyNumberFormat="0" applyFill="0" applyAlignment="0" applyProtection="0"/>
    <xf numFmtId="9" fontId="1" fillId="0" borderId="0" applyFont="0" applyFill="0" applyBorder="0" applyAlignment="0" applyProtection="0"/>
    <xf numFmtId="0" fontId="3" fillId="0" borderId="1" applyNumberFormat="0" applyFill="0" applyAlignment="0" applyProtection="0"/>
  </cellStyleXfs>
  <cellXfs count="114">
    <xf numFmtId="0" fontId="0" fillId="0" borderId="0" xfId="0"/>
    <xf numFmtId="0" fontId="3" fillId="0" borderId="0" xfId="0" applyFont="1"/>
    <xf numFmtId="0" fontId="3" fillId="0" borderId="2" xfId="0" applyFont="1" applyBorder="1"/>
    <xf numFmtId="164" fontId="6" fillId="0" borderId="0" xfId="1" applyNumberFormat="1" applyFont="1" applyFill="1" applyBorder="1"/>
    <xf numFmtId="164" fontId="5" fillId="2" borderId="0" xfId="1" applyNumberFormat="1" applyFont="1" applyFill="1" applyBorder="1"/>
    <xf numFmtId="0" fontId="7" fillId="0" borderId="0" xfId="0" applyFont="1"/>
    <xf numFmtId="164" fontId="6" fillId="2" borderId="0" xfId="1" applyNumberFormat="1" applyFont="1" applyFill="1" applyBorder="1"/>
    <xf numFmtId="0" fontId="8" fillId="3" borderId="3" xfId="4" applyFont="1" applyFill="1" applyBorder="1" applyAlignment="1">
      <alignment vertical="center" wrapText="1"/>
    </xf>
    <xf numFmtId="164" fontId="2" fillId="2" borderId="0" xfId="1" applyNumberFormat="1" applyFont="1" applyFill="1" applyBorder="1"/>
    <xf numFmtId="0" fontId="5" fillId="2" borderId="4" xfId="0" applyFont="1" applyFill="1" applyBorder="1"/>
    <xf numFmtId="0" fontId="8" fillId="4" borderId="5" xfId="0" applyFont="1" applyFill="1" applyBorder="1" applyAlignment="1">
      <alignment horizontal="center" vertical="center" wrapText="1"/>
    </xf>
    <xf numFmtId="0" fontId="8" fillId="0" borderId="6" xfId="0" applyFont="1" applyFill="1" applyBorder="1"/>
    <xf numFmtId="0" fontId="9" fillId="0" borderId="6" xfId="0" applyFont="1" applyFill="1" applyBorder="1" applyAlignment="1">
      <alignment horizontal="center"/>
    </xf>
    <xf numFmtId="0" fontId="9" fillId="0" borderId="6" xfId="0" applyFont="1" applyFill="1" applyBorder="1"/>
    <xf numFmtId="0" fontId="8" fillId="0" borderId="7" xfId="0" applyFont="1" applyFill="1" applyBorder="1"/>
    <xf numFmtId="0" fontId="9" fillId="0" borderId="7" xfId="0" applyFont="1" applyFill="1" applyBorder="1" applyAlignment="1">
      <alignment horizontal="center"/>
    </xf>
    <xf numFmtId="164" fontId="9" fillId="0" borderId="7" xfId="1" applyNumberFormat="1" applyFont="1" applyFill="1" applyBorder="1"/>
    <xf numFmtId="0" fontId="9" fillId="0" borderId="7" xfId="0" applyFont="1" applyFill="1" applyBorder="1"/>
    <xf numFmtId="0" fontId="9" fillId="0" borderId="7" xfId="0" applyFont="1" applyFill="1" applyBorder="1" applyAlignment="1"/>
    <xf numFmtId="0" fontId="8" fillId="5" borderId="7" xfId="0" applyFont="1" applyFill="1" applyBorder="1"/>
    <xf numFmtId="0" fontId="8" fillId="5" borderId="7" xfId="0" applyFont="1" applyFill="1" applyBorder="1" applyAlignment="1"/>
    <xf numFmtId="0" fontId="8" fillId="5" borderId="7" xfId="0" applyFont="1" applyFill="1" applyBorder="1" applyAlignment="1">
      <alignment horizontal="center"/>
    </xf>
    <xf numFmtId="164" fontId="8" fillId="5" borderId="7" xfId="1" applyNumberFormat="1" applyFont="1" applyFill="1" applyBorder="1"/>
    <xf numFmtId="0" fontId="9" fillId="5" borderId="7" xfId="0" applyFont="1" applyFill="1" applyBorder="1"/>
    <xf numFmtId="0" fontId="8" fillId="0" borderId="7" xfId="0" applyFont="1" applyFill="1" applyBorder="1" applyAlignment="1">
      <alignment horizontal="left"/>
    </xf>
    <xf numFmtId="0" fontId="9" fillId="3" borderId="7" xfId="0" applyFont="1" applyFill="1" applyBorder="1"/>
    <xf numFmtId="0" fontId="8" fillId="3" borderId="7" xfId="0" applyFont="1" applyFill="1" applyBorder="1" applyAlignment="1">
      <alignment horizontal="left"/>
    </xf>
    <xf numFmtId="0" fontId="9" fillId="3" borderId="7" xfId="0" applyFont="1" applyFill="1" applyBorder="1" applyAlignment="1">
      <alignment horizontal="center"/>
    </xf>
    <xf numFmtId="0" fontId="4" fillId="3" borderId="5" xfId="2" applyFont="1" applyFill="1" applyBorder="1" applyAlignment="1">
      <alignment vertical="center" wrapText="1"/>
    </xf>
    <xf numFmtId="164" fontId="8" fillId="4" borderId="5" xfId="1" applyNumberFormat="1" applyFont="1" applyFill="1" applyBorder="1" applyAlignment="1">
      <alignment horizontal="center" vertical="center" wrapText="1"/>
    </xf>
    <xf numFmtId="0" fontId="4" fillId="0" borderId="7" xfId="0" applyFont="1" applyFill="1" applyBorder="1"/>
    <xf numFmtId="0" fontId="4" fillId="0" borderId="7" xfId="2" applyFont="1" applyFill="1" applyBorder="1"/>
    <xf numFmtId="0" fontId="9" fillId="0" borderId="7" xfId="0" quotePrefix="1" applyFont="1" applyFill="1" applyBorder="1" applyAlignment="1">
      <alignment horizontal="center"/>
    </xf>
    <xf numFmtId="0" fontId="8" fillId="3" borderId="7" xfId="0" applyFont="1" applyFill="1" applyBorder="1"/>
    <xf numFmtId="0" fontId="8" fillId="3" borderId="7" xfId="0" applyFont="1" applyFill="1" applyBorder="1" applyAlignment="1">
      <alignment horizontal="center"/>
    </xf>
    <xf numFmtId="164" fontId="8" fillId="3" borderId="7" xfId="1" applyNumberFormat="1" applyFont="1" applyFill="1" applyBorder="1"/>
    <xf numFmtId="0" fontId="8" fillId="3" borderId="8" xfId="0" applyFont="1" applyFill="1" applyBorder="1"/>
    <xf numFmtId="0" fontId="8" fillId="3" borderId="8" xfId="0" applyFont="1" applyFill="1" applyBorder="1" applyAlignment="1">
      <alignment horizontal="center"/>
    </xf>
    <xf numFmtId="164" fontId="8" fillId="3" borderId="8" xfId="1" applyNumberFormat="1" applyFont="1" applyFill="1" applyBorder="1"/>
    <xf numFmtId="0" fontId="12" fillId="0" borderId="6" xfId="0" applyFont="1" applyFill="1" applyBorder="1"/>
    <xf numFmtId="0" fontId="12" fillId="0" borderId="6" xfId="0" applyFont="1" applyFill="1" applyBorder="1" applyAlignment="1">
      <alignment horizontal="center"/>
    </xf>
    <xf numFmtId="0" fontId="2" fillId="0" borderId="7" xfId="0" applyFont="1" applyFill="1" applyBorder="1"/>
    <xf numFmtId="0" fontId="2" fillId="0" borderId="7" xfId="0" applyFont="1" applyFill="1" applyBorder="1" applyAlignment="1">
      <alignment horizontal="center"/>
    </xf>
    <xf numFmtId="164" fontId="2" fillId="0" borderId="7" xfId="1" applyNumberFormat="1" applyFont="1" applyFill="1" applyBorder="1"/>
    <xf numFmtId="0" fontId="2" fillId="0" borderId="7" xfId="0" applyFont="1" applyFill="1" applyBorder="1" applyAlignment="1">
      <alignment horizontal="left" indent="2"/>
    </xf>
    <xf numFmtId="0" fontId="2" fillId="0" borderId="9" xfId="0" applyFont="1" applyFill="1" applyBorder="1"/>
    <xf numFmtId="0" fontId="4" fillId="0" borderId="9" xfId="0" applyFont="1" applyFill="1" applyBorder="1"/>
    <xf numFmtId="0" fontId="2" fillId="0" borderId="9" xfId="0" applyFont="1" applyFill="1" applyBorder="1" applyAlignment="1">
      <alignment horizontal="center"/>
    </xf>
    <xf numFmtId="164" fontId="13" fillId="0" borderId="7" xfId="4" applyNumberFormat="1" applyFont="1" applyFill="1" applyBorder="1"/>
    <xf numFmtId="0" fontId="14" fillId="0" borderId="7" xfId="0" applyFont="1" applyBorder="1"/>
    <xf numFmtId="0" fontId="14" fillId="0" borderId="7" xfId="0" applyFont="1" applyBorder="1" applyAlignment="1">
      <alignment horizontal="center"/>
    </xf>
    <xf numFmtId="10" fontId="4" fillId="0" borderId="7" xfId="3" applyNumberFormat="1" applyFont="1" applyFill="1" applyBorder="1" applyAlignment="1">
      <alignment horizontal="center"/>
    </xf>
    <xf numFmtId="164" fontId="13" fillId="0" borderId="10" xfId="4" applyNumberFormat="1" applyFont="1" applyFill="1" applyBorder="1"/>
    <xf numFmtId="164" fontId="13" fillId="0" borderId="8" xfId="4" applyNumberFormat="1" applyFont="1" applyFill="1" applyBorder="1"/>
    <xf numFmtId="164" fontId="2" fillId="0" borderId="6" xfId="1" applyNumberFormat="1" applyFont="1" applyFill="1" applyBorder="1"/>
    <xf numFmtId="0" fontId="2" fillId="0" borderId="7" xfId="0" quotePrefix="1" applyFont="1" applyFill="1" applyBorder="1" applyAlignment="1">
      <alignment horizontal="center"/>
    </xf>
    <xf numFmtId="10" fontId="2" fillId="0" borderId="7" xfId="3" applyNumberFormat="1" applyFont="1" applyFill="1" applyBorder="1" applyAlignment="1">
      <alignment horizontal="center"/>
    </xf>
    <xf numFmtId="164" fontId="15" fillId="0" borderId="8" xfId="4" applyNumberFormat="1" applyFont="1" applyFill="1" applyBorder="1"/>
    <xf numFmtId="164" fontId="2" fillId="0" borderId="8" xfId="1" applyNumberFormat="1" applyFont="1" applyFill="1" applyBorder="1"/>
    <xf numFmtId="0" fontId="2" fillId="0" borderId="8" xfId="0" applyFont="1" applyFill="1" applyBorder="1"/>
    <xf numFmtId="0" fontId="4" fillId="0" borderId="8" xfId="0" applyFont="1" applyFill="1" applyBorder="1"/>
    <xf numFmtId="0" fontId="2" fillId="0" borderId="8" xfId="0" applyFont="1" applyFill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9" fillId="0" borderId="12" xfId="0" applyFont="1" applyBorder="1" applyAlignment="1">
      <alignment horizontal="center"/>
    </xf>
    <xf numFmtId="0" fontId="9" fillId="0" borderId="13" xfId="0" applyFont="1" applyBorder="1"/>
    <xf numFmtId="0" fontId="9" fillId="0" borderId="14" xfId="0" applyFont="1" applyBorder="1"/>
    <xf numFmtId="0" fontId="16" fillId="0" borderId="15" xfId="0" applyFont="1" applyBorder="1"/>
    <xf numFmtId="0" fontId="9" fillId="0" borderId="15" xfId="0" applyFont="1" applyBorder="1" applyAlignment="1">
      <alignment horizontal="center"/>
    </xf>
    <xf numFmtId="0" fontId="9" fillId="0" borderId="16" xfId="0" applyFont="1" applyBorder="1"/>
    <xf numFmtId="0" fontId="9" fillId="0" borderId="15" xfId="0" applyFont="1" applyBorder="1" applyAlignment="1"/>
    <xf numFmtId="37" fontId="9" fillId="0" borderId="16" xfId="1" applyNumberFormat="1" applyFont="1" applyBorder="1"/>
    <xf numFmtId="0" fontId="9" fillId="0" borderId="15" xfId="0" applyFont="1" applyBorder="1" applyAlignment="1">
      <alignment horizontal="left" indent="2"/>
    </xf>
    <xf numFmtId="0" fontId="9" fillId="0" borderId="15" xfId="0" applyFont="1" applyBorder="1"/>
    <xf numFmtId="0" fontId="9" fillId="0" borderId="15" xfId="0" quotePrefix="1" applyFont="1" applyBorder="1" applyAlignment="1">
      <alignment horizontal="center"/>
    </xf>
    <xf numFmtId="0" fontId="8" fillId="0" borderId="15" xfId="0" applyFont="1" applyBorder="1"/>
    <xf numFmtId="0" fontId="8" fillId="0" borderId="15" xfId="0" applyFont="1" applyBorder="1" applyAlignment="1">
      <alignment horizontal="center"/>
    </xf>
    <xf numFmtId="0" fontId="16" fillId="0" borderId="15" xfId="0" applyFont="1" applyBorder="1" applyAlignment="1">
      <alignment horizontal="left"/>
    </xf>
    <xf numFmtId="37" fontId="8" fillId="0" borderId="17" xfId="4" applyNumberFormat="1" applyFont="1" applyBorder="1"/>
    <xf numFmtId="0" fontId="9" fillId="0" borderId="15" xfId="0" applyFont="1" applyBorder="1" applyAlignment="1">
      <alignment horizontal="left"/>
    </xf>
    <xf numFmtId="0" fontId="16" fillId="0" borderId="18" xfId="0" applyFont="1" applyBorder="1" applyAlignment="1">
      <alignment horizontal="left"/>
    </xf>
    <xf numFmtId="0" fontId="14" fillId="0" borderId="19" xfId="0" applyFont="1" applyBorder="1"/>
    <xf numFmtId="0" fontId="16" fillId="0" borderId="18" xfId="0" applyFont="1" applyBorder="1"/>
    <xf numFmtId="37" fontId="9" fillId="0" borderId="20" xfId="1" applyNumberFormat="1" applyFont="1" applyBorder="1"/>
    <xf numFmtId="0" fontId="9" fillId="0" borderId="18" xfId="0" applyFont="1" applyBorder="1"/>
    <xf numFmtId="0" fontId="9" fillId="0" borderId="14" xfId="0" applyFont="1" applyBorder="1" applyAlignment="1"/>
    <xf numFmtId="0" fontId="16" fillId="0" borderId="15" xfId="0" applyFont="1" applyBorder="1" applyAlignment="1">
      <alignment horizontal="right"/>
    </xf>
    <xf numFmtId="37" fontId="8" fillId="0" borderId="16" xfId="1" applyNumberFormat="1" applyFont="1" applyBorder="1"/>
    <xf numFmtId="0" fontId="9" fillId="0" borderId="21" xfId="0" applyFont="1" applyBorder="1"/>
    <xf numFmtId="0" fontId="16" fillId="0" borderId="22" xfId="0" applyFont="1" applyBorder="1"/>
    <xf numFmtId="0" fontId="8" fillId="0" borderId="22" xfId="0" applyFont="1" applyBorder="1" applyAlignment="1">
      <alignment horizontal="center"/>
    </xf>
    <xf numFmtId="37" fontId="8" fillId="0" borderId="23" xfId="1" applyNumberFormat="1" applyFont="1" applyBorder="1"/>
    <xf numFmtId="0" fontId="17" fillId="0" borderId="0" xfId="0" applyFont="1"/>
    <xf numFmtId="164" fontId="2" fillId="6" borderId="7" xfId="1" applyNumberFormat="1" applyFont="1" applyFill="1" applyBorder="1"/>
    <xf numFmtId="164" fontId="2" fillId="0" borderId="7" xfId="1" applyNumberFormat="1" applyFont="1" applyBorder="1"/>
    <xf numFmtId="164" fontId="18" fillId="0" borderId="7" xfId="1" applyNumberFormat="1" applyFont="1" applyFill="1" applyBorder="1"/>
    <xf numFmtId="0" fontId="19" fillId="0" borderId="0" xfId="0" applyFont="1"/>
    <xf numFmtId="164" fontId="8" fillId="5" borderId="7" xfId="1" applyNumberFormat="1" applyFont="1" applyFill="1" applyBorder="1" applyAlignment="1">
      <alignment horizontal="center"/>
    </xf>
    <xf numFmtId="164" fontId="19" fillId="0" borderId="7" xfId="1" applyNumberFormat="1" applyFont="1" applyBorder="1"/>
    <xf numFmtId="164" fontId="17" fillId="0" borderId="7" xfId="1" applyNumberFormat="1" applyFont="1" applyBorder="1"/>
    <xf numFmtId="164" fontId="0" fillId="0" borderId="0" xfId="1" applyNumberFormat="1" applyFont="1"/>
    <xf numFmtId="0" fontId="8" fillId="5" borderId="7" xfId="0" applyFont="1" applyFill="1" applyBorder="1" applyAlignment="1">
      <alignment horizontal="left"/>
    </xf>
    <xf numFmtId="0" fontId="9" fillId="5" borderId="7" xfId="0" applyFont="1" applyFill="1" applyBorder="1" applyAlignment="1">
      <alignment horizontal="center"/>
    </xf>
    <xf numFmtId="0" fontId="7" fillId="0" borderId="0" xfId="0" applyFont="1" applyBorder="1"/>
    <xf numFmtId="0" fontId="7" fillId="0" borderId="24" xfId="0" applyFont="1" applyBorder="1" applyAlignment="1">
      <alignment horizontal="center"/>
    </xf>
    <xf numFmtId="37" fontId="9" fillId="0" borderId="18" xfId="1" applyNumberFormat="1" applyFont="1" applyBorder="1"/>
    <xf numFmtId="37" fontId="9" fillId="0" borderId="18" xfId="1" applyNumberFormat="1" applyFont="1" applyFill="1" applyBorder="1"/>
    <xf numFmtId="37" fontId="9" fillId="0" borderId="25" xfId="1" applyNumberFormat="1" applyFont="1" applyBorder="1"/>
    <xf numFmtId="37" fontId="9" fillId="0" borderId="26" xfId="1" applyNumberFormat="1" applyFont="1" applyBorder="1"/>
    <xf numFmtId="37" fontId="9" fillId="0" borderId="26" xfId="1" applyNumberFormat="1" applyFont="1" applyFill="1" applyBorder="1"/>
    <xf numFmtId="37" fontId="8" fillId="3" borderId="17" xfId="4" applyNumberFormat="1" applyFont="1" applyFill="1" applyBorder="1"/>
    <xf numFmtId="164" fontId="0" fillId="0" borderId="0" xfId="0" applyNumberFormat="1"/>
    <xf numFmtId="37" fontId="0" fillId="0" borderId="0" xfId="0" applyNumberFormat="1"/>
    <xf numFmtId="164" fontId="8" fillId="0" borderId="7" xfId="1" applyNumberFormat="1" applyFont="1" applyFill="1" applyBorder="1"/>
  </cellXfs>
  <cellStyles count="5">
    <cellStyle name="Comma" xfId="1" builtinId="3"/>
    <cellStyle name="Heading 1" xfId="2" builtinId="16"/>
    <cellStyle name="Normal" xfId="0" builtinId="0"/>
    <cellStyle name="Percent" xfId="3" builtinId="5"/>
    <cellStyle name="Total" xfId="4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56"/>
  <sheetViews>
    <sheetView topLeftCell="A25" workbookViewId="0">
      <selection activeCell="J50" sqref="J48:J50"/>
    </sheetView>
  </sheetViews>
  <sheetFormatPr defaultRowHeight="12.75"/>
  <cols>
    <col min="1" max="1" width="1.85546875" customWidth="1"/>
    <col min="3" max="3" width="42.42578125" customWidth="1"/>
    <col min="4" max="4" width="9" customWidth="1"/>
    <col min="5" max="5" width="12" customWidth="1"/>
    <col min="6" max="6" width="12.140625" customWidth="1"/>
  </cols>
  <sheetData>
    <row r="1" spans="2:6" ht="32.25" customHeight="1">
      <c r="B1" s="1" t="s">
        <v>47</v>
      </c>
      <c r="C1" s="1"/>
    </row>
    <row r="2" spans="2:6" ht="15">
      <c r="B2" s="1" t="s">
        <v>46</v>
      </c>
      <c r="C2" s="1"/>
    </row>
    <row r="3" spans="2:6" ht="15">
      <c r="B3" s="1" t="s">
        <v>168</v>
      </c>
      <c r="C3" s="1"/>
    </row>
    <row r="4" spans="2:6" ht="15.75" thickBot="1">
      <c r="B4" s="2" t="s">
        <v>44</v>
      </c>
      <c r="C4" s="2"/>
    </row>
    <row r="5" spans="2:6" ht="35.25" thickTop="1" thickBot="1">
      <c r="B5" s="10" t="s">
        <v>0</v>
      </c>
      <c r="C5" s="28" t="s">
        <v>65</v>
      </c>
      <c r="D5" s="10" t="s">
        <v>66</v>
      </c>
      <c r="E5" s="29" t="s">
        <v>67</v>
      </c>
      <c r="F5" s="29" t="s">
        <v>68</v>
      </c>
    </row>
    <row r="6" spans="2:6" ht="13.5" thickTop="1">
      <c r="B6" s="11"/>
      <c r="C6" s="11"/>
      <c r="D6" s="12"/>
      <c r="E6" s="13"/>
      <c r="F6" s="13"/>
    </row>
    <row r="7" spans="2:6">
      <c r="B7" s="14" t="s">
        <v>61</v>
      </c>
      <c r="C7" s="14" t="s">
        <v>69</v>
      </c>
      <c r="D7" s="15"/>
      <c r="E7" s="16"/>
      <c r="F7" s="16"/>
    </row>
    <row r="8" spans="2:6">
      <c r="B8" s="17">
        <v>1</v>
      </c>
      <c r="C8" s="14" t="s">
        <v>70</v>
      </c>
      <c r="D8" s="15"/>
      <c r="E8" s="16">
        <v>21645197</v>
      </c>
      <c r="F8" s="16">
        <v>29567339</v>
      </c>
    </row>
    <row r="9" spans="2:6">
      <c r="B9" s="17">
        <v>2</v>
      </c>
      <c r="C9" s="17" t="s">
        <v>71</v>
      </c>
      <c r="D9" s="15"/>
      <c r="E9" s="16"/>
      <c r="F9" s="16"/>
    </row>
    <row r="10" spans="2:6">
      <c r="B10" s="17"/>
      <c r="C10" s="18" t="s">
        <v>72</v>
      </c>
      <c r="D10" s="15"/>
      <c r="E10" s="16"/>
      <c r="F10" s="16"/>
    </row>
    <row r="11" spans="2:6">
      <c r="B11" s="17"/>
      <c r="C11" s="18" t="s">
        <v>73</v>
      </c>
      <c r="D11" s="15"/>
      <c r="E11" s="16"/>
      <c r="F11" s="16"/>
    </row>
    <row r="12" spans="2:6">
      <c r="B12" s="19"/>
      <c r="C12" s="20" t="s">
        <v>74</v>
      </c>
      <c r="D12" s="21"/>
      <c r="E12" s="22">
        <f>SUM(E8:E11)</f>
        <v>21645197</v>
      </c>
      <c r="F12" s="22">
        <v>29567339</v>
      </c>
    </row>
    <row r="13" spans="2:6">
      <c r="B13" s="17">
        <v>3</v>
      </c>
      <c r="C13" s="14" t="s">
        <v>75</v>
      </c>
      <c r="D13" s="15"/>
      <c r="E13" s="16"/>
      <c r="F13" s="16"/>
    </row>
    <row r="14" spans="2:6">
      <c r="B14" s="17"/>
      <c r="C14" s="18" t="s">
        <v>76</v>
      </c>
      <c r="D14" s="15"/>
      <c r="E14" s="16">
        <v>45569872</v>
      </c>
      <c r="F14" s="16">
        <v>96410263.769999996</v>
      </c>
    </row>
    <row r="15" spans="2:6">
      <c r="B15" s="17"/>
      <c r="C15" s="18" t="s">
        <v>77</v>
      </c>
      <c r="D15" s="15"/>
      <c r="E15" s="16">
        <v>370824137</v>
      </c>
      <c r="F15" s="16">
        <v>11553425</v>
      </c>
    </row>
    <row r="16" spans="2:6">
      <c r="B16" s="17"/>
      <c r="C16" s="18" t="s">
        <v>78</v>
      </c>
      <c r="D16" s="15"/>
      <c r="E16" s="16"/>
      <c r="F16" s="16"/>
    </row>
    <row r="17" spans="2:6">
      <c r="B17" s="17"/>
      <c r="C17" s="18" t="s">
        <v>79</v>
      </c>
      <c r="D17" s="15"/>
      <c r="E17" s="16"/>
      <c r="F17" s="16"/>
    </row>
    <row r="18" spans="2:6">
      <c r="B18" s="19"/>
      <c r="C18" s="20" t="s">
        <v>80</v>
      </c>
      <c r="D18" s="21"/>
      <c r="E18" s="22">
        <f>SUM(E14:E17)</f>
        <v>416394009</v>
      </c>
      <c r="F18" s="22">
        <v>107963688.77</v>
      </c>
    </row>
    <row r="19" spans="2:6">
      <c r="B19" s="17">
        <v>4</v>
      </c>
      <c r="C19" s="14" t="s">
        <v>81</v>
      </c>
      <c r="D19" s="15"/>
      <c r="E19" s="16"/>
      <c r="F19" s="16"/>
    </row>
    <row r="20" spans="2:6">
      <c r="B20" s="17"/>
      <c r="C20" s="18" t="s">
        <v>82</v>
      </c>
      <c r="D20" s="15"/>
      <c r="E20" s="16">
        <v>19241413</v>
      </c>
      <c r="F20" s="16">
        <v>75613542</v>
      </c>
    </row>
    <row r="21" spans="2:6">
      <c r="B21" s="17"/>
      <c r="C21" s="18" t="s">
        <v>83</v>
      </c>
      <c r="D21" s="15"/>
      <c r="E21" s="16"/>
      <c r="F21" s="16"/>
    </row>
    <row r="22" spans="2:6">
      <c r="B22" s="17"/>
      <c r="C22" s="18" t="s">
        <v>84</v>
      </c>
      <c r="D22" s="15"/>
      <c r="E22" s="16"/>
      <c r="F22" s="16"/>
    </row>
    <row r="23" spans="2:6">
      <c r="B23" s="17"/>
      <c r="C23" s="18" t="s">
        <v>85</v>
      </c>
      <c r="D23" s="15"/>
      <c r="E23" s="16"/>
      <c r="F23" s="16"/>
    </row>
    <row r="24" spans="2:6">
      <c r="B24" s="17"/>
      <c r="C24" s="18" t="s">
        <v>86</v>
      </c>
      <c r="D24" s="15"/>
      <c r="E24" s="16">
        <v>16509056</v>
      </c>
      <c r="F24" s="16">
        <v>4028965</v>
      </c>
    </row>
    <row r="25" spans="2:6">
      <c r="B25" s="19"/>
      <c r="C25" s="20" t="s">
        <v>87</v>
      </c>
      <c r="D25" s="21"/>
      <c r="E25" s="22">
        <f>SUM(E20:E24)</f>
        <v>35750469</v>
      </c>
      <c r="F25" s="22">
        <v>79642507</v>
      </c>
    </row>
    <row r="26" spans="2:6">
      <c r="B26" s="17">
        <v>5</v>
      </c>
      <c r="C26" s="14" t="s">
        <v>88</v>
      </c>
      <c r="D26" s="15"/>
      <c r="E26" s="16"/>
      <c r="F26" s="16"/>
    </row>
    <row r="27" spans="2:6">
      <c r="B27" s="17">
        <v>6</v>
      </c>
      <c r="C27" s="14" t="s">
        <v>89</v>
      </c>
      <c r="D27" s="15"/>
      <c r="E27" s="16"/>
      <c r="F27" s="16"/>
    </row>
    <row r="28" spans="2:6">
      <c r="B28" s="17">
        <v>7</v>
      </c>
      <c r="C28" s="14" t="s">
        <v>90</v>
      </c>
      <c r="D28" s="15"/>
      <c r="E28" s="113">
        <v>8017580</v>
      </c>
      <c r="F28" s="16"/>
    </row>
    <row r="29" spans="2:6">
      <c r="B29" s="17"/>
      <c r="C29" s="14"/>
      <c r="D29" s="15"/>
      <c r="E29" s="16"/>
      <c r="F29" s="16"/>
    </row>
    <row r="30" spans="2:6">
      <c r="B30" s="23"/>
      <c r="C30" s="101" t="s">
        <v>91</v>
      </c>
      <c r="D30" s="102"/>
      <c r="E30" s="22">
        <f>+E28+E25+E18+E12</f>
        <v>481807255</v>
      </c>
      <c r="F30" s="22">
        <v>217173534.76999998</v>
      </c>
    </row>
    <row r="31" spans="2:6">
      <c r="B31" s="17"/>
      <c r="C31" s="24"/>
      <c r="D31" s="15"/>
      <c r="E31" s="16"/>
      <c r="F31" s="16"/>
    </row>
    <row r="32" spans="2:6">
      <c r="B32" s="14" t="s">
        <v>62</v>
      </c>
      <c r="C32" s="14" t="s">
        <v>92</v>
      </c>
      <c r="D32" s="15"/>
      <c r="E32" s="16"/>
      <c r="F32" s="16"/>
    </row>
    <row r="33" spans="2:6">
      <c r="B33" s="17">
        <v>1</v>
      </c>
      <c r="C33" s="14" t="s">
        <v>93</v>
      </c>
      <c r="D33" s="15"/>
      <c r="E33" s="16"/>
      <c r="F33" s="16"/>
    </row>
    <row r="34" spans="2:6">
      <c r="B34" s="17"/>
      <c r="C34" s="18" t="s">
        <v>94</v>
      </c>
      <c r="D34" s="15"/>
      <c r="E34" s="16"/>
      <c r="F34" s="16"/>
    </row>
    <row r="35" spans="2:6">
      <c r="B35" s="17"/>
      <c r="C35" s="18" t="s">
        <v>95</v>
      </c>
      <c r="D35" s="15"/>
      <c r="E35" s="16">
        <v>1043500</v>
      </c>
      <c r="F35" s="16">
        <v>1042000</v>
      </c>
    </row>
    <row r="36" spans="2:6">
      <c r="B36" s="17"/>
      <c r="C36" s="18" t="s">
        <v>96</v>
      </c>
      <c r="D36" s="15"/>
      <c r="E36" s="16"/>
      <c r="F36" s="16"/>
    </row>
    <row r="37" spans="2:6">
      <c r="B37" s="17"/>
      <c r="C37" s="18" t="s">
        <v>97</v>
      </c>
      <c r="D37" s="15"/>
      <c r="E37" s="16"/>
      <c r="F37" s="16"/>
    </row>
    <row r="38" spans="2:6">
      <c r="B38" s="19"/>
      <c r="C38" s="20" t="s">
        <v>98</v>
      </c>
      <c r="D38" s="21"/>
      <c r="E38" s="22">
        <f>SUM(E34:E37)</f>
        <v>1043500</v>
      </c>
      <c r="F38" s="22">
        <v>1042000</v>
      </c>
    </row>
    <row r="39" spans="2:6">
      <c r="B39" s="17">
        <v>2</v>
      </c>
      <c r="C39" s="14" t="s">
        <v>99</v>
      </c>
      <c r="D39" s="15"/>
      <c r="E39" s="16"/>
      <c r="F39" s="16"/>
    </row>
    <row r="40" spans="2:6">
      <c r="B40" s="17"/>
      <c r="C40" s="18" t="s">
        <v>100</v>
      </c>
      <c r="D40" s="15"/>
      <c r="E40" s="16"/>
      <c r="F40" s="16"/>
    </row>
    <row r="41" spans="2:6">
      <c r="B41" s="17"/>
      <c r="C41" s="18" t="s">
        <v>101</v>
      </c>
      <c r="D41" s="15"/>
      <c r="E41" s="16"/>
      <c r="F41" s="16"/>
    </row>
    <row r="42" spans="2:6">
      <c r="B42" s="17"/>
      <c r="C42" s="18" t="s">
        <v>102</v>
      </c>
      <c r="D42" s="15"/>
      <c r="E42" s="16">
        <v>12047197</v>
      </c>
      <c r="F42" s="16">
        <v>14939899</v>
      </c>
    </row>
    <row r="43" spans="2:6">
      <c r="B43" s="17"/>
      <c r="C43" s="18" t="s">
        <v>103</v>
      </c>
      <c r="D43" s="15"/>
      <c r="E43" s="16">
        <v>1566304</v>
      </c>
      <c r="F43" s="16">
        <v>1969655</v>
      </c>
    </row>
    <row r="44" spans="2:6">
      <c r="B44" s="19"/>
      <c r="C44" s="20" t="s">
        <v>74</v>
      </c>
      <c r="D44" s="21"/>
      <c r="E44" s="22">
        <f>SUM(E42:E43)</f>
        <v>13613501</v>
      </c>
      <c r="F44" s="22">
        <v>16909554</v>
      </c>
    </row>
    <row r="45" spans="2:6">
      <c r="B45" s="17">
        <v>3</v>
      </c>
      <c r="C45" s="14" t="s">
        <v>104</v>
      </c>
      <c r="D45" s="15"/>
      <c r="E45" s="16"/>
      <c r="F45" s="16"/>
    </row>
    <row r="46" spans="2:6">
      <c r="B46" s="17">
        <v>4</v>
      </c>
      <c r="C46" s="14" t="s">
        <v>105</v>
      </c>
      <c r="D46" s="15"/>
      <c r="E46" s="16"/>
      <c r="F46" s="16"/>
    </row>
    <row r="47" spans="2:6">
      <c r="B47" s="17"/>
      <c r="C47" s="18" t="s">
        <v>106</v>
      </c>
      <c r="D47" s="15"/>
      <c r="E47" s="16"/>
      <c r="F47" s="16"/>
    </row>
    <row r="48" spans="2:6">
      <c r="B48" s="17"/>
      <c r="C48" s="18" t="s">
        <v>107</v>
      </c>
      <c r="D48" s="15"/>
      <c r="E48" s="16"/>
      <c r="F48" s="16"/>
    </row>
    <row r="49" spans="2:6">
      <c r="B49" s="17"/>
      <c r="C49" s="18" t="s">
        <v>108</v>
      </c>
      <c r="D49" s="15"/>
      <c r="E49" s="16">
        <v>85030</v>
      </c>
      <c r="F49" s="16">
        <v>100035</v>
      </c>
    </row>
    <row r="50" spans="2:6">
      <c r="B50" s="19"/>
      <c r="C50" s="20" t="s">
        <v>87</v>
      </c>
      <c r="D50" s="21"/>
      <c r="E50" s="22">
        <f>SUM(E46:E49)</f>
        <v>85030</v>
      </c>
      <c r="F50" s="22">
        <v>100035</v>
      </c>
    </row>
    <row r="51" spans="2:6">
      <c r="B51" s="17">
        <v>5</v>
      </c>
      <c r="C51" s="17" t="s">
        <v>109</v>
      </c>
      <c r="D51" s="15"/>
      <c r="E51" s="16"/>
      <c r="F51" s="16"/>
    </row>
    <row r="52" spans="2:6">
      <c r="B52" s="17">
        <v>6</v>
      </c>
      <c r="C52" s="17" t="s">
        <v>110</v>
      </c>
      <c r="D52" s="15"/>
      <c r="E52" s="16"/>
      <c r="F52" s="16"/>
    </row>
    <row r="53" spans="2:6">
      <c r="B53" s="25"/>
      <c r="C53" s="26" t="s">
        <v>111</v>
      </c>
      <c r="D53" s="27"/>
      <c r="E53" s="35">
        <f>+E50+E44+E38</f>
        <v>14742031</v>
      </c>
      <c r="F53" s="35">
        <v>18051589</v>
      </c>
    </row>
    <row r="54" spans="2:6">
      <c r="B54" s="17"/>
      <c r="C54" s="24"/>
      <c r="D54" s="15"/>
      <c r="E54" s="16"/>
      <c r="F54" s="16"/>
    </row>
    <row r="55" spans="2:6" ht="13.5" thickBot="1">
      <c r="B55" s="36"/>
      <c r="C55" s="36" t="s">
        <v>112</v>
      </c>
      <c r="D55" s="37"/>
      <c r="E55" s="38">
        <f>+E53+E30</f>
        <v>496549286</v>
      </c>
      <c r="F55" s="38">
        <v>235225123.76999998</v>
      </c>
    </row>
    <row r="56" spans="2:6" ht="13.5" thickTop="1"/>
  </sheetData>
  <phoneticPr fontId="0" type="noConversion"/>
  <pageMargins left="0.75" right="0.75" top="0.2" bottom="0.48" header="0.5" footer="0.5"/>
  <pageSetup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G47"/>
  <sheetViews>
    <sheetView topLeftCell="A13" workbookViewId="0">
      <selection activeCell="E46" sqref="E46"/>
    </sheetView>
  </sheetViews>
  <sheetFormatPr defaultRowHeight="12.75"/>
  <cols>
    <col min="1" max="1" width="2.140625" customWidth="1"/>
    <col min="3" max="3" width="35.5703125" customWidth="1"/>
    <col min="5" max="5" width="12.42578125" customWidth="1"/>
    <col min="6" max="6" width="12.28515625" customWidth="1"/>
    <col min="7" max="7" width="12.28515625" bestFit="1" customWidth="1"/>
  </cols>
  <sheetData>
    <row r="1" spans="2:6" ht="22.5" customHeight="1">
      <c r="B1" s="1" t="s">
        <v>47</v>
      </c>
      <c r="C1" s="1"/>
    </row>
    <row r="2" spans="2:6" ht="15">
      <c r="B2" s="1" t="s">
        <v>46</v>
      </c>
      <c r="C2" s="1"/>
    </row>
    <row r="3" spans="2:6" ht="15">
      <c r="B3" s="1" t="s">
        <v>169</v>
      </c>
      <c r="C3" s="1"/>
    </row>
    <row r="4" spans="2:6" ht="15.75" thickBot="1">
      <c r="B4" s="2" t="s">
        <v>44</v>
      </c>
      <c r="C4" s="2"/>
    </row>
    <row r="5" spans="2:6" ht="34.5" customHeight="1" thickTop="1" thickBot="1">
      <c r="B5" s="10" t="s">
        <v>2</v>
      </c>
      <c r="C5" s="28" t="s">
        <v>113</v>
      </c>
      <c r="D5" s="10" t="s">
        <v>66</v>
      </c>
      <c r="E5" s="29" t="s">
        <v>67</v>
      </c>
      <c r="F5" s="29" t="s">
        <v>68</v>
      </c>
    </row>
    <row r="6" spans="2:6" ht="13.5" thickTop="1">
      <c r="B6" s="30"/>
      <c r="C6" s="31" t="s">
        <v>114</v>
      </c>
      <c r="D6" s="15"/>
      <c r="E6" s="16"/>
      <c r="F6" s="16"/>
    </row>
    <row r="7" spans="2:6">
      <c r="B7" s="14" t="s">
        <v>61</v>
      </c>
      <c r="C7" s="14" t="s">
        <v>115</v>
      </c>
      <c r="D7" s="15"/>
      <c r="E7" s="16"/>
      <c r="F7" s="16"/>
    </row>
    <row r="8" spans="2:6">
      <c r="B8" s="17">
        <v>1</v>
      </c>
      <c r="C8" s="14" t="s">
        <v>116</v>
      </c>
      <c r="D8" s="15"/>
      <c r="E8" s="16"/>
      <c r="F8" s="16"/>
    </row>
    <row r="9" spans="2:6">
      <c r="B9" s="17">
        <v>2</v>
      </c>
      <c r="C9" s="14" t="s">
        <v>117</v>
      </c>
      <c r="D9" s="15"/>
      <c r="E9" s="16"/>
      <c r="F9" s="16"/>
    </row>
    <row r="10" spans="2:6">
      <c r="B10" s="17"/>
      <c r="C10" s="18" t="s">
        <v>118</v>
      </c>
      <c r="D10" s="15"/>
      <c r="E10" s="16"/>
      <c r="F10" s="16"/>
    </row>
    <row r="11" spans="2:6">
      <c r="B11" s="17"/>
      <c r="C11" s="18" t="s">
        <v>119</v>
      </c>
      <c r="D11" s="15"/>
      <c r="E11" s="16"/>
      <c r="F11" s="16"/>
    </row>
    <row r="12" spans="2:6">
      <c r="B12" s="17"/>
      <c r="C12" s="18" t="s">
        <v>120</v>
      </c>
      <c r="D12" s="15"/>
      <c r="E12" s="16"/>
      <c r="F12" s="16"/>
    </row>
    <row r="13" spans="2:6">
      <c r="B13" s="19"/>
      <c r="C13" s="20" t="s">
        <v>74</v>
      </c>
      <c r="D13" s="21"/>
      <c r="E13" s="22"/>
      <c r="F13" s="22"/>
    </row>
    <row r="14" spans="2:6">
      <c r="B14" s="17">
        <v>3</v>
      </c>
      <c r="C14" s="14" t="s">
        <v>121</v>
      </c>
      <c r="D14" s="15"/>
      <c r="E14" s="16"/>
      <c r="F14" s="16"/>
    </row>
    <row r="15" spans="2:6">
      <c r="B15" s="17"/>
      <c r="C15" s="18" t="s">
        <v>122</v>
      </c>
      <c r="D15" s="15"/>
      <c r="E15" s="16">
        <v>86275972</v>
      </c>
      <c r="F15" s="16">
        <v>8546035</v>
      </c>
    </row>
    <row r="16" spans="2:6">
      <c r="B16" s="17"/>
      <c r="C16" s="18" t="s">
        <v>123</v>
      </c>
      <c r="D16" s="15"/>
      <c r="E16" s="16">
        <v>858008</v>
      </c>
      <c r="F16" s="16">
        <v>1130105</v>
      </c>
    </row>
    <row r="17" spans="2:7">
      <c r="B17" s="17"/>
      <c r="C17" s="18" t="s">
        <v>150</v>
      </c>
      <c r="D17" s="15"/>
      <c r="E17" s="16">
        <v>25806565</v>
      </c>
      <c r="F17" s="16">
        <v>630227</v>
      </c>
    </row>
    <row r="18" spans="2:7">
      <c r="B18" s="17"/>
      <c r="C18" s="18" t="s">
        <v>124</v>
      </c>
      <c r="D18" s="15"/>
      <c r="E18" s="16">
        <v>219105842</v>
      </c>
      <c r="F18" s="16">
        <v>87742540</v>
      </c>
    </row>
    <row r="19" spans="2:7">
      <c r="B19" s="17"/>
      <c r="C19" s="18" t="s">
        <v>125</v>
      </c>
      <c r="D19" s="15"/>
      <c r="E19" s="16"/>
      <c r="F19" s="16"/>
    </row>
    <row r="20" spans="2:7">
      <c r="B20" s="19"/>
      <c r="C20" s="20" t="s">
        <v>80</v>
      </c>
      <c r="D20" s="21"/>
      <c r="E20" s="22">
        <f>SUM(E15:E19)</f>
        <v>332046387</v>
      </c>
      <c r="F20" s="22">
        <v>98048907</v>
      </c>
      <c r="G20" s="111"/>
    </row>
    <row r="21" spans="2:7">
      <c r="B21" s="17">
        <v>4</v>
      </c>
      <c r="C21" s="14" t="s">
        <v>126</v>
      </c>
      <c r="D21" s="15"/>
      <c r="E21" s="16"/>
      <c r="F21" s="16">
        <v>0</v>
      </c>
    </row>
    <row r="22" spans="2:7">
      <c r="B22" s="17">
        <v>5</v>
      </c>
      <c r="C22" s="14" t="s">
        <v>127</v>
      </c>
      <c r="D22" s="15"/>
      <c r="E22" s="16"/>
      <c r="F22" s="16">
        <v>0</v>
      </c>
    </row>
    <row r="23" spans="2:7">
      <c r="B23" s="19"/>
      <c r="C23" s="19" t="s">
        <v>128</v>
      </c>
      <c r="D23" s="21"/>
      <c r="E23" s="22">
        <f>+E20</f>
        <v>332046387</v>
      </c>
      <c r="F23" s="22">
        <v>98048907</v>
      </c>
    </row>
    <row r="24" spans="2:7">
      <c r="B24" s="14" t="s">
        <v>62</v>
      </c>
      <c r="C24" s="14" t="s">
        <v>129</v>
      </c>
      <c r="D24" s="15"/>
      <c r="E24" s="16"/>
      <c r="F24" s="16"/>
    </row>
    <row r="25" spans="2:7">
      <c r="B25" s="17">
        <v>1</v>
      </c>
      <c r="C25" s="14" t="s">
        <v>130</v>
      </c>
      <c r="D25" s="15"/>
      <c r="E25" s="16"/>
      <c r="F25" s="16"/>
    </row>
    <row r="26" spans="2:7">
      <c r="B26" s="17"/>
      <c r="C26" s="18" t="s">
        <v>131</v>
      </c>
      <c r="D26" s="15"/>
      <c r="E26" s="16"/>
      <c r="F26" s="16"/>
    </row>
    <row r="27" spans="2:7">
      <c r="B27" s="17"/>
      <c r="C27" s="18" t="s">
        <v>132</v>
      </c>
      <c r="D27" s="15"/>
      <c r="E27" s="16"/>
      <c r="F27" s="16"/>
    </row>
    <row r="28" spans="2:7">
      <c r="B28" s="19"/>
      <c r="C28" s="20" t="s">
        <v>133</v>
      </c>
      <c r="D28" s="21"/>
      <c r="E28" s="22"/>
      <c r="F28" s="22"/>
    </row>
    <row r="29" spans="2:7">
      <c r="B29" s="17">
        <v>2</v>
      </c>
      <c r="C29" s="14" t="s">
        <v>134</v>
      </c>
      <c r="D29" s="15"/>
      <c r="E29" s="16"/>
      <c r="F29" s="16"/>
    </row>
    <row r="30" spans="2:7">
      <c r="B30" s="17">
        <v>3</v>
      </c>
      <c r="C30" s="14" t="s">
        <v>135</v>
      </c>
      <c r="D30" s="15"/>
      <c r="E30" s="16"/>
      <c r="F30" s="16"/>
    </row>
    <row r="31" spans="2:7">
      <c r="B31" s="17">
        <v>4</v>
      </c>
      <c r="C31" s="14" t="s">
        <v>126</v>
      </c>
      <c r="D31" s="15"/>
      <c r="E31" s="16"/>
      <c r="F31" s="16"/>
    </row>
    <row r="32" spans="2:7">
      <c r="B32" s="19"/>
      <c r="C32" s="19" t="s">
        <v>136</v>
      </c>
      <c r="D32" s="21"/>
      <c r="E32" s="22"/>
      <c r="F32" s="22"/>
    </row>
    <row r="33" spans="2:6">
      <c r="B33" s="17"/>
      <c r="C33" s="14" t="s">
        <v>137</v>
      </c>
      <c r="D33" s="15"/>
      <c r="E33" s="16"/>
      <c r="F33" s="16"/>
    </row>
    <row r="34" spans="2:6">
      <c r="B34" s="17" t="s">
        <v>63</v>
      </c>
      <c r="C34" s="14" t="s">
        <v>138</v>
      </c>
      <c r="D34" s="15"/>
      <c r="E34" s="16"/>
      <c r="F34" s="16"/>
    </row>
    <row r="35" spans="2:6">
      <c r="B35" s="17">
        <v>1</v>
      </c>
      <c r="C35" s="17" t="s">
        <v>139</v>
      </c>
      <c r="D35" s="32" t="s">
        <v>22</v>
      </c>
      <c r="E35" s="16">
        <v>12000000</v>
      </c>
      <c r="F35" s="16">
        <v>12000000</v>
      </c>
    </row>
    <row r="36" spans="2:6">
      <c r="B36" s="17">
        <v>2</v>
      </c>
      <c r="C36" s="17" t="s">
        <v>140</v>
      </c>
      <c r="D36" s="32" t="s">
        <v>22</v>
      </c>
      <c r="E36" s="16">
        <v>0</v>
      </c>
      <c r="F36" s="16">
        <v>0</v>
      </c>
    </row>
    <row r="37" spans="2:6">
      <c r="B37" s="17">
        <v>3</v>
      </c>
      <c r="C37" s="17" t="s">
        <v>141</v>
      </c>
      <c r="D37" s="15"/>
      <c r="E37" s="16"/>
      <c r="F37" s="16"/>
    </row>
    <row r="38" spans="2:6">
      <c r="B38" s="17">
        <v>4</v>
      </c>
      <c r="C38" s="17" t="s">
        <v>49</v>
      </c>
      <c r="D38" s="15"/>
      <c r="E38" s="16">
        <v>0</v>
      </c>
      <c r="F38" s="16">
        <v>0</v>
      </c>
    </row>
    <row r="39" spans="2:6">
      <c r="B39" s="17">
        <v>5</v>
      </c>
      <c r="C39" s="17" t="s">
        <v>142</v>
      </c>
      <c r="D39" s="15"/>
      <c r="E39" s="16">
        <v>0</v>
      </c>
      <c r="F39" s="16">
        <v>0</v>
      </c>
    </row>
    <row r="40" spans="2:6">
      <c r="B40" s="17">
        <v>6</v>
      </c>
      <c r="C40" s="17" t="s">
        <v>143</v>
      </c>
      <c r="D40" s="15"/>
      <c r="E40" s="16">
        <v>1589276</v>
      </c>
      <c r="F40" s="16">
        <v>1589276</v>
      </c>
    </row>
    <row r="41" spans="2:6">
      <c r="B41" s="17">
        <v>7</v>
      </c>
      <c r="C41" s="17" t="s">
        <v>144</v>
      </c>
      <c r="D41" s="15"/>
      <c r="E41" s="16"/>
      <c r="F41" s="16"/>
    </row>
    <row r="42" spans="2:6">
      <c r="B42" s="17">
        <v>8</v>
      </c>
      <c r="C42" s="17" t="s">
        <v>145</v>
      </c>
      <c r="D42" s="15"/>
      <c r="E42" s="16"/>
      <c r="F42" s="16"/>
    </row>
    <row r="43" spans="2:6">
      <c r="B43" s="17">
        <v>9</v>
      </c>
      <c r="C43" s="17" t="s">
        <v>146</v>
      </c>
      <c r="D43" s="15"/>
      <c r="E43" s="16">
        <v>121786941</v>
      </c>
      <c r="F43" s="16">
        <v>114065536</v>
      </c>
    </row>
    <row r="44" spans="2:6">
      <c r="B44" s="17">
        <v>10</v>
      </c>
      <c r="C44" s="17" t="s">
        <v>147</v>
      </c>
      <c r="D44" s="15"/>
      <c r="E44" s="16">
        <v>29126682</v>
      </c>
      <c r="F44" s="16">
        <v>9521405</v>
      </c>
    </row>
    <row r="45" spans="2:6">
      <c r="B45" s="33"/>
      <c r="C45" s="33" t="s">
        <v>148</v>
      </c>
      <c r="D45" s="34"/>
      <c r="E45" s="35">
        <f>SUM(E35:E44)</f>
        <v>164502899</v>
      </c>
      <c r="F45" s="35">
        <v>137176217</v>
      </c>
    </row>
    <row r="46" spans="2:6" ht="13.5" thickBot="1">
      <c r="B46" s="36"/>
      <c r="C46" s="36" t="s">
        <v>149</v>
      </c>
      <c r="D46" s="37"/>
      <c r="E46" s="38">
        <f>+E23+E45</f>
        <v>496549286</v>
      </c>
      <c r="F46" s="38">
        <v>235225124</v>
      </c>
    </row>
    <row r="47" spans="2:6" ht="13.5" thickTop="1"/>
  </sheetData>
  <phoneticPr fontId="0" type="noConversion"/>
  <pageMargins left="0.75" right="0.75" top="0.27" bottom="0.2" header="0.24" footer="0.28000000000000003"/>
  <pageSetup orientation="portrait" verticalDpi="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F36"/>
  <sheetViews>
    <sheetView topLeftCell="A4" workbookViewId="0">
      <selection activeCell="I35" sqref="I35"/>
    </sheetView>
  </sheetViews>
  <sheetFormatPr defaultRowHeight="12.75"/>
  <cols>
    <col min="1" max="1" width="2" customWidth="1"/>
    <col min="2" max="2" width="6.140625" customWidth="1"/>
    <col min="3" max="3" width="48.28515625" customWidth="1"/>
    <col min="4" max="4" width="8.28515625" customWidth="1"/>
    <col min="5" max="5" width="13.28515625" customWidth="1"/>
    <col min="6" max="6" width="12.28515625" customWidth="1"/>
  </cols>
  <sheetData>
    <row r="1" spans="2:6" ht="27.75" customHeight="1">
      <c r="B1" s="1" t="s">
        <v>47</v>
      </c>
    </row>
    <row r="2" spans="2:6" ht="15">
      <c r="B2" s="1" t="s">
        <v>45</v>
      </c>
    </row>
    <row r="3" spans="2:6" ht="15">
      <c r="B3" s="1" t="s">
        <v>167</v>
      </c>
    </row>
    <row r="4" spans="2:6" ht="15.75" thickBot="1">
      <c r="B4" s="2" t="s">
        <v>44</v>
      </c>
    </row>
    <row r="5" spans="2:6" ht="24" thickTop="1" thickBot="1">
      <c r="B5" s="10"/>
      <c r="C5" s="28" t="s">
        <v>151</v>
      </c>
      <c r="D5" s="10" t="s">
        <v>66</v>
      </c>
      <c r="E5" s="29" t="s">
        <v>67</v>
      </c>
      <c r="F5" s="29" t="s">
        <v>68</v>
      </c>
    </row>
    <row r="6" spans="2:6" ht="13.5" thickTop="1">
      <c r="B6" s="39"/>
      <c r="C6" s="39"/>
      <c r="D6" s="40"/>
      <c r="E6" s="39"/>
      <c r="F6" s="39"/>
    </row>
    <row r="7" spans="2:6">
      <c r="B7" s="41">
        <v>1</v>
      </c>
      <c r="C7" s="41" t="s">
        <v>3</v>
      </c>
      <c r="D7" s="42"/>
      <c r="E7" s="43">
        <v>286531951</v>
      </c>
      <c r="F7" s="43">
        <v>136027027</v>
      </c>
    </row>
    <row r="8" spans="2:6">
      <c r="B8" s="41">
        <v>2</v>
      </c>
      <c r="C8" s="41" t="s">
        <v>152</v>
      </c>
      <c r="D8" s="42"/>
      <c r="E8" s="43">
        <v>221500</v>
      </c>
      <c r="F8" s="43">
        <v>1810964</v>
      </c>
    </row>
    <row r="9" spans="2:6">
      <c r="B9" s="41">
        <v>3</v>
      </c>
      <c r="C9" s="41" t="s">
        <v>153</v>
      </c>
      <c r="D9" s="42"/>
      <c r="E9" s="43"/>
      <c r="F9" s="43"/>
    </row>
    <row r="10" spans="2:6">
      <c r="B10" s="41">
        <v>4</v>
      </c>
      <c r="C10" s="41" t="s">
        <v>154</v>
      </c>
      <c r="D10" s="42"/>
      <c r="E10" s="43">
        <v>-231128375</v>
      </c>
      <c r="F10" s="43">
        <v>-107704804</v>
      </c>
    </row>
    <row r="11" spans="2:6">
      <c r="B11" s="41">
        <v>5</v>
      </c>
      <c r="C11" s="41" t="s">
        <v>4</v>
      </c>
      <c r="D11" s="42"/>
      <c r="E11" s="43"/>
      <c r="F11" s="43"/>
    </row>
    <row r="12" spans="2:6">
      <c r="B12" s="41"/>
      <c r="C12" s="44" t="s">
        <v>5</v>
      </c>
      <c r="D12" s="42"/>
      <c r="E12" s="43">
        <v>-10374923</v>
      </c>
      <c r="F12" s="43">
        <v>-12357362</v>
      </c>
    </row>
    <row r="13" spans="2:6">
      <c r="B13" s="41"/>
      <c r="C13" s="44" t="s">
        <v>6</v>
      </c>
      <c r="D13" s="42"/>
      <c r="E13" s="43">
        <v>-1306508</v>
      </c>
      <c r="F13" s="43">
        <v>-1592138</v>
      </c>
    </row>
    <row r="14" spans="2:6">
      <c r="B14" s="41">
        <v>6</v>
      </c>
      <c r="C14" s="41" t="s">
        <v>7</v>
      </c>
      <c r="D14" s="42"/>
      <c r="E14" s="43">
        <v>-3486005</v>
      </c>
      <c r="F14" s="43">
        <v>-1096757</v>
      </c>
    </row>
    <row r="15" spans="2:6">
      <c r="B15" s="41">
        <v>7</v>
      </c>
      <c r="C15" s="41" t="s">
        <v>155</v>
      </c>
      <c r="D15" s="42"/>
      <c r="E15" s="43">
        <v>-4603605</v>
      </c>
      <c r="F15" s="43">
        <v>-5016595</v>
      </c>
    </row>
    <row r="16" spans="2:6">
      <c r="B16" s="45">
        <v>8</v>
      </c>
      <c r="C16" s="46" t="s">
        <v>156</v>
      </c>
      <c r="D16" s="47"/>
      <c r="E16" s="48">
        <f>SUM(E10:E15)</f>
        <v>-250899416</v>
      </c>
      <c r="F16" s="48">
        <v>-127767656</v>
      </c>
    </row>
    <row r="17" spans="2:6">
      <c r="B17" s="49"/>
      <c r="C17" s="49"/>
      <c r="D17" s="50"/>
      <c r="E17" s="49"/>
      <c r="F17" s="49"/>
    </row>
    <row r="18" spans="2:6" ht="13.5" thickBot="1">
      <c r="B18" s="41">
        <v>9</v>
      </c>
      <c r="C18" s="30" t="s">
        <v>8</v>
      </c>
      <c r="D18" s="51"/>
      <c r="E18" s="52">
        <f>+E7+E8+E16</f>
        <v>35854035</v>
      </c>
      <c r="F18" s="53">
        <v>10070335</v>
      </c>
    </row>
    <row r="19" spans="2:6" ht="13.5" thickTop="1">
      <c r="B19" s="41"/>
      <c r="C19" s="30"/>
      <c r="D19" s="42"/>
      <c r="E19" s="54"/>
      <c r="F19" s="54"/>
    </row>
    <row r="20" spans="2:6">
      <c r="B20" s="41">
        <v>10</v>
      </c>
      <c r="C20" s="41" t="s">
        <v>9</v>
      </c>
      <c r="D20" s="42"/>
      <c r="E20" s="43"/>
      <c r="F20" s="43"/>
    </row>
    <row r="21" spans="2:6">
      <c r="B21" s="41">
        <v>11</v>
      </c>
      <c r="C21" s="41" t="s">
        <v>10</v>
      </c>
      <c r="D21" s="42"/>
      <c r="E21" s="43"/>
      <c r="F21" s="43"/>
    </row>
    <row r="22" spans="2:6">
      <c r="B22" s="41">
        <v>12</v>
      </c>
      <c r="C22" s="41" t="s">
        <v>11</v>
      </c>
      <c r="D22" s="42"/>
      <c r="E22" s="43"/>
      <c r="F22" s="43"/>
    </row>
    <row r="23" spans="2:6">
      <c r="B23" s="41"/>
      <c r="C23" s="41" t="s">
        <v>157</v>
      </c>
      <c r="D23" s="55"/>
      <c r="E23" s="43"/>
      <c r="F23" s="43"/>
    </row>
    <row r="24" spans="2:6">
      <c r="B24" s="41"/>
      <c r="C24" s="41" t="s">
        <v>158</v>
      </c>
      <c r="D24" s="42"/>
      <c r="E24" s="93">
        <v>28279</v>
      </c>
      <c r="F24" s="93">
        <v>254522</v>
      </c>
    </row>
    <row r="25" spans="2:6">
      <c r="B25" s="41"/>
      <c r="C25" s="41" t="s">
        <v>159</v>
      </c>
      <c r="D25" s="42"/>
      <c r="E25" s="43">
        <v>-3152074</v>
      </c>
      <c r="F25" s="43">
        <v>498675</v>
      </c>
    </row>
    <row r="26" spans="2:6">
      <c r="B26" s="41"/>
      <c r="C26" s="41" t="s">
        <v>160</v>
      </c>
      <c r="D26" s="42"/>
      <c r="E26" s="43"/>
      <c r="F26" s="43"/>
    </row>
    <row r="27" spans="2:6">
      <c r="B27" s="41">
        <v>13</v>
      </c>
      <c r="C27" s="30" t="s">
        <v>12</v>
      </c>
      <c r="D27" s="55"/>
      <c r="E27" s="48">
        <f>SUM(E21:E26)</f>
        <v>-3123795</v>
      </c>
      <c r="F27" s="48">
        <v>753197</v>
      </c>
    </row>
    <row r="28" spans="2:6">
      <c r="B28" s="41"/>
      <c r="C28" s="41"/>
      <c r="D28" s="42"/>
      <c r="E28" s="43"/>
      <c r="F28" s="43"/>
    </row>
    <row r="29" spans="2:6" ht="13.5" thickBot="1">
      <c r="B29" s="41">
        <v>14</v>
      </c>
      <c r="C29" s="30" t="s">
        <v>13</v>
      </c>
      <c r="D29" s="56"/>
      <c r="E29" s="57">
        <v>32730240</v>
      </c>
      <c r="F29" s="57">
        <v>10823532</v>
      </c>
    </row>
    <row r="30" spans="2:6" ht="13.5" thickTop="1">
      <c r="B30" s="41"/>
      <c r="C30" s="30"/>
      <c r="D30" s="42"/>
      <c r="E30" s="54"/>
      <c r="F30" s="54"/>
    </row>
    <row r="31" spans="2:6" ht="13.5" thickBot="1">
      <c r="B31" s="41">
        <v>15</v>
      </c>
      <c r="C31" s="30" t="s">
        <v>14</v>
      </c>
      <c r="D31" s="42"/>
      <c r="E31" s="58">
        <v>-3603558</v>
      </c>
      <c r="F31" s="58">
        <v>-1302127</v>
      </c>
    </row>
    <row r="32" spans="2:6" ht="13.5" thickTop="1">
      <c r="B32" s="41"/>
      <c r="C32" s="30"/>
      <c r="D32" s="42"/>
      <c r="E32" s="54"/>
      <c r="F32" s="54"/>
    </row>
    <row r="33" spans="2:6" ht="13.5" thickBot="1">
      <c r="B33" s="41">
        <v>16</v>
      </c>
      <c r="C33" s="30" t="s">
        <v>15</v>
      </c>
      <c r="D33" s="42"/>
      <c r="E33" s="53">
        <f>+E29+E31</f>
        <v>29126682</v>
      </c>
      <c r="F33" s="53">
        <v>9521405</v>
      </c>
    </row>
    <row r="34" spans="2:6" ht="13.5" thickTop="1">
      <c r="B34" s="41"/>
      <c r="C34" s="41"/>
      <c r="D34" s="42"/>
      <c r="E34" s="54"/>
      <c r="F34" s="54"/>
    </row>
    <row r="35" spans="2:6" ht="13.5" thickBot="1">
      <c r="B35" s="59">
        <v>17</v>
      </c>
      <c r="C35" s="60" t="s">
        <v>161</v>
      </c>
      <c r="D35" s="61"/>
      <c r="E35" s="58"/>
      <c r="F35" s="58"/>
    </row>
    <row r="36" spans="2:6" ht="13.5" thickTop="1"/>
  </sheetData>
  <phoneticPr fontId="0" type="noConversion"/>
  <pageMargins left="0.75" right="0.75" top="1" bottom="1" header="0.5" footer="0.5"/>
  <pageSetup orientation="portrait" verticalDpi="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1"/>
  <sheetViews>
    <sheetView topLeftCell="B13" workbookViewId="0">
      <selection activeCell="F14" sqref="F14"/>
    </sheetView>
  </sheetViews>
  <sheetFormatPr defaultRowHeight="12.75"/>
  <cols>
    <col min="1" max="1" width="7.28515625" customWidth="1"/>
    <col min="2" max="2" width="2.140625" customWidth="1"/>
    <col min="3" max="3" width="3.7109375" customWidth="1"/>
    <col min="4" max="4" width="39.42578125" customWidth="1"/>
    <col min="5" max="5" width="8.42578125" customWidth="1"/>
    <col min="6" max="6" width="24.28515625" customWidth="1"/>
    <col min="7" max="7" width="22.7109375" customWidth="1"/>
    <col min="9" max="9" width="9.7109375" bestFit="1" customWidth="1"/>
  </cols>
  <sheetData>
    <row r="1" spans="1:7" ht="27.75" customHeight="1">
      <c r="C1" s="1" t="s">
        <v>47</v>
      </c>
    </row>
    <row r="2" spans="1:7" ht="15">
      <c r="C2" s="1" t="s">
        <v>43</v>
      </c>
    </row>
    <row r="3" spans="1:7" ht="15">
      <c r="C3" s="1" t="s">
        <v>167</v>
      </c>
    </row>
    <row r="4" spans="1:7" ht="15.75" thickBot="1">
      <c r="C4" s="2" t="s">
        <v>44</v>
      </c>
    </row>
    <row r="5" spans="1:7" ht="21" customHeight="1" thickTop="1" thickBot="1">
      <c r="A5" s="7"/>
      <c r="C5" s="10"/>
      <c r="D5" s="28" t="s">
        <v>162</v>
      </c>
      <c r="E5" s="10" t="s">
        <v>163</v>
      </c>
      <c r="F5" s="29" t="s">
        <v>67</v>
      </c>
      <c r="G5" s="29" t="s">
        <v>68</v>
      </c>
    </row>
    <row r="6" spans="1:7" ht="13.5" thickTop="1">
      <c r="A6" s="8"/>
      <c r="C6" s="62"/>
      <c r="D6" s="63"/>
      <c r="E6" s="64"/>
      <c r="F6" s="65"/>
      <c r="G6" s="65"/>
    </row>
    <row r="7" spans="1:7">
      <c r="A7" s="8"/>
      <c r="C7" s="66"/>
      <c r="D7" s="67" t="s">
        <v>16</v>
      </c>
      <c r="E7" s="68"/>
      <c r="F7" s="69"/>
      <c r="G7" s="69"/>
    </row>
    <row r="8" spans="1:7">
      <c r="A8" s="3"/>
      <c r="C8" s="66"/>
      <c r="D8" s="70" t="s">
        <v>64</v>
      </c>
      <c r="E8" s="68"/>
      <c r="F8" s="71">
        <v>35854035</v>
      </c>
      <c r="G8" s="71">
        <v>10070336</v>
      </c>
    </row>
    <row r="9" spans="1:7">
      <c r="A9" s="6"/>
      <c r="C9" s="66"/>
      <c r="D9" s="70" t="s">
        <v>17</v>
      </c>
      <c r="E9" s="68"/>
      <c r="F9" s="71"/>
      <c r="G9" s="71"/>
    </row>
    <row r="10" spans="1:7">
      <c r="A10" s="3"/>
      <c r="C10" s="66"/>
      <c r="D10" s="72" t="s">
        <v>18</v>
      </c>
      <c r="E10" s="68"/>
      <c r="F10" s="71">
        <v>3486005</v>
      </c>
      <c r="G10" s="71">
        <v>1096757</v>
      </c>
    </row>
    <row r="11" spans="1:7">
      <c r="A11" s="3"/>
      <c r="C11" s="66"/>
      <c r="D11" s="72" t="s">
        <v>19</v>
      </c>
      <c r="E11" s="68"/>
      <c r="F11" s="71">
        <v>-3152074</v>
      </c>
      <c r="G11" s="71">
        <v>498675</v>
      </c>
    </row>
    <row r="12" spans="1:7">
      <c r="A12" s="3"/>
      <c r="C12" s="66"/>
      <c r="D12" s="72" t="s">
        <v>164</v>
      </c>
      <c r="E12" s="68"/>
      <c r="F12" s="71"/>
      <c r="G12" s="71">
        <v>1760636</v>
      </c>
    </row>
    <row r="13" spans="1:7">
      <c r="A13" s="3"/>
      <c r="C13" s="66"/>
      <c r="D13" s="72" t="s">
        <v>20</v>
      </c>
      <c r="E13" s="68"/>
      <c r="F13" s="71">
        <v>28279</v>
      </c>
      <c r="G13" s="71">
        <v>254522</v>
      </c>
    </row>
    <row r="14" spans="1:7">
      <c r="A14" s="3"/>
      <c r="C14" s="66"/>
      <c r="D14" s="73" t="s">
        <v>21</v>
      </c>
      <c r="E14" s="74"/>
      <c r="F14" s="105">
        <v>-316449400</v>
      </c>
      <c r="G14" s="107">
        <v>-48588420</v>
      </c>
    </row>
    <row r="15" spans="1:7">
      <c r="A15" s="3"/>
      <c r="C15" s="66"/>
      <c r="D15" s="73" t="s">
        <v>23</v>
      </c>
      <c r="E15" s="68"/>
      <c r="F15" s="105">
        <v>43892039</v>
      </c>
      <c r="G15" s="108">
        <v>-38105909</v>
      </c>
    </row>
    <row r="16" spans="1:7">
      <c r="A16" s="3"/>
      <c r="C16" s="66"/>
      <c r="D16" s="73" t="s">
        <v>24</v>
      </c>
      <c r="E16" s="68"/>
      <c r="F16" s="105">
        <v>231696049</v>
      </c>
      <c r="G16" s="108">
        <v>49552657</v>
      </c>
    </row>
    <row r="17" spans="1:7" ht="13.5" thickBot="1">
      <c r="A17" s="3"/>
      <c r="C17" s="66"/>
      <c r="D17" s="75" t="s">
        <v>25</v>
      </c>
      <c r="E17" s="76"/>
      <c r="F17" s="110">
        <f>SUM(F8:F16)</f>
        <v>-4645067</v>
      </c>
      <c r="G17" s="110">
        <f>SUM(G8:G16)</f>
        <v>-23460746</v>
      </c>
    </row>
    <row r="18" spans="1:7" ht="13.5" thickTop="1">
      <c r="A18" s="3"/>
      <c r="C18" s="66"/>
      <c r="D18" s="73" t="s">
        <v>165</v>
      </c>
      <c r="E18" s="68"/>
      <c r="F18" s="105"/>
      <c r="G18" s="108"/>
    </row>
    <row r="19" spans="1:7">
      <c r="A19" s="3"/>
      <c r="C19" s="66"/>
      <c r="D19" s="73" t="s">
        <v>166</v>
      </c>
      <c r="E19" s="68"/>
      <c r="F19" s="106">
        <v>-1302128</v>
      </c>
      <c r="G19" s="109">
        <v>-3025224</v>
      </c>
    </row>
    <row r="20" spans="1:7" ht="13.5" thickBot="1">
      <c r="A20" s="3"/>
      <c r="C20" s="66"/>
      <c r="D20" s="77" t="s">
        <v>26</v>
      </c>
      <c r="E20" s="68"/>
      <c r="F20" s="78">
        <f>SUM(F17:F19)</f>
        <v>-5947195</v>
      </c>
      <c r="G20" s="78">
        <f>SUM(G17:G19)</f>
        <v>-26485970</v>
      </c>
    </row>
    <row r="21" spans="1:7" ht="13.5" thickTop="1">
      <c r="A21" s="6"/>
      <c r="C21" s="66"/>
      <c r="D21" s="73"/>
      <c r="E21" s="68"/>
      <c r="F21" s="71"/>
      <c r="G21" s="71"/>
    </row>
    <row r="22" spans="1:7">
      <c r="A22" s="3"/>
      <c r="C22" s="66"/>
      <c r="D22" s="67" t="s">
        <v>27</v>
      </c>
      <c r="E22" s="68"/>
      <c r="F22" s="71"/>
      <c r="G22" s="71"/>
    </row>
    <row r="23" spans="1:7">
      <c r="A23" s="6"/>
      <c r="C23" s="66"/>
      <c r="D23" s="79" t="s">
        <v>28</v>
      </c>
      <c r="E23" s="68"/>
      <c r="F23" s="71">
        <v>0</v>
      </c>
      <c r="G23" s="71">
        <v>0</v>
      </c>
    </row>
    <row r="24" spans="1:7">
      <c r="A24" s="3"/>
      <c r="C24" s="66"/>
      <c r="D24" s="79" t="s">
        <v>29</v>
      </c>
      <c r="E24" s="68"/>
      <c r="F24" s="71">
        <v>-174947</v>
      </c>
      <c r="G24" s="71">
        <v>-3686824</v>
      </c>
    </row>
    <row r="25" spans="1:7">
      <c r="A25" s="3"/>
      <c r="C25" s="66"/>
      <c r="D25" s="79" t="s">
        <v>30</v>
      </c>
      <c r="E25" s="68"/>
      <c r="F25" s="71"/>
      <c r="G25" s="71"/>
    </row>
    <row r="26" spans="1:7">
      <c r="A26" s="3"/>
      <c r="C26" s="66"/>
      <c r="D26" s="79" t="s">
        <v>31</v>
      </c>
      <c r="E26" s="68"/>
      <c r="F26" s="71">
        <v>0</v>
      </c>
      <c r="G26" s="71">
        <v>0</v>
      </c>
    </row>
    <row r="27" spans="1:7">
      <c r="A27" s="3"/>
      <c r="C27" s="66"/>
      <c r="D27" s="79" t="s">
        <v>32</v>
      </c>
      <c r="E27" s="68"/>
      <c r="F27" s="71">
        <v>0</v>
      </c>
      <c r="G27" s="71">
        <v>0</v>
      </c>
    </row>
    <row r="28" spans="1:7" ht="13.5" thickBot="1">
      <c r="A28" s="3"/>
      <c r="C28" s="66"/>
      <c r="D28" s="80" t="s">
        <v>33</v>
      </c>
      <c r="E28" s="68"/>
      <c r="F28" s="78">
        <f>SUM(F23:F27)</f>
        <v>-174947</v>
      </c>
      <c r="G28" s="78">
        <f>SUM(G23:G27)</f>
        <v>-3686824</v>
      </c>
    </row>
    <row r="29" spans="1:7" ht="13.5" thickTop="1">
      <c r="A29" s="6"/>
      <c r="C29" s="66"/>
      <c r="D29" s="103"/>
      <c r="E29" s="104"/>
      <c r="F29" s="81"/>
      <c r="G29" s="81"/>
    </row>
    <row r="30" spans="1:7">
      <c r="A30" s="3"/>
      <c r="C30" s="66"/>
      <c r="D30" s="82" t="s">
        <v>34</v>
      </c>
      <c r="E30" s="68"/>
      <c r="F30" s="83"/>
      <c r="G30" s="71"/>
    </row>
    <row r="31" spans="1:7">
      <c r="A31" s="3"/>
      <c r="C31" s="66"/>
      <c r="D31" s="84" t="s">
        <v>35</v>
      </c>
      <c r="E31" s="68"/>
      <c r="F31" s="83"/>
      <c r="G31" s="71"/>
    </row>
    <row r="32" spans="1:7">
      <c r="A32" s="3"/>
      <c r="C32" s="66"/>
      <c r="D32" s="73" t="s">
        <v>36</v>
      </c>
      <c r="E32" s="68"/>
      <c r="F32" s="71"/>
      <c r="G32" s="71"/>
    </row>
    <row r="33" spans="1:9">
      <c r="A33" s="3"/>
      <c r="C33" s="66"/>
      <c r="D33" s="73" t="s">
        <v>37</v>
      </c>
      <c r="E33" s="68"/>
      <c r="F33" s="71">
        <v>0</v>
      </c>
      <c r="G33" s="71">
        <v>0</v>
      </c>
    </row>
    <row r="34" spans="1:9">
      <c r="A34" s="3"/>
      <c r="C34" s="66"/>
      <c r="D34" s="73" t="s">
        <v>38</v>
      </c>
      <c r="E34" s="68"/>
      <c r="F34" s="71">
        <v>-1800000</v>
      </c>
      <c r="G34" s="71">
        <v>-5000000</v>
      </c>
    </row>
    <row r="35" spans="1:9" ht="13.5" thickBot="1">
      <c r="A35" s="3"/>
      <c r="C35" s="85"/>
      <c r="D35" s="77" t="s">
        <v>39</v>
      </c>
      <c r="E35" s="68"/>
      <c r="F35" s="78">
        <f>SUM(F31:F34)</f>
        <v>-1800000</v>
      </c>
      <c r="G35" s="78">
        <f>SUM(G31:G34)</f>
        <v>-5000000</v>
      </c>
    </row>
    <row r="36" spans="1:9" ht="13.5" thickTop="1">
      <c r="A36" s="6"/>
      <c r="C36" s="66"/>
      <c r="D36" s="86"/>
      <c r="E36" s="68"/>
      <c r="F36" s="71"/>
      <c r="G36" s="71"/>
    </row>
    <row r="37" spans="1:9" ht="13.5" thickBot="1">
      <c r="A37" s="3"/>
      <c r="C37" s="66"/>
      <c r="D37" s="67" t="s">
        <v>40</v>
      </c>
      <c r="E37" s="76"/>
      <c r="F37" s="78">
        <f>F20+F28+F35</f>
        <v>-7922142</v>
      </c>
      <c r="G37" s="78">
        <f>G20+G28+G35</f>
        <v>-35172794</v>
      </c>
      <c r="I37" s="112"/>
    </row>
    <row r="38" spans="1:9" ht="13.5" thickTop="1">
      <c r="A38" s="4"/>
      <c r="C38" s="66"/>
      <c r="D38" s="67"/>
      <c r="E38" s="76"/>
      <c r="F38" s="87"/>
      <c r="G38" s="87">
        <f>+G40-G39</f>
        <v>-35172794</v>
      </c>
    </row>
    <row r="39" spans="1:9">
      <c r="A39" s="4"/>
      <c r="C39" s="66"/>
      <c r="D39" s="67" t="s">
        <v>41</v>
      </c>
      <c r="E39" s="76"/>
      <c r="F39" s="87">
        <v>29567339</v>
      </c>
      <c r="G39" s="87">
        <v>64740133</v>
      </c>
    </row>
    <row r="40" spans="1:9" ht="13.5" thickBot="1">
      <c r="A40" s="9"/>
      <c r="C40" s="88"/>
      <c r="D40" s="89" t="s">
        <v>42</v>
      </c>
      <c r="E40" s="90"/>
      <c r="F40" s="91">
        <v>21645197</v>
      </c>
      <c r="G40" s="91">
        <v>29567339</v>
      </c>
    </row>
    <row r="41" spans="1:9" ht="13.5" thickTop="1">
      <c r="C41" s="5"/>
      <c r="D41" s="5"/>
      <c r="E41" s="5"/>
      <c r="F41" s="5"/>
      <c r="G41" s="5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1:G19"/>
  <sheetViews>
    <sheetView tabSelected="1" workbookViewId="0">
      <selection activeCell="F32" sqref="F32"/>
    </sheetView>
  </sheetViews>
  <sheetFormatPr defaultRowHeight="12.75"/>
  <cols>
    <col min="1" max="1" width="5.42578125" customWidth="1"/>
    <col min="2" max="2" width="27" customWidth="1"/>
    <col min="3" max="3" width="21" customWidth="1"/>
    <col min="4" max="4" width="16.7109375" style="92" customWidth="1"/>
    <col min="5" max="5" width="14.140625" customWidth="1"/>
    <col min="6" max="6" width="16" customWidth="1"/>
    <col min="7" max="7" width="18.5703125" customWidth="1"/>
  </cols>
  <sheetData>
    <row r="1" spans="2:7" ht="21" customHeight="1">
      <c r="B1" s="1" t="s">
        <v>47</v>
      </c>
    </row>
    <row r="2" spans="2:7" ht="15">
      <c r="B2" s="1" t="s">
        <v>58</v>
      </c>
    </row>
    <row r="3" spans="2:7" ht="15">
      <c r="B3" s="1" t="s">
        <v>167</v>
      </c>
    </row>
    <row r="4" spans="2:7" ht="15.75" thickBot="1">
      <c r="B4" s="2" t="s">
        <v>44</v>
      </c>
    </row>
    <row r="5" spans="2:7" ht="24" thickTop="1" thickBot="1">
      <c r="B5" s="10"/>
      <c r="C5" s="10" t="s">
        <v>48</v>
      </c>
      <c r="D5" s="10" t="s">
        <v>49</v>
      </c>
      <c r="E5" s="10" t="s">
        <v>50</v>
      </c>
      <c r="F5" s="10" t="s">
        <v>51</v>
      </c>
      <c r="G5" s="10" t="s">
        <v>1</v>
      </c>
    </row>
    <row r="6" spans="2:7" ht="13.5" thickTop="1">
      <c r="B6" s="19" t="s">
        <v>57</v>
      </c>
      <c r="C6" s="22">
        <v>12000000</v>
      </c>
      <c r="D6" s="97"/>
      <c r="E6" s="22">
        <v>1589276</v>
      </c>
      <c r="F6" s="22">
        <v>119065536</v>
      </c>
      <c r="G6" s="22">
        <v>132654812</v>
      </c>
    </row>
    <row r="7" spans="2:7">
      <c r="B7" s="43" t="s">
        <v>52</v>
      </c>
      <c r="C7" s="98"/>
      <c r="D7" s="99"/>
      <c r="E7" s="98"/>
      <c r="F7" s="94">
        <v>9521406</v>
      </c>
      <c r="G7" s="94">
        <f>+F7</f>
        <v>9521406</v>
      </c>
    </row>
    <row r="8" spans="2:7">
      <c r="B8" s="43" t="s">
        <v>53</v>
      </c>
      <c r="C8" s="43"/>
      <c r="D8" s="99"/>
      <c r="E8" s="43"/>
      <c r="F8" s="43">
        <v>-5000000</v>
      </c>
      <c r="G8" s="94">
        <f>+F8</f>
        <v>-5000000</v>
      </c>
    </row>
    <row r="9" spans="2:7">
      <c r="B9" s="43" t="s">
        <v>55</v>
      </c>
      <c r="C9" s="43"/>
      <c r="D9" s="95"/>
      <c r="E9" s="43"/>
      <c r="F9" s="94"/>
      <c r="G9" s="94"/>
    </row>
    <row r="10" spans="2:7">
      <c r="B10" s="43" t="s">
        <v>54</v>
      </c>
      <c r="C10" s="43"/>
      <c r="D10" s="95"/>
      <c r="E10" s="43"/>
      <c r="F10" s="94"/>
      <c r="G10" s="94"/>
    </row>
    <row r="11" spans="2:7">
      <c r="B11" s="43" t="s">
        <v>56</v>
      </c>
      <c r="C11" s="43"/>
      <c r="D11" s="95"/>
      <c r="E11" s="43"/>
      <c r="F11" s="94"/>
      <c r="G11" s="94"/>
    </row>
    <row r="12" spans="2:7">
      <c r="B12" s="19" t="s">
        <v>59</v>
      </c>
      <c r="C12" s="22">
        <f>SUM(C6:C11)</f>
        <v>12000000</v>
      </c>
      <c r="D12" s="97"/>
      <c r="E12" s="22">
        <f>SUM(E6:E11)</f>
        <v>1589276</v>
      </c>
      <c r="F12" s="22">
        <f>SUM(F6:F11)</f>
        <v>123586942</v>
      </c>
      <c r="G12" s="22">
        <f>+C12+D12+E12+F12</f>
        <v>137176218</v>
      </c>
    </row>
    <row r="13" spans="2:7">
      <c r="B13" s="43" t="s">
        <v>52</v>
      </c>
      <c r="C13" s="98"/>
      <c r="D13" s="99"/>
      <c r="E13" s="100"/>
      <c r="F13" s="94">
        <v>29126681</v>
      </c>
      <c r="G13" s="94">
        <f>SUM(C13:F13)</f>
        <v>29126681</v>
      </c>
    </row>
    <row r="14" spans="2:7">
      <c r="B14" s="43" t="s">
        <v>53</v>
      </c>
      <c r="C14" s="43"/>
      <c r="D14" s="99"/>
      <c r="E14" s="98"/>
      <c r="F14" s="94">
        <v>-1800000</v>
      </c>
      <c r="G14" s="94">
        <f>SUM(C14:F14)</f>
        <v>-1800000</v>
      </c>
    </row>
    <row r="15" spans="2:7">
      <c r="B15" s="43" t="s">
        <v>55</v>
      </c>
      <c r="C15" s="43"/>
      <c r="D15" s="95"/>
      <c r="E15" s="94"/>
      <c r="F15" s="94"/>
      <c r="G15" s="94"/>
    </row>
    <row r="16" spans="2:7">
      <c r="B16" s="43" t="s">
        <v>54</v>
      </c>
      <c r="C16" s="43"/>
      <c r="D16" s="95"/>
      <c r="E16" s="94"/>
      <c r="F16" s="94"/>
      <c r="G16" s="94"/>
    </row>
    <row r="17" spans="2:7">
      <c r="B17" s="43" t="s">
        <v>56</v>
      </c>
      <c r="C17" s="43"/>
      <c r="D17" s="95"/>
      <c r="E17" s="43"/>
      <c r="F17" s="94"/>
      <c r="G17" s="94"/>
    </row>
    <row r="18" spans="2:7">
      <c r="B18" s="19" t="s">
        <v>60</v>
      </c>
      <c r="C18" s="22">
        <f>SUM(C12:C17)</f>
        <v>12000000</v>
      </c>
      <c r="D18" s="97"/>
      <c r="E18" s="22">
        <f>SUM(E11:E17)</f>
        <v>1589276</v>
      </c>
      <c r="F18" s="22">
        <f>SUM(F12:F17)</f>
        <v>150913623</v>
      </c>
      <c r="G18" s="22">
        <f>+C18+D18+E18+F18</f>
        <v>164502899</v>
      </c>
    </row>
    <row r="19" spans="2:7">
      <c r="B19" s="96"/>
      <c r="C19" s="96"/>
      <c r="E19" s="96"/>
      <c r="F19" s="96"/>
      <c r="G19" s="96"/>
    </row>
  </sheetData>
  <phoneticPr fontId="0" type="noConversion"/>
  <pageMargins left="0.75" right="0.75" top="1" bottom="1" header="0.5" footer="0.5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aktivi</vt:lpstr>
      <vt:lpstr>pasivi</vt:lpstr>
      <vt:lpstr>pasqyra te ar-shpe</vt:lpstr>
      <vt:lpstr>cash flow</vt:lpstr>
      <vt:lpstr>Ndryshimet e kapitalit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2012-03-28T09:32:04Z</cp:lastPrinted>
  <dcterms:created xsi:type="dcterms:W3CDTF">1996-10-14T23:33:28Z</dcterms:created>
  <dcterms:modified xsi:type="dcterms:W3CDTF">2012-07-20T10:01:44Z</dcterms:modified>
</cp:coreProperties>
</file>