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50" yWindow="-375" windowWidth="15135" windowHeight="9300" firstSheet="11" activeTab="14"/>
  </bookViews>
  <sheets>
    <sheet name="Aktivi" sheetId="1" r:id="rId1"/>
    <sheet name="Pasivi" sheetId="2" r:id="rId2"/>
    <sheet name="Rezultati" sheetId="3" r:id="rId3"/>
    <sheet name="Inventari" sheetId="4" r:id="rId4"/>
    <sheet name="Inv.Llog.bankare" sheetId="5" r:id="rId5"/>
    <sheet name="Pasqyre ndrysh.gjendje" sheetId="6" r:id="rId6"/>
    <sheet name="Invent.Automjete" sheetId="7" r:id="rId7"/>
    <sheet name="Kopertina" sheetId="8" r:id="rId8"/>
    <sheet name="Pasqyre Aktive Afatgjata" sheetId="9" r:id="rId9"/>
    <sheet name="Pasqyre te Ardhurash" sheetId="10" r:id="rId10"/>
    <sheet name="Pasqyre Shpenzimesh" sheetId="11" r:id="rId11"/>
    <sheet name="Ardh.sipas natyres" sheetId="12" r:id="rId12"/>
    <sheet name="Deklarat Analitike" sheetId="13" r:id="rId13"/>
    <sheet name="Shenime Shpjeguese" sheetId="14" r:id="rId14"/>
    <sheet name="Sheet1" sheetId="15" r:id="rId15"/>
  </sheets>
  <externalReferences>
    <externalReference r:id="rId16"/>
  </externalReferences>
  <calcPr calcId="125725"/>
</workbook>
</file>

<file path=xl/calcChain.xml><?xml version="1.0" encoding="utf-8"?>
<calcChain xmlns="http://schemas.openxmlformats.org/spreadsheetml/2006/main">
  <c r="J58" i="13"/>
  <c r="J55"/>
  <c r="H55"/>
  <c r="J11"/>
  <c r="J12"/>
  <c r="J40"/>
  <c r="J44"/>
  <c r="J46"/>
  <c r="J49"/>
  <c r="H44"/>
  <c r="H40"/>
  <c r="J13"/>
  <c r="D56" i="12"/>
  <c r="D45"/>
  <c r="D46"/>
  <c r="J9" i="11"/>
  <c r="J15"/>
  <c r="J19"/>
  <c r="J35"/>
  <c r="J40"/>
  <c r="I9"/>
  <c r="I15"/>
  <c r="I19"/>
  <c r="I35"/>
  <c r="I40"/>
  <c r="J8" i="10"/>
  <c r="J24"/>
  <c r="I8"/>
  <c r="I24"/>
  <c r="G40" i="9"/>
  <c r="G41"/>
  <c r="G42"/>
  <c r="G43"/>
  <c r="G44"/>
  <c r="G45"/>
  <c r="G46"/>
  <c r="G47"/>
  <c r="G48"/>
  <c r="G49"/>
  <c r="F49"/>
  <c r="E49"/>
  <c r="D49"/>
  <c r="G24"/>
  <c r="G25"/>
  <c r="G26"/>
  <c r="G27"/>
  <c r="G28"/>
  <c r="G30"/>
  <c r="G31"/>
  <c r="G32"/>
  <c r="G33"/>
  <c r="F33"/>
  <c r="E33"/>
  <c r="D33"/>
  <c r="G8"/>
  <c r="G9"/>
  <c r="G10"/>
  <c r="G11"/>
  <c r="G12"/>
  <c r="G13"/>
  <c r="G14"/>
  <c r="G15"/>
  <c r="G16"/>
  <c r="G17"/>
  <c r="F17"/>
  <c r="E17"/>
  <c r="D17"/>
  <c r="F10" i="6"/>
  <c r="I10"/>
  <c r="J10"/>
  <c r="F11"/>
  <c r="I11"/>
  <c r="J11"/>
  <c r="F12"/>
  <c r="I12"/>
  <c r="J12"/>
  <c r="F13"/>
  <c r="I13"/>
  <c r="J13"/>
  <c r="J16"/>
  <c r="I16"/>
  <c r="H16"/>
  <c r="G16"/>
  <c r="F16"/>
  <c r="D16"/>
  <c r="C16"/>
  <c r="E28" i="5"/>
  <c r="D5" i="3"/>
  <c r="D11"/>
  <c r="D15"/>
  <c r="D19"/>
  <c r="D30"/>
  <c r="D10"/>
  <c r="D33"/>
  <c r="D37"/>
  <c r="C5"/>
  <c r="C15"/>
  <c r="C19"/>
  <c r="C30"/>
  <c r="C10"/>
  <c r="C33"/>
  <c r="C35"/>
  <c r="C37"/>
  <c r="D7" i="2"/>
  <c r="D10"/>
  <c r="D6"/>
  <c r="D23"/>
  <c r="D25"/>
  <c r="D22"/>
  <c r="D30"/>
  <c r="D27"/>
  <c r="D31"/>
  <c r="C7"/>
  <c r="C10"/>
  <c r="C6"/>
  <c r="C23"/>
  <c r="C25"/>
  <c r="C22"/>
  <c r="C27"/>
  <c r="C31"/>
  <c r="D6" i="1"/>
  <c r="D9"/>
  <c r="D15"/>
  <c r="D19"/>
  <c r="D5"/>
  <c r="D22"/>
  <c r="D21"/>
  <c r="D28"/>
  <c r="C6"/>
  <c r="C9"/>
  <c r="C15"/>
  <c r="C19"/>
  <c r="C5"/>
  <c r="C22"/>
  <c r="C21"/>
  <c r="C28"/>
</calcChain>
</file>

<file path=xl/sharedStrings.xml><?xml version="1.0" encoding="utf-8"?>
<sst xmlns="http://schemas.openxmlformats.org/spreadsheetml/2006/main" count="632" uniqueCount="513">
  <si>
    <t>VITI  2010</t>
  </si>
  <si>
    <t>NR</t>
  </si>
  <si>
    <t xml:space="preserve">            A  K  T  I  V E  T</t>
  </si>
  <si>
    <t>Periudha Raportuese</t>
  </si>
  <si>
    <t>Periudha Paraardhese</t>
  </si>
  <si>
    <t>I</t>
  </si>
  <si>
    <t xml:space="preserve">   AKTIVET AFATSHKURTERA</t>
  </si>
  <si>
    <t>1    Aktivet Monetare</t>
  </si>
  <si>
    <t xml:space="preserve">  -  Banka</t>
  </si>
  <si>
    <t xml:space="preserve">  -  Arka</t>
  </si>
  <si>
    <t>2   Aktivet e tjera financiare afatshkurtera</t>
  </si>
  <si>
    <t xml:space="preserve">  -  Kerkesa te arketueshme(humbje e vitit )</t>
  </si>
  <si>
    <t xml:space="preserve">  -  Te tjera te arketueshme(kliente)</t>
  </si>
  <si>
    <t xml:space="preserve">  - Instrumente te tjera financiare borxhi</t>
  </si>
  <si>
    <t xml:space="preserve">  -  Kerkese arketimi per mbipagese tatimi</t>
  </si>
  <si>
    <t xml:space="preserve">  -  Kerkese arketimi nga Nj.Vlersime Tatimore</t>
  </si>
  <si>
    <t>3  Inventari</t>
  </si>
  <si>
    <t xml:space="preserve">  -  Lende e Pare</t>
  </si>
  <si>
    <t xml:space="preserve">  -  Prodhim ne Proces</t>
  </si>
  <si>
    <t xml:space="preserve">  -  Produkte te gatshme</t>
  </si>
  <si>
    <t xml:space="preserve">  - Parapagesa per furnizime</t>
  </si>
  <si>
    <t xml:space="preserve">   - Te tjera</t>
  </si>
  <si>
    <t>II</t>
  </si>
  <si>
    <t xml:space="preserve">  AKTIVET  AFATGJATA</t>
  </si>
  <si>
    <t>4 Aktivet afatgjata materiale</t>
  </si>
  <si>
    <t xml:space="preserve">  - Toka</t>
  </si>
  <si>
    <t xml:space="preserve">  -  Ndertesa</t>
  </si>
  <si>
    <t xml:space="preserve">  - Makineri e pajisje</t>
  </si>
  <si>
    <t xml:space="preserve">  - Aktive te tjera afatgjata materiale(informatik)</t>
  </si>
  <si>
    <t>5 Aktive te tjera afatgjata</t>
  </si>
  <si>
    <t xml:space="preserve">                TOTALI I  AKTIVEVE</t>
  </si>
  <si>
    <t>VITI   2010</t>
  </si>
  <si>
    <t>PASIVET  DHE  KAPITALI</t>
  </si>
  <si>
    <t xml:space="preserve">   PASIVET AFATSHKURTERA</t>
  </si>
  <si>
    <t>1   Huamarrjet</t>
  </si>
  <si>
    <t xml:space="preserve">  -  Overdraftet Bankare</t>
  </si>
  <si>
    <t xml:space="preserve">  -  Huamarrje afatshkurtera</t>
  </si>
  <si>
    <t>2   Detyrimet Tregetare</t>
  </si>
  <si>
    <t xml:space="preserve">  -  Te pagueshme ndaj Furnitoreve</t>
  </si>
  <si>
    <t xml:space="preserve">  -  Te pagueshme ndaj punonjesve</t>
  </si>
  <si>
    <t xml:space="preserve">  - Detyrime per Sig.Shoq dhe Shendetesore</t>
  </si>
  <si>
    <t xml:space="preserve">  -  Detyrime Tatimore per TAP-in</t>
  </si>
  <si>
    <t xml:space="preserve">  - Detyrime tatimore per tatim fitimi</t>
  </si>
  <si>
    <t xml:space="preserve">  -  Detyrime Tatimore per TVSH-ne</t>
  </si>
  <si>
    <t xml:space="preserve">  -  Detyrime tatimore tatim burimi</t>
  </si>
  <si>
    <t xml:space="preserve">  - Debitore kreditore te tjere</t>
  </si>
  <si>
    <t xml:space="preserve">  - Parapagime te arketuara</t>
  </si>
  <si>
    <t xml:space="preserve">  - Deyrime te  tjera ndaj ortakut</t>
  </si>
  <si>
    <t xml:space="preserve">  - Deyrime nga Nj-Vlersime Tatimore</t>
  </si>
  <si>
    <t xml:space="preserve"> PASIVET  AFATGJATA</t>
  </si>
  <si>
    <t xml:space="preserve">1  Hat afatgjata </t>
  </si>
  <si>
    <t xml:space="preserve">  - </t>
  </si>
  <si>
    <t xml:space="preserve"> 2  Te  tjera afatgjata</t>
  </si>
  <si>
    <t>III</t>
  </si>
  <si>
    <t xml:space="preserve">                          K  A  P  I  T  A  L  I</t>
  </si>
  <si>
    <t>1  Kapitali I Pronari</t>
  </si>
  <si>
    <t>2  Rezervat</t>
  </si>
  <si>
    <t>3  Fitimi ( Humbja) e vitit financiar</t>
  </si>
  <si>
    <t xml:space="preserve">                TOTALI I  PASIVEVE</t>
  </si>
  <si>
    <t>Pasqyra e te Ardhurave dhe Shpenzimeve 2010</t>
  </si>
  <si>
    <t>PERSHKRIMI I ELEMENTEVE</t>
  </si>
  <si>
    <t xml:space="preserve">   TE  ARDHURAT</t>
  </si>
  <si>
    <t xml:space="preserve">  -  Te ardhura nga aktiviteti</t>
  </si>
  <si>
    <t xml:space="preserve">  -  Te ardhura te ndryshme</t>
  </si>
  <si>
    <t xml:space="preserve">  -   Te tjera te ardhura</t>
  </si>
  <si>
    <t xml:space="preserve">  -</t>
  </si>
  <si>
    <t xml:space="preserve">   SHPENZIMET</t>
  </si>
  <si>
    <t xml:space="preserve">  Shpenzime per materiale</t>
  </si>
  <si>
    <t xml:space="preserve">  -     Inventar ne celje</t>
  </si>
  <si>
    <t xml:space="preserve">  -    Shpenzime per mallrat e prodhuara</t>
  </si>
  <si>
    <t xml:space="preserve">  -     Inventari ne fund te vitit</t>
  </si>
  <si>
    <t>Shpenzime personeli</t>
  </si>
  <si>
    <t xml:space="preserve">  -  Paga</t>
  </si>
  <si>
    <t xml:space="preserve">  - Siguracione</t>
  </si>
  <si>
    <t xml:space="preserve"> Amortizimi I  Aktiveve  Afatgjata</t>
  </si>
  <si>
    <t xml:space="preserve"> Te Tjera  Shpenzime</t>
  </si>
  <si>
    <t xml:space="preserve">  - Te tjera shpz.adminisrative</t>
  </si>
  <si>
    <t xml:space="preserve">  -  Qira</t>
  </si>
  <si>
    <t xml:space="preserve">  - Mirembajtje riparime</t>
  </si>
  <si>
    <t xml:space="preserve">  - Te ndryshme-sherbime</t>
  </si>
  <si>
    <t xml:space="preserve">  - Taksa rregjistrimi-tatime Bashkiake etj</t>
  </si>
  <si>
    <t xml:space="preserve">  - Shpz. Postare e telefon</t>
  </si>
  <si>
    <t xml:space="preserve">  - Energji uje etj</t>
  </si>
  <si>
    <t xml:space="preserve">  - Karburant,gaz etj</t>
  </si>
  <si>
    <t xml:space="preserve">  - Te tjera shpenzime</t>
  </si>
  <si>
    <t>Shpenzime  financiare</t>
  </si>
  <si>
    <t xml:space="preserve">  - Interesa dhe komisione bankare</t>
  </si>
  <si>
    <t xml:space="preserve">  -  Te tjera</t>
  </si>
  <si>
    <t>A</t>
  </si>
  <si>
    <t>Fitimi para tatimeve</t>
  </si>
  <si>
    <t>Fitim I I vitit ushtrimor</t>
  </si>
  <si>
    <t>Fitim per mbyllje humbjen e mbartur</t>
  </si>
  <si>
    <t>Tatimi mbi fitimin</t>
  </si>
  <si>
    <t>B</t>
  </si>
  <si>
    <t>Fitimi pas tatimit</t>
  </si>
  <si>
    <t>I  N  V  E  N  T  A  R  I</t>
  </si>
  <si>
    <t>Subjekti</t>
  </si>
  <si>
    <t xml:space="preserve">       KOBRA SECURITY    sh.p.k</t>
  </si>
  <si>
    <t>NIPT - ti</t>
  </si>
  <si>
    <t xml:space="preserve">   K81618502N</t>
  </si>
  <si>
    <t>Aktiviteti</t>
  </si>
  <si>
    <t xml:space="preserve"> SIGURIM   OBJEKTESH</t>
  </si>
  <si>
    <t>Adresa Vep</t>
  </si>
  <si>
    <t xml:space="preserve">  Lagja. Nr.14,Shkozet    DURRES</t>
  </si>
  <si>
    <t>Telefoni</t>
  </si>
  <si>
    <t>Artikulli</t>
  </si>
  <si>
    <t>Nj/M</t>
  </si>
  <si>
    <t>Sasia</t>
  </si>
  <si>
    <t>Kosto</t>
  </si>
  <si>
    <t>Vlera</t>
  </si>
  <si>
    <t>Shuma</t>
  </si>
  <si>
    <t>Tatimpaguesi</t>
  </si>
  <si>
    <t>KOBRA SECURITY  sh.p.k</t>
  </si>
  <si>
    <t>NIPT</t>
  </si>
  <si>
    <t>K81618502N</t>
  </si>
  <si>
    <t>Tel</t>
  </si>
  <si>
    <t xml:space="preserve">  INVENTARI I LLOGARIVE  BANKARE</t>
  </si>
  <si>
    <t>Emertimi I Bankes</t>
  </si>
  <si>
    <t>NR.Llogarise</t>
  </si>
  <si>
    <t>Shuma Monedha e Huaj</t>
  </si>
  <si>
    <t>Shuma      Leke</t>
  </si>
  <si>
    <t>RAIFFEISEN  BANK</t>
  </si>
  <si>
    <t xml:space="preserve">                                         SHUMA</t>
  </si>
  <si>
    <t xml:space="preserve">      ADMINISTRATORI</t>
  </si>
  <si>
    <t xml:space="preserve">         Odhise ANDREA</t>
  </si>
  <si>
    <t>SUBJEKTI           KOBRA  SECURITY   sh.p.k</t>
  </si>
  <si>
    <t>PASQYRA E  NDRYSHIMIT TE GJENDJEVE DHE AMORTIZIMI</t>
  </si>
  <si>
    <t>Viti  2010</t>
  </si>
  <si>
    <t>Grupet e Aktiveve</t>
  </si>
  <si>
    <t>Gj/Fillim</t>
  </si>
  <si>
    <t>Shtesa</t>
  </si>
  <si>
    <t>Pakesim</t>
  </si>
  <si>
    <t>Gj/Fund</t>
  </si>
  <si>
    <t>Amz.Celur</t>
  </si>
  <si>
    <t>Amz.Vitit</t>
  </si>
  <si>
    <t>Amz.Prog</t>
  </si>
  <si>
    <t>Vl.Mbet</t>
  </si>
  <si>
    <t>Ndertesa</t>
  </si>
  <si>
    <t>Makineri e Pajisje</t>
  </si>
  <si>
    <t>Mjete Transporti</t>
  </si>
  <si>
    <t>Pajisje Zure dhe informatike</t>
  </si>
  <si>
    <t xml:space="preserve">    SHUMA</t>
  </si>
  <si>
    <t>INVENTARI I AUTOMJETEVE NE PRONESI TE SUBJEKTIT  2010</t>
  </si>
  <si>
    <t>Lloji I automjetit</t>
  </si>
  <si>
    <t>Kapaciteti</t>
  </si>
  <si>
    <t>Targa</t>
  </si>
  <si>
    <t xml:space="preserve">        SHUMA</t>
  </si>
  <si>
    <t>EMERTIMI DHE FORMA LIGJORE</t>
  </si>
  <si>
    <t xml:space="preserve"> KOBRA  SECURITY    SH.P.K</t>
  </si>
  <si>
    <t>NIPT -i</t>
  </si>
  <si>
    <t>Adresa e Selise</t>
  </si>
  <si>
    <t>Lagja .NR.14, SHKOZET</t>
  </si>
  <si>
    <t>DURRES</t>
  </si>
  <si>
    <t>Data e krijimit</t>
  </si>
  <si>
    <t>Nr. i  Regjistrit  Tregetar</t>
  </si>
  <si>
    <t>Veprimtaria  Kryesore</t>
  </si>
  <si>
    <t>RUAJTJE   DHE  SIGURIM OBJEKTESH</t>
  </si>
  <si>
    <t>P A S Q Y R A T     F I N A N C I A R E</t>
  </si>
  <si>
    <t xml:space="preserve">(  Ne zbarim te Standartit Kombetar te Kontabilitetit Nr.15(Mikrondermarrjet) dhe </t>
  </si>
  <si>
    <t>Ligjit Nr. 9228 Date 29.04.2004     Per Kontabilitetin dhe Pasqyrat Financiare  )</t>
  </si>
  <si>
    <t>Viti   2010</t>
  </si>
  <si>
    <t>Pasqyra Financiare jane individuale</t>
  </si>
  <si>
    <t>Pasqyra Financiare jane te konsoliduara</t>
  </si>
  <si>
    <t>Pasqyra Financiare jane te shprehura ne</t>
  </si>
  <si>
    <t>Leke</t>
  </si>
  <si>
    <t>Pasqyra Financiare jane te rumbullakosura ne</t>
  </si>
  <si>
    <t xml:space="preserve">  Periudha  Kontabel e Pasqyrave Financiare</t>
  </si>
  <si>
    <t>Nga</t>
  </si>
  <si>
    <t>Deri</t>
  </si>
  <si>
    <t xml:space="preserve">  Data  e  mbylljes se Pasqyrave Financiare</t>
  </si>
  <si>
    <t>Shoqeria "Kobra Security" shpk</t>
  </si>
  <si>
    <t>Aktivet Afatgjata Materiale  me vlere fillestare   2010</t>
  </si>
  <si>
    <t>Nr</t>
  </si>
  <si>
    <t>Emertimi</t>
  </si>
  <si>
    <t>Gjendje</t>
  </si>
  <si>
    <t>Pakesime</t>
  </si>
  <si>
    <t>Toka</t>
  </si>
  <si>
    <t>Ndertime</t>
  </si>
  <si>
    <t>Makineri,paisje</t>
  </si>
  <si>
    <t>Mjete transporti</t>
  </si>
  <si>
    <t>kompjuterike/printer</t>
  </si>
  <si>
    <t>Zyre</t>
  </si>
  <si>
    <t xml:space="preserve">             TOTALI</t>
  </si>
  <si>
    <t>Amortizimi A.A.Materiale   2010</t>
  </si>
  <si>
    <t>Makineri,paisje,vegla</t>
  </si>
  <si>
    <t>Vlera Kontabel Neto e A.A.Materiale  2010</t>
  </si>
  <si>
    <t>Administratori</t>
  </si>
  <si>
    <t>Odhise  ANDREA</t>
  </si>
  <si>
    <t>SHOQERIA  " Kobra Security" shpk</t>
  </si>
  <si>
    <t>Pasqyre Nr.1</t>
  </si>
  <si>
    <t>Në ooo/Lekë</t>
  </si>
  <si>
    <t>ANEKS STATISTIKOR</t>
  </si>
  <si>
    <t>TE ARDHURAT</t>
  </si>
  <si>
    <t>Numri i Llogarise</t>
  </si>
  <si>
    <t>Kodi Statistikor</t>
  </si>
  <si>
    <t>Viti 2010</t>
  </si>
  <si>
    <t>Viti 2009</t>
  </si>
  <si>
    <t>Shitjet gjithsej (a + b +c )</t>
  </si>
  <si>
    <t>a)</t>
  </si>
  <si>
    <t xml:space="preserve">   Te ardhura nga shitja e Produktit te vet </t>
  </si>
  <si>
    <t>701/702/703</t>
  </si>
  <si>
    <t xml:space="preserve"> b)</t>
  </si>
  <si>
    <t xml:space="preserve">   Te ardhura nga shitja e Shërbimeve </t>
  </si>
  <si>
    <t xml:space="preserve"> c)</t>
  </si>
  <si>
    <t xml:space="preserve">    te ardhura nga shitja e Mallrave </t>
  </si>
  <si>
    <t>Të ardhura nga shitje të tjera (a+b+c)</t>
  </si>
  <si>
    <t>Qeraja</t>
  </si>
  <si>
    <t>b)</t>
  </si>
  <si>
    <t>Komisione</t>
  </si>
  <si>
    <t>c)</t>
  </si>
  <si>
    <t>Transport per te tjeret</t>
  </si>
  <si>
    <t xml:space="preserve">Ndryshimet në inventarin e produkteve të gatshëm e prodhimeve në proçes :                                   </t>
  </si>
  <si>
    <t>Shtesat    (+)</t>
  </si>
  <si>
    <t>Pakesimet (-)</t>
  </si>
  <si>
    <t xml:space="preserve">   Prodhimi per qellimet e vet ndermarrjes dhe per kapital :</t>
  </si>
  <si>
    <t xml:space="preserve">    nga i cili: Prodhim i aktiveve afatgjata</t>
  </si>
  <si>
    <t xml:space="preserve">  Të ardhura nga grantet (Subvencione)</t>
  </si>
  <si>
    <t xml:space="preserve">  Të tjera</t>
  </si>
  <si>
    <t xml:space="preserve">  Të ardhura nga shitja e aktiveve afatgjata</t>
  </si>
  <si>
    <t>I)</t>
  </si>
  <si>
    <t>Totali i te ardhurave I= (1+2+/-3+4+5+6+7+8)</t>
  </si>
  <si>
    <t>Odhise ANDREA</t>
  </si>
  <si>
    <t>Pasqyre Nr.2</t>
  </si>
  <si>
    <t>SHPENZIMET</t>
  </si>
  <si>
    <t>Blerje, shpenzime (a+/-b+c+/-d+e)</t>
  </si>
  <si>
    <t xml:space="preserve"> a) </t>
  </si>
  <si>
    <t>Blerje/shpenzime materiale dhe materiale të tjera</t>
  </si>
  <si>
    <t>Mallra te blera</t>
  </si>
  <si>
    <t>601+602</t>
  </si>
  <si>
    <t xml:space="preserve"> Ndryshimet e gjëndjeve të Materialeve (+/-)</t>
  </si>
  <si>
    <t xml:space="preserve"> Mallra të blera</t>
  </si>
  <si>
    <t>605/1</t>
  </si>
  <si>
    <t xml:space="preserve"> d) </t>
  </si>
  <si>
    <r>
      <t xml:space="preserve"> </t>
    </r>
    <r>
      <rPr>
        <sz val="8"/>
        <rFont val="Arial"/>
        <family val="2"/>
      </rPr>
      <t>Ndryshimet e gjëndjeve të Mallrave (+/-)</t>
    </r>
  </si>
  <si>
    <t xml:space="preserve"> e) </t>
  </si>
  <si>
    <t xml:space="preserve"> Shpenzime per sherbime</t>
  </si>
  <si>
    <t>605/2</t>
  </si>
  <si>
    <t>Shpenzime per personelin (a+b)</t>
  </si>
  <si>
    <t>a-</t>
  </si>
  <si>
    <r>
      <t xml:space="preserve"> </t>
    </r>
    <r>
      <rPr>
        <sz val="8"/>
        <rFont val="Arial"/>
        <family val="2"/>
      </rPr>
      <t>Pagat e personelit</t>
    </r>
  </si>
  <si>
    <t xml:space="preserve"> b-</t>
  </si>
  <si>
    <t xml:space="preserve"> Shpenzimet për sig.shoqërore dhe shëndetsore</t>
  </si>
  <si>
    <t>Amortizimet dhe zhvlerësimet</t>
  </si>
  <si>
    <t>Shërbime nga të tretë (a+b+c+d+e+f+g+h+i+j+k+l+m)</t>
  </si>
  <si>
    <t>Sherbimet nga nen-kontraktoret</t>
  </si>
  <si>
    <t>Trajtime te pergjithshme</t>
  </si>
  <si>
    <t>Qera</t>
  </si>
  <si>
    <t>d)</t>
  </si>
  <si>
    <t>Mirembajtje dhe riparime</t>
  </si>
  <si>
    <t>e)</t>
  </si>
  <si>
    <t>Shpenzime për Siguracione</t>
  </si>
  <si>
    <t>f)</t>
  </si>
  <si>
    <t>Kerkim studime</t>
  </si>
  <si>
    <t>g)</t>
  </si>
  <si>
    <t>Sherbime të tjera</t>
  </si>
  <si>
    <t>h)</t>
  </si>
  <si>
    <t>Shpenzime per koncesione, patenta dhe licensa</t>
  </si>
  <si>
    <t>i)</t>
  </si>
  <si>
    <t>Shpenzime per publicitet, reklama</t>
  </si>
  <si>
    <t>j)</t>
  </si>
  <si>
    <t>Transferime, udhetime, dieta</t>
  </si>
  <si>
    <t>k)</t>
  </si>
  <si>
    <t xml:space="preserve">Shpenzime postare dhe telekomunikacioni </t>
  </si>
  <si>
    <t>l)</t>
  </si>
  <si>
    <t>Shpenzime transporti</t>
  </si>
  <si>
    <t xml:space="preserve">   per Blerje </t>
  </si>
  <si>
    <t xml:space="preserve">   per shitje</t>
  </si>
  <si>
    <t>m)</t>
  </si>
  <si>
    <t>Shpenzime per sherbime bankare</t>
  </si>
  <si>
    <t>Tatime dhe taksa (a+b+c+d)</t>
  </si>
  <si>
    <t>Taksa dhe tarifa doganore</t>
  </si>
  <si>
    <t>Akciza</t>
  </si>
  <si>
    <t>Taksa dhe tarifa vendore</t>
  </si>
  <si>
    <t>Taksa e regjistrimit dhe tatime te tjera</t>
  </si>
  <si>
    <t>635+638</t>
  </si>
  <si>
    <t>II)</t>
  </si>
  <si>
    <t>Totali i shpenzimeve II=(1+2+3+4+5)</t>
  </si>
  <si>
    <t>Informatë:</t>
  </si>
  <si>
    <t xml:space="preserve">Numri mesatar i te punesuarve </t>
  </si>
  <si>
    <t>Investimet</t>
  </si>
  <si>
    <t xml:space="preserve">    Shtimi i aseteve fikse</t>
  </si>
  <si>
    <t xml:space="preserve">       nga te cilat: asete te reja</t>
  </si>
  <si>
    <t xml:space="preserve">   Pakesimi i aseteve fikse</t>
  </si>
  <si>
    <t xml:space="preserve">       nga te cilat shitja e aseteve ekzistuese</t>
  </si>
  <si>
    <t>SHOQERIA Kobra Security shpk</t>
  </si>
  <si>
    <t>Pasqyre Nr.3</t>
  </si>
  <si>
    <t>000/leke</t>
  </si>
  <si>
    <t>Te ardhurat nga aktiviteti</t>
  </si>
  <si>
    <t>Tregti</t>
  </si>
  <si>
    <t>Tregti karburanti</t>
  </si>
  <si>
    <t>Tregti ushqimore,pije</t>
  </si>
  <si>
    <t>Tregti materiale ndertimi</t>
  </si>
  <si>
    <t>Tregti cigaresh</t>
  </si>
  <si>
    <t>Tregti artikuj industrial</t>
  </si>
  <si>
    <t>Farmaci</t>
  </si>
  <si>
    <t>Eksport mallrash</t>
  </si>
  <si>
    <t>Tregti te tjera</t>
  </si>
  <si>
    <t>Totali i te ardhurave nga   tregtia</t>
  </si>
  <si>
    <t>Ndertim</t>
  </si>
  <si>
    <t xml:space="preserve">Ndertim banese </t>
  </si>
  <si>
    <t>Ndertim pune publike</t>
  </si>
  <si>
    <t>Ndertime te tjera</t>
  </si>
  <si>
    <t>Totali i te ardhurave nga ndertimi</t>
  </si>
  <si>
    <t>Prodhim</t>
  </si>
  <si>
    <t>Eksport, prodhime te ndryshme</t>
  </si>
  <si>
    <t>Fason te cdo lloji</t>
  </si>
  <si>
    <t>Prodhim materiale ndertimi</t>
  </si>
  <si>
    <t xml:space="preserve">Prodhim ushqimore </t>
  </si>
  <si>
    <t>Prodhim pije alkolike, etj</t>
  </si>
  <si>
    <t>Prodhime energji</t>
  </si>
  <si>
    <t>Prodhim hidrokarbure,</t>
  </si>
  <si>
    <t>Prodhime te tjera</t>
  </si>
  <si>
    <t>Totali i te ardhurave nga prodhimi</t>
  </si>
  <si>
    <t>Transport</t>
  </si>
  <si>
    <t>Transport mallrash</t>
  </si>
  <si>
    <t>Transport malli nderkombetare</t>
  </si>
  <si>
    <t>Transport udhetaresh</t>
  </si>
  <si>
    <t>Transport udhetaresh nderkombetare</t>
  </si>
  <si>
    <t>IV</t>
  </si>
  <si>
    <t>Totali i te ardhurave nga transporti</t>
  </si>
  <si>
    <t xml:space="preserve">Sherbimi </t>
  </si>
  <si>
    <t xml:space="preserve">Sherbime financiare </t>
  </si>
  <si>
    <t>Siguracione</t>
  </si>
  <si>
    <t>Sherbime mjekesore</t>
  </si>
  <si>
    <t xml:space="preserve">Bar restorante </t>
  </si>
  <si>
    <t>Hoteleri</t>
  </si>
  <si>
    <t>Lojra Fati</t>
  </si>
  <si>
    <t>Veprimtari televizive</t>
  </si>
  <si>
    <t>Telekomunikacion</t>
  </si>
  <si>
    <t>Eksport sherbimish te ndryshme</t>
  </si>
  <si>
    <t>Profesione te lira</t>
  </si>
  <si>
    <t>Sherbime te tjera</t>
  </si>
  <si>
    <t>V</t>
  </si>
  <si>
    <t>Totali i te ardhurave nga sherbimet</t>
  </si>
  <si>
    <t>TOALI (I+II+III+IV+V)</t>
  </si>
  <si>
    <t>Te punesuar mesatarisht per vitin 2010:</t>
  </si>
  <si>
    <t>Nr. I te punesuarve</t>
  </si>
  <si>
    <t>Me page deri ne 19.000 leke</t>
  </si>
  <si>
    <t>Me page nga 19.001 deri ne 30.000 leke</t>
  </si>
  <si>
    <t>Me page nga 30.001 deri  ne 66.500 leke</t>
  </si>
  <si>
    <t>Me page nga 66.501 deri ne 84.100 leke</t>
  </si>
  <si>
    <t>Me page me te larte se 84.100 leke</t>
  </si>
  <si>
    <t>Totali</t>
  </si>
  <si>
    <r>
      <t xml:space="preserve">Shenim: </t>
    </r>
    <r>
      <rPr>
        <sz val="10"/>
        <rFont val="Arial"/>
        <family val="2"/>
      </rPr>
      <t>Kjo pasqyre plotesohet edhe on-line.</t>
    </r>
  </si>
  <si>
    <t xml:space="preserve">DEKLARATA ANALITIKE PER </t>
  </si>
  <si>
    <t>Numri i Vendosjes se Dokumentit (NVD)</t>
  </si>
  <si>
    <t>TATIMIN MBI TE ARDHURAT</t>
  </si>
  <si>
    <t xml:space="preserve"> </t>
  </si>
  <si>
    <r>
      <t xml:space="preserve">       </t>
    </r>
    <r>
      <rPr>
        <sz val="7"/>
        <rFont val="Arial"/>
        <family val="2"/>
      </rPr>
      <t>( Vetem per perdorim zyrtar )</t>
    </r>
  </si>
  <si>
    <t xml:space="preserve">                                K81618502N</t>
  </si>
  <si>
    <t>Periudha tatimore</t>
  </si>
  <si>
    <t>Emri tregtar</t>
  </si>
  <si>
    <t>KOBRA  SECURITY   SH.P.K</t>
  </si>
  <si>
    <t>Adresa</t>
  </si>
  <si>
    <t xml:space="preserve">                                Lagja Nr.14  Shkozet   DURRES</t>
  </si>
  <si>
    <t>E M E R T I M I</t>
  </si>
  <si>
    <t xml:space="preserve">   Sipas Bilancit</t>
  </si>
  <si>
    <t xml:space="preserve"> Fiskale</t>
  </si>
  <si>
    <t>Totali i te ardhurave</t>
  </si>
  <si>
    <t>Totali i shpenzimeve</t>
  </si>
  <si>
    <t>Total shpenzimet e pazbritshme sipas ligjit ( neni 21 ) :</t>
  </si>
  <si>
    <t>a) kosto e blerjes dhe e permirsimit te tokes dhe te truallit</t>
  </si>
  <si>
    <t xml:space="preserve">b) kosto e blerjes dhe e permirsimit per aktive objekt amortizimi </t>
  </si>
  <si>
    <t xml:space="preserve">c) zmadhim I kapitalit themeltar te shoqerise ose kontributit te secilit person </t>
  </si>
  <si>
    <t>ne ortakeri</t>
  </si>
  <si>
    <t>ç) vlera e sherbimeve ne natyre</t>
  </si>
  <si>
    <t>d) kontributet vullnetare te pensioneve</t>
  </si>
  <si>
    <t>dh) dividentet e deklaruar dhe ndarja e fitimit</t>
  </si>
  <si>
    <t xml:space="preserve">e) interesat e paguara mbi interesin maksimal te kredise se caktuar nga  </t>
  </si>
  <si>
    <t>Banka e Shqiperise</t>
  </si>
  <si>
    <t>ë) gjobat,  kamat-vonesat dhe kushtet e tjera penale</t>
  </si>
  <si>
    <t>f) krijimi ose rritja e rezervave e fondeve te tjera</t>
  </si>
  <si>
    <t xml:space="preserve">g) tatimi mbi te ardhurat personale, akciza, tatimi mbi fitimin dhe tatimi mbi </t>
  </si>
  <si>
    <t>vleren e shtuar te zbritshme</t>
  </si>
  <si>
    <t>gj) shpenzimet e perfaqsimit, pritje percjellje</t>
  </si>
  <si>
    <t>h) shpenzimet e konsumit personal</t>
  </si>
  <si>
    <t>i) shpenzime te cilat tejkalojne kufijte e percaktuar me ligj</t>
  </si>
  <si>
    <t>j) shpenzime per dhurata</t>
  </si>
  <si>
    <t>k) cdo lloj shpenzimi, masa e te cilit nuk vertetohet me dokumenta</t>
  </si>
  <si>
    <t>l) interesi I paguar kur huaja dhe parapagimet tejkoalojne kater here kapitalin</t>
  </si>
  <si>
    <t>themelor</t>
  </si>
  <si>
    <t>ll) nese baza e amortizimit eshte nje shume negative</t>
  </si>
  <si>
    <t xml:space="preserve">m) shpenzime per sherbime teknike, konsulence, menaxhim te palikujduar </t>
  </si>
  <si>
    <t>brenda periudhes tatimore</t>
  </si>
  <si>
    <t xml:space="preserve">n) amortizim nga rivlersimi I akteve te qendrueshme </t>
  </si>
  <si>
    <t xml:space="preserve">Rezultati i Vitit Ushtrimor : </t>
  </si>
  <si>
    <t xml:space="preserve"> - Humbja</t>
  </si>
  <si>
    <t xml:space="preserve"> - Fitimi</t>
  </si>
  <si>
    <t>Humbja per tu mbartur nga 1 vit me pare</t>
  </si>
  <si>
    <t>Humbja per tu mbartur nga 2 vite me pare</t>
  </si>
  <si>
    <t>Humbja per tu mbartur nga 3 vite me pare</t>
  </si>
  <si>
    <t>Shuma e humbjes per tu mbartur ne vitin ushtrimor</t>
  </si>
  <si>
    <t>Shuma e humbjeve qe nuk barten per efekt fiskal</t>
  </si>
  <si>
    <t>Ftimi i tatueshem</t>
  </si>
  <si>
    <t>Tatim fitimi i llogaritur</t>
  </si>
  <si>
    <t>Zbritje nga fitimi ( rezervat ligjore )</t>
  </si>
  <si>
    <t>Fitimi neto per tu shperndare nga periudha ushtrimore</t>
  </si>
  <si>
    <t>Fitimi neto per tu shperndare nga vitet e kaluar</t>
  </si>
  <si>
    <t>Shtese kapitali nga fitimi</t>
  </si>
  <si>
    <t>Dividente per tu shperndare</t>
  </si>
  <si>
    <t>Tatimi mbi dividentin e llogaritur</t>
  </si>
  <si>
    <t xml:space="preserve">        Llogaritja e Amortizimit</t>
  </si>
  <si>
    <t>Ne total llogaritja e amortizimit vjetor = ( a+b+c+d )</t>
  </si>
  <si>
    <t>a) Ndertesa e makineri afat gjate</t>
  </si>
  <si>
    <t>b) Aktive te patrupezuara</t>
  </si>
  <si>
    <t>c) Kompjuterat dhe sisteme informacioni</t>
  </si>
  <si>
    <t>d) Te gjitha aktivet e tjera te aktivitetit</t>
  </si>
  <si>
    <t>Tatimi i mbajtur ne burim ne zbatim te nenit 33</t>
  </si>
  <si>
    <r>
      <t>Data dhe Nenshkrimi i personit te tatueshem-</t>
    </r>
    <r>
      <rPr>
        <sz val="7"/>
        <rFont val="Arial"/>
        <family val="2"/>
      </rPr>
      <t>Deklaroj nen pergjegjesine time qe informacioni I mesiperm eshte I plote dhe I sakte</t>
    </r>
  </si>
  <si>
    <t>Per Drejtimin e Shoqerise</t>
  </si>
  <si>
    <t xml:space="preserve">        ADMINISTRATORI</t>
  </si>
  <si>
    <t xml:space="preserve">        Odhise ANDREA</t>
  </si>
  <si>
    <t xml:space="preserve">                          S H E N I ME T         S P J E G U E S E</t>
  </si>
  <si>
    <r>
      <t xml:space="preserve">     Subjekti “KOBRA  SECURITY-  shpk sh.a</t>
    </r>
    <r>
      <rPr>
        <sz val="12"/>
        <color indexed="8"/>
        <rFont val="Arial Narrow"/>
        <family val="2"/>
      </rPr>
      <t>, me NIPT K61818502N</t>
    </r>
    <r>
      <rPr>
        <sz val="11"/>
        <color indexed="8"/>
        <rFont val="Arial Narrow"/>
        <family val="2"/>
      </rPr>
      <t xml:space="preserve"> eshte themeluar   me date…………….. </t>
    </r>
  </si>
  <si>
    <r>
      <t xml:space="preserve">Objekti i veprimtarise kryesore te shoqerise eshte : </t>
    </r>
    <r>
      <rPr>
        <b/>
        <sz val="11"/>
        <color indexed="8"/>
        <rFont val="Arial Narrow"/>
        <family val="2"/>
      </rPr>
      <t>RUAJTJE  DHE</t>
    </r>
    <r>
      <rPr>
        <sz val="11"/>
        <color indexed="8"/>
        <rFont val="Arial Narrow"/>
        <family val="2"/>
      </rPr>
      <t xml:space="preserve"> </t>
    </r>
    <r>
      <rPr>
        <b/>
        <sz val="11"/>
        <color indexed="8"/>
        <rFont val="Arial Narrow"/>
        <family val="2"/>
      </rPr>
      <t>SIGURIM OBJEKTESH</t>
    </r>
  </si>
  <si>
    <r>
      <t>1.</t>
    </r>
    <r>
      <rPr>
        <b/>
        <sz val="7"/>
        <color indexed="8"/>
        <rFont val="Times New Roman"/>
        <family val="1"/>
      </rPr>
      <t xml:space="preserve">       </t>
    </r>
    <r>
      <rPr>
        <b/>
        <u/>
        <sz val="11"/>
        <color indexed="8"/>
        <rFont val="Arial Narrow"/>
        <family val="2"/>
      </rPr>
      <t>Permbledhje e politikave kontabel</t>
    </r>
  </si>
  <si>
    <t>Bazat e pergatitjes së pasqyrave financiare</t>
  </si>
  <si>
    <t>Pasqyrat financiare janë pergatitur në përputhje me ligjin shqiptar ‘Për kontabilitetin dhe Pasqyrat Financiare” dhe me Standartet Kombëtare të Kontabilitetit Nr.15(per Mikrondemarrjet). Ato jane pergatitur mbi  bazen e parimit te kostos historike, duke e</t>
  </si>
  <si>
    <t>Ne paraqitjen e pasqyrave financiare te vitit 2010eshte zbatuar formati i SKK-15 (Per Mikrondemarrjet)</t>
  </si>
  <si>
    <t>Parimet kontabile më domethënëse që janë pëdorur nga shoqeria, janë si më poshtë:</t>
  </si>
  <si>
    <t>Njohja e te ardhurave dhe shpenzimeve</t>
  </si>
  <si>
    <t>Të ardhurat dhe shpenzimet njihen sipas kontabilitetit të të drejtave të konstatuara.Të ardhurat nga shitja e mallrave dhe produkteve  njihen kur i janë kaluar blerësit të gjitha rreziqet dhe përfitimet, maten me besueshmëri dhe ka  siguri te mjaftushme n</t>
  </si>
  <si>
    <t>Tatim mbi te ardhurat personale te biznesit te vogel</t>
  </si>
  <si>
    <t>Shpenzimi per tatimin mbi te ardhurat personale te biznesit te vogel perfaqson shumen e tatimit te paguar per vitin ushtrimor.Tatim i paguar per vitin aktual  ne vleren 120,226 leke,konsiderohet si tatim i mbipaguar.</t>
  </si>
  <si>
    <t>Kërkesat për t’u arkëtuar</t>
  </si>
  <si>
    <t>Kërkesat për t’u arkëtuar, të ardhurat e konstatuara dhe llogari të tjera afatshkurtra dhe afatgjata, për t’u arkëtuar në parà regjistrohen në bilanc me kosto të amortizuar. Kostoja e amortizuar e kërkesave për t'u arkëtuar afatshkurtra, në përgjithësi ës</t>
  </si>
  <si>
    <t>Pasivet  financiare</t>
  </si>
  <si>
    <t>Huat e marra, furnitorët, shpenzimet e konstatuara dhe huamarrje të tjera afatshkurtra dhe afatgjata, për t’u shlyer në parà, në përgjithësi, mbahen me koston e amortizuar në bilanc. Kostoja e amortizuar e pasiveve financiare afatshkurtra, në përgjithësi,</t>
  </si>
  <si>
    <r>
      <t>2.</t>
    </r>
    <r>
      <rPr>
        <b/>
        <sz val="7"/>
        <color indexed="8"/>
        <rFont val="Times New Roman"/>
        <family val="1"/>
      </rPr>
      <t xml:space="preserve">       </t>
    </r>
    <r>
      <rPr>
        <b/>
        <u/>
        <sz val="11"/>
        <color indexed="8"/>
        <rFont val="Arial Narrow"/>
        <family val="2"/>
      </rPr>
      <t>Aktive monetare (likujditete në arke dhe bankë)</t>
    </r>
  </si>
  <si>
    <t>Gjendjet e mjetet monetare ne banke dhe arke, ne leke  ne datat  31 Dhjetor 2010  eshte:</t>
  </si>
  <si>
    <r>
      <t>Banka</t>
    </r>
    <r>
      <rPr>
        <sz val="11"/>
        <color indexed="8"/>
        <rFont val="Arial Narrow"/>
        <family val="2"/>
      </rPr>
      <t xml:space="preserve">    219,055  leke</t>
    </r>
  </si>
  <si>
    <r>
      <t xml:space="preserve">Arka </t>
    </r>
    <r>
      <rPr>
        <sz val="11"/>
        <color indexed="8"/>
        <rFont val="Arial Narrow"/>
        <family val="2"/>
      </rPr>
      <t xml:space="preserve">      0  leke</t>
    </r>
  </si>
  <si>
    <t>Gjendjet e llogarive  te likujditeteve te paraqitura ne pasqyrat financiare jane te njejta me te dhenat e kontabilitetit  rrjedhes dhe konfirmohen me nxjerrjet e llogarive bankare dhe inventaret  fizike te monedhave.</t>
  </si>
  <si>
    <r>
      <t>3.</t>
    </r>
    <r>
      <rPr>
        <b/>
        <sz val="7"/>
        <color indexed="8"/>
        <rFont val="Times New Roman"/>
        <family val="1"/>
      </rPr>
      <t xml:space="preserve">       </t>
    </r>
    <r>
      <rPr>
        <b/>
        <u/>
        <sz val="11"/>
        <color indexed="8"/>
        <rFont val="Arial Narrow"/>
        <family val="2"/>
      </rPr>
      <t>Aktive të tjera financiare afatshkurtra</t>
    </r>
  </si>
  <si>
    <t>Kerkesat e arketueshme dhe aktive te tjera financiare ne fillim dhe ne fund te ushtrimit kontabel 2010 deklarohen  si vijon:</t>
  </si>
  <si>
    <t xml:space="preserve">                                                                                                                                                 2010                            2009</t>
  </si>
  <si>
    <t>2   Aktivet e tjera financiare afatshkurtera                                   613,776              1,113,503</t>
  </si>
  <si>
    <t xml:space="preserve">  -  Kerkesa te arketueshme(humbje e vitit )                                                                 1,061,988</t>
  </si>
  <si>
    <t xml:space="preserve">  -  Te tjera te arketueshme                                                                456,900                    3,515</t>
  </si>
  <si>
    <t xml:space="preserve">  -  Kerkese arketimi per mbipagese tatimi                                        120,226                  48.000</t>
  </si>
  <si>
    <t xml:space="preserve">  -  Kerkesa arketimi nga Nj.vleresime tatimore                                  36,650  </t>
  </si>
  <si>
    <r>
      <t xml:space="preserve">Posti te tjere te arketueshme </t>
    </r>
    <r>
      <rPr>
        <b/>
        <sz val="11"/>
        <color indexed="8"/>
        <rFont val="Arial Narrow"/>
        <family val="2"/>
      </rPr>
      <t>ne shumen 456,900 leke</t>
    </r>
    <r>
      <rPr>
        <sz val="11"/>
        <color indexed="8"/>
        <rFont val="Arial Narrow"/>
        <family val="2"/>
      </rPr>
      <t xml:space="preserve">, perfaqeson te klienteve nga shoqeri, subjekte brenda  vendit dhe te parashikuara per tu  kthyer (likujdimi) gjate vitit ne vazhdim. </t>
    </r>
  </si>
  <si>
    <t xml:space="preserve">      A KTIVET AFATGJATA                                                                                     2010                    2009       </t>
  </si>
  <si>
    <t xml:space="preserve">Aktive te tjera afatgjata-pajisje informatike                           9,309             12.412                                  </t>
  </si>
  <si>
    <t>Shoqeria zoteron pajisje informatike-printer me vleren respektive prej 9,309 leke (vlere neto), dhe i ka rregjistruar ne kontabilitet me kostot perkatese historike duke i pakesuar me amortizimet kronologjike dhe ka bere paraqitjen e tyre ne bilance me vlerat kontabil</t>
  </si>
  <si>
    <t xml:space="preserve">   PASIVET AFATSHKURTERA                                                        2010                2009</t>
  </si>
  <si>
    <t xml:space="preserve">   Detyrimet Tregetare                                                                  634,401             682,669           </t>
  </si>
  <si>
    <t xml:space="preserve">  -  Te pagueshme ndaj Furnitoreve                                                  110,532 </t>
  </si>
  <si>
    <t xml:space="preserve">  -  Te pagueshme ndaj punonjesve                                                                         </t>
  </si>
  <si>
    <t xml:space="preserve">  - Detyrime per Sig.Shoq dhe Shendetesore                                  316,435             273.669</t>
  </si>
  <si>
    <t xml:space="preserve">  -  Detyrime Tatimore per TAP-in                                                       62,700              53,100</t>
  </si>
  <si>
    <t xml:space="preserve">  -  Detyrime Tatimore per TVSH-ne                                                   71,858</t>
  </si>
  <si>
    <t xml:space="preserve">  - Debitore kreditore te tjere                                                                                        355,900 </t>
  </si>
  <si>
    <t xml:space="preserve">  - Detyrime nga Nj.Vleresime tatimore                                              72,876        </t>
  </si>
  <si>
    <t xml:space="preserve">   - Detyrimi ne vleren 62.700 leke  leke perfaqesojne tatim mbi te ardhurat personale(TAP) per muajt Tetor-Dhjetor 2010. </t>
  </si>
  <si>
    <t xml:space="preserve">  -Detyrimi ne vlere 316,435 leke perfaqeson sigurime shoqerore dhe shendetsore per muajt Tetor-Dhjetor 2010.</t>
  </si>
  <si>
    <t xml:space="preserve">  - Detyrimi ne vleren 72,876 leke perfaqeson Njoftime-Vleresimi Tatimore,per t'upaguar ne periudhat pasardhese.</t>
  </si>
  <si>
    <r>
      <t>§</t>
    </r>
    <r>
      <rPr>
        <sz val="7"/>
        <color indexed="8"/>
        <rFont val="Times New Roman"/>
        <family val="1"/>
      </rPr>
      <t xml:space="preserve">         </t>
    </r>
    <r>
      <rPr>
        <b/>
        <sz val="11"/>
        <color indexed="8"/>
        <rFont val="Arial Narrow"/>
        <family val="2"/>
      </rPr>
      <t>Shpenzimet e veprimtarise kryesore</t>
    </r>
  </si>
  <si>
    <t>Konsumi i materialeve,mallrave, furniturave, punimeve e sherbimeve, te pasqyruara ne dokumentat justifikues, jane rregjistruar me shumat e paguara ose te pagueshme.Kostoja e punesimit, page dhe sigurime shoqerore, eshte pasqyruar saktesisht si shpenzim me</t>
  </si>
  <si>
    <r>
      <t>§</t>
    </r>
    <r>
      <rPr>
        <sz val="7"/>
        <color indexed="8"/>
        <rFont val="Times New Roman"/>
        <family val="1"/>
      </rPr>
      <t xml:space="preserve">         </t>
    </r>
    <r>
      <rPr>
        <b/>
        <sz val="11"/>
        <color indexed="8"/>
        <rFont val="Arial Narrow"/>
        <family val="2"/>
      </rPr>
      <t>Shpenzime personeli</t>
    </r>
  </si>
  <si>
    <t>Shpenzimet e pagave jane si me poshte vijon:</t>
  </si>
  <si>
    <t xml:space="preserve"> Pagat e personelit               4,442,965   leke</t>
  </si>
  <si>
    <t xml:space="preserve"> Sigurimet shoqerore              741,976  leke</t>
  </si>
  <si>
    <t xml:space="preserve"> Te Tjera  Shpenzime                                                                  </t>
  </si>
  <si>
    <t xml:space="preserve">  - Te tjera shpz.adminisrative                                                   30,000                        227.000                </t>
  </si>
  <si>
    <t xml:space="preserve">  -  Qira                                                                                       86,100                            4.900</t>
  </si>
  <si>
    <t xml:space="preserve">  - Mirembajtje riparime                                                                                                    10.000</t>
  </si>
  <si>
    <t xml:space="preserve">  - Te ndryshme-sherbime                                                         28,000                        102.592              </t>
  </si>
  <si>
    <t xml:space="preserve">  - Taksa rregjistrimi-tatime Bashkiake etj                                 10,120                          32.500                  </t>
  </si>
  <si>
    <t xml:space="preserve">  - Shpz. Postare e telefon                                                       204,201                        172.242  </t>
  </si>
  <si>
    <t xml:space="preserve">  - Shpenzime financiare-komisione bankare                              6,713                             7.591                   </t>
  </si>
  <si>
    <t xml:space="preserve"> Amortizimi I  Aktiveve  Afatgjata                                                  3,103                             2.786</t>
  </si>
  <si>
    <t xml:space="preserve">TOTALI  SHPENZIMEVE                                                     5,184,941                     5,111,176                                </t>
  </si>
  <si>
    <r>
      <t xml:space="preserve">       </t>
    </r>
    <r>
      <rPr>
        <b/>
        <sz val="11"/>
        <color indexed="8"/>
        <rFont val="Arial Narrow"/>
        <family val="2"/>
      </rPr>
      <t>Fitimi (humbja) e vitit financiar 2009</t>
    </r>
  </si>
  <si>
    <r>
      <t xml:space="preserve">             </t>
    </r>
    <r>
      <rPr>
        <b/>
        <sz val="12"/>
        <color indexed="8"/>
        <rFont val="Arial Narrow"/>
        <family val="2"/>
      </rPr>
      <t xml:space="preserve">Te ardhura gjithsej                                                         6,117,618                      6.375.074              </t>
    </r>
  </si>
  <si>
    <t xml:space="preserve">              Strukrura </t>
  </si>
  <si>
    <t xml:space="preserve">Te ardhura  nga Aktiviteti                                                        5,862,000                      5.452.000              </t>
  </si>
  <si>
    <t xml:space="preserve">Te ardhura te tjera                                                                                                 255,618                                   923.074                      </t>
  </si>
  <si>
    <t>Të ardhurat nga aktiviteti jane vlerësuar me vlerën e drejtë të shumës së arkëtuar ose të arkëtueshme, Paraqitja ne pasqyrat financiare e te ardhurave dhe shpenzimeve  eshte bere sipas natyres se tyre.</t>
  </si>
  <si>
    <t xml:space="preserve">Rezultati                                                                                             2010                                     2009                          2008                                                                                            </t>
  </si>
  <si>
    <t xml:space="preserve">  Fitimi ( Humbja) e vitit financiar                            207,739                    705.287              -1.061.988  </t>
  </si>
  <si>
    <t xml:space="preserve">Duke llogaritur humbjen e mbartur 2008,rezulton se fitimi I tatueshem(progresiv)eshte 207,739 leke.Nga fitimi I vitit 2009 ne </t>
  </si>
  <si>
    <t>vleren 705,287 leke rezulton se duhen 356,701 leke per te mbuluar humbjen e vitit 2008.Mqs ne vitin ushtrimor 2010 nga rezultati</t>
  </si>
  <si>
    <t xml:space="preserve"> eshte pozicionuar vlera prej 356,701 leke per te mbyllur humbjen e mbartur,rezulton se fitimi real I vitit 2010 eshte ne vleren </t>
  </si>
  <si>
    <t>207,739 leke,qe perfaqeson fitimin e tatueshem per vitin ushtrimor 2010,me tatim mbi B.Vogel ne vlere 20,774 leke.</t>
  </si>
  <si>
    <t>Ngjarjet pas dates se bilancit dhe vazhdimesia e shfrytezimit</t>
  </si>
  <si>
    <t xml:space="preserve">    Asnje ngjarje e rendesishme nuk ka ndodhur pas dates se miratimit te pasqyrave financiare</t>
  </si>
  <si>
    <t xml:space="preserve">        AUDITING PARTNERS  SHPK                                       A D M I N I S T R A T O R I</t>
  </si>
  <si>
    <t xml:space="preserve">          Kristaq  NDINI                                                                     Odhise  ANDREA</t>
  </si>
  <si>
    <t xml:space="preserve">    Durres ,me 28/03/2011</t>
  </si>
  <si>
    <t>01.01.2010</t>
  </si>
  <si>
    <t>31.12.2010</t>
  </si>
  <si>
    <t xml:space="preserve">                 28/03/2011</t>
  </si>
  <si>
    <t>NIPTI K81618502N</t>
  </si>
  <si>
    <t>NIPT  K81616502N</t>
  </si>
  <si>
    <t>NIPT  K81618502N</t>
  </si>
  <si>
    <t>NIPTI__K81618502N</t>
  </si>
  <si>
    <r>
      <t xml:space="preserve">Posti t arketime per </t>
    </r>
    <r>
      <rPr>
        <b/>
        <sz val="11"/>
        <color indexed="8"/>
        <rFont val="Arial Narrow"/>
        <family val="2"/>
      </rPr>
      <t>mbipagese tatimi ne vlere 120,226 leke</t>
    </r>
    <r>
      <rPr>
        <sz val="11"/>
        <color indexed="8"/>
        <rFont val="Arial Narrow"/>
        <family val="2"/>
      </rPr>
      <t xml:space="preserve"> perfaqeson tatimin mbi te ardhurat personale te biznesit te vogel (4 kiste x12.000 leke per vitin 2009+96,000 leke Kistet e vitit 2010) te likujduara,por per arsyen se rezultati tatimor i fitim-humbje  2010 eshte i tatueshem vetem per 20,774 leke,vlera prej 120,226  leke konsiderohet mbipagese taksa biz.vogel, ndaj kjo vlere pozicionohet si kerkesa per arketim.</t>
    </r>
  </si>
  <si>
    <t xml:space="preserve">                                               </t>
  </si>
  <si>
    <r>
      <t>NIPTI</t>
    </r>
    <r>
      <rPr>
        <sz val="12"/>
        <rFont val="Times New Roman"/>
        <family val="1"/>
      </rPr>
      <t xml:space="preserve">  K81618502N</t>
    </r>
  </si>
  <si>
    <t>DEKLARATE</t>
  </si>
  <si>
    <r>
      <t xml:space="preserve">Deklaroj se </t>
    </r>
    <r>
      <rPr>
        <b/>
        <sz val="12"/>
        <rFont val="Times New Roman"/>
        <family val="1"/>
      </rPr>
      <t>Shoqëria  Kobra Security shpk</t>
    </r>
    <r>
      <rPr>
        <sz val="12"/>
        <rFont val="Times New Roman"/>
        <family val="1"/>
      </rPr>
      <t xml:space="preserve"> me </t>
    </r>
    <r>
      <rPr>
        <b/>
        <sz val="12"/>
        <rFont val="Times New Roman"/>
        <family val="1"/>
      </rPr>
      <t>NIPT</t>
    </r>
    <r>
      <rPr>
        <sz val="12"/>
        <rFont val="Times New Roman"/>
        <family val="1"/>
      </rPr>
      <t xml:space="preserve"> K81618502N me administrator Z/Zj.Odhise ANDREA dhe </t>
    </r>
    <r>
      <rPr>
        <b/>
        <sz val="12"/>
        <rFont val="Times New Roman"/>
        <family val="1"/>
      </rPr>
      <t>aksionere</t>
    </r>
    <r>
      <rPr>
        <sz val="12"/>
        <rFont val="Times New Roman"/>
        <family val="1"/>
      </rPr>
      <t>:</t>
    </r>
  </si>
  <si>
    <t xml:space="preserve">1. Z_Aldo Haxhiu  perqindja e pjesemarrjes  100% </t>
  </si>
  <si>
    <t>Shoqeria_Kobra Security shpk me NIPT K81618502N perqindja e pjesemarrjes________%....</t>
  </si>
  <si>
    <t>ka  hartuar pasqyrat financiare të vitit 2010 komform standarteve kombetare te kontabilitetit.</t>
  </si>
  <si>
    <t>Hartuesi i pasqyrave financiare eshte:</t>
  </si>
  <si>
    <r>
      <t>Z/Zj. Odhise ANDREA(e</t>
    </r>
    <r>
      <rPr>
        <b/>
        <sz val="12"/>
        <rFont val="Times New Roman"/>
        <family val="1"/>
      </rPr>
      <t>konomist i punësuar pranë shoqërisë) /</t>
    </r>
  </si>
  <si>
    <r>
      <t>Z/Zj Kristaq NDINI</t>
    </r>
    <r>
      <rPr>
        <b/>
        <sz val="12"/>
        <rFont val="Times New Roman"/>
        <family val="1"/>
      </rPr>
      <t xml:space="preserve"> (kontabël i miratuar )</t>
    </r>
    <r>
      <rPr>
        <sz val="12"/>
        <rFont val="Times New Roman"/>
        <family val="1"/>
      </rPr>
      <t xml:space="preserve">  me NIPT K61703021H</t>
    </r>
  </si>
  <si>
    <t>Shoqeria”Autiding Partners” shpk</t>
  </si>
  <si>
    <t>Administratori i Shoqërisë</t>
  </si>
  <si>
    <t xml:space="preserve">                                                                                                    Odhise ANDREA</t>
  </si>
  <si>
    <r>
      <t>SHOQERIA</t>
    </r>
    <r>
      <rPr>
        <sz val="12"/>
        <rFont val="Times New Roman"/>
        <family val="1"/>
      </rPr>
      <t>_KOBRA SECURITY  shpk                                                                         Date,27/03/2011</t>
    </r>
  </si>
  <si>
    <t xml:space="preserve">                                                                                                     ADMINISTRATORI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</si>
</sst>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(* #,##0_);_(* \(#,##0\);_(* &quot;-&quot;??_);_(@_)"/>
    <numFmt numFmtId="165" formatCode="_-* #,##0.00_L_e_k_-;\-* #,##0.00_L_e_k_-;_-* &quot;-&quot;??_L_e_k_-;_-@_-"/>
  </numFmts>
  <fonts count="53">
    <font>
      <sz val="10"/>
      <name val="Arial"/>
    </font>
    <font>
      <sz val="10"/>
      <name val="Arial"/>
    </font>
    <font>
      <b/>
      <sz val="11"/>
      <color indexed="8"/>
      <name val="Calibri"/>
    </font>
    <font>
      <sz val="18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8"/>
      <name val="Arial"/>
    </font>
    <font>
      <b/>
      <sz val="18"/>
      <color indexed="8"/>
      <name val="Calibri"/>
    </font>
    <font>
      <sz val="11"/>
      <color indexed="8"/>
      <name val="Calibri"/>
    </font>
    <font>
      <b/>
      <sz val="14"/>
      <color indexed="8"/>
      <name val="Calibri"/>
      <family val="2"/>
    </font>
    <font>
      <b/>
      <sz val="16"/>
      <color indexed="8"/>
      <name val="Calibri"/>
    </font>
    <font>
      <b/>
      <sz val="16"/>
      <color indexed="8"/>
      <name val="Calibri"/>
      <family val="2"/>
    </font>
    <font>
      <sz val="9"/>
      <name val="Arial"/>
      <family val="2"/>
    </font>
    <font>
      <b/>
      <sz val="9"/>
      <name val="Arial"/>
      <family val="2"/>
    </font>
    <font>
      <b/>
      <sz val="16"/>
      <name val="Arial Narrow"/>
      <family val="2"/>
    </font>
    <font>
      <sz val="10"/>
      <name val="Arial"/>
      <family val="2"/>
    </font>
    <font>
      <b/>
      <sz val="26"/>
      <name val="Arial Narrow"/>
      <family val="2"/>
    </font>
    <font>
      <b/>
      <sz val="26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b/>
      <i/>
      <sz val="10"/>
      <name val="Arial"/>
      <family val="2"/>
    </font>
    <font>
      <b/>
      <u/>
      <sz val="12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 CE"/>
    </font>
    <font>
      <b/>
      <i/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sz val="7"/>
      <name val="Arial"/>
      <family val="2"/>
    </font>
    <font>
      <sz val="7"/>
      <color indexed="8"/>
      <name val="Calibri"/>
      <family val="2"/>
    </font>
    <font>
      <sz val="7"/>
      <name val="Arial"/>
      <family val="2"/>
    </font>
    <font>
      <b/>
      <sz val="7"/>
      <color indexed="8"/>
      <name val="Calibri"/>
      <family val="2"/>
    </font>
    <font>
      <b/>
      <u/>
      <sz val="7"/>
      <name val="Arial"/>
      <family val="2"/>
    </font>
    <font>
      <b/>
      <u/>
      <sz val="16"/>
      <color indexed="8"/>
      <name val="Calibri"/>
      <family val="2"/>
    </font>
    <font>
      <b/>
      <sz val="12"/>
      <color indexed="8"/>
      <name val="Arial Narrow"/>
      <family val="2"/>
    </font>
    <font>
      <sz val="12"/>
      <color indexed="8"/>
      <name val="Arial Narrow"/>
      <family val="2"/>
    </font>
    <font>
      <sz val="11"/>
      <color indexed="8"/>
      <name val="Arial Narrow"/>
      <family val="2"/>
    </font>
    <font>
      <b/>
      <sz val="11"/>
      <color indexed="8"/>
      <name val="Arial Narrow"/>
      <family val="2"/>
    </font>
    <font>
      <b/>
      <sz val="7"/>
      <color indexed="8"/>
      <name val="Times New Roman"/>
      <family val="1"/>
    </font>
    <font>
      <b/>
      <u/>
      <sz val="11"/>
      <color indexed="8"/>
      <name val="Arial Narrow"/>
      <family val="2"/>
    </font>
    <font>
      <i/>
      <sz val="11"/>
      <color indexed="8"/>
      <name val="Arial Narrow"/>
      <family val="2"/>
    </font>
    <font>
      <b/>
      <i/>
      <sz val="11"/>
      <color indexed="8"/>
      <name val="Arial Narrow"/>
      <family val="2"/>
    </font>
    <font>
      <b/>
      <i/>
      <u/>
      <sz val="11"/>
      <color indexed="8"/>
      <name val="Arial Narrow"/>
      <family val="2"/>
    </font>
    <font>
      <sz val="11"/>
      <color indexed="17"/>
      <name val="Arial Narrow"/>
      <family val="2"/>
    </font>
    <font>
      <sz val="14"/>
      <color indexed="17"/>
      <name val="Arial"/>
      <family val="2"/>
    </font>
    <font>
      <b/>
      <sz val="10"/>
      <color indexed="8"/>
      <name val="Arial Narrow"/>
      <family val="2"/>
    </font>
    <font>
      <sz val="11"/>
      <color indexed="8"/>
      <name val="Wingdings"/>
      <charset val="2"/>
    </font>
    <font>
      <sz val="7"/>
      <color indexed="8"/>
      <name val="Times New Roman"/>
      <family val="1"/>
    </font>
    <font>
      <sz val="12"/>
      <color indexed="8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6" fillId="0" borderId="0"/>
    <xf numFmtId="0" fontId="26" fillId="0" borderId="0"/>
  </cellStyleXfs>
  <cellXfs count="337">
    <xf numFmtId="0" fontId="0" fillId="0" borderId="0" xfId="0"/>
    <xf numFmtId="0" fontId="2" fillId="0" borderId="0" xfId="0" applyFont="1"/>
    <xf numFmtId="1" fontId="2" fillId="0" borderId="0" xfId="1" applyNumberFormat="1" applyFont="1"/>
    <xf numFmtId="0" fontId="0" fillId="0" borderId="0" xfId="0"/>
    <xf numFmtId="164" fontId="0" fillId="0" borderId="0" xfId="1" applyNumberFormat="1" applyFont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left"/>
    </xf>
    <xf numFmtId="164" fontId="0" fillId="0" borderId="1" xfId="1" applyNumberFormat="1" applyFont="1" applyBorder="1" applyAlignment="1">
      <alignment wrapText="1"/>
    </xf>
    <xf numFmtId="0" fontId="0" fillId="0" borderId="1" xfId="0" applyBorder="1" applyAlignment="1">
      <alignment wrapText="1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164" fontId="4" fillId="0" borderId="2" xfId="1" applyNumberFormat="1" applyFont="1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left"/>
    </xf>
    <xf numFmtId="164" fontId="0" fillId="0" borderId="2" xfId="1" applyNumberFormat="1" applyFont="1" applyBorder="1"/>
    <xf numFmtId="164" fontId="5" fillId="0" borderId="2" xfId="1" applyNumberFormat="1" applyFont="1" applyBorder="1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7" fillId="0" borderId="3" xfId="0" applyFont="1" applyBorder="1" applyAlignment="1">
      <alignment horizontal="left"/>
    </xf>
    <xf numFmtId="164" fontId="2" fillId="0" borderId="4" xfId="1" applyNumberFormat="1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4" fillId="0" borderId="5" xfId="0" applyFont="1" applyBorder="1" applyAlignment="1">
      <alignment horizontal="left"/>
    </xf>
    <xf numFmtId="0" fontId="0" fillId="0" borderId="5" xfId="0" applyBorder="1" applyAlignment="1">
      <alignment horizontal="left"/>
    </xf>
    <xf numFmtId="164" fontId="2" fillId="0" borderId="2" xfId="1" applyNumberFormat="1" applyFont="1" applyBorder="1"/>
    <xf numFmtId="0" fontId="0" fillId="0" borderId="2" xfId="0" applyFont="1" applyBorder="1" applyAlignment="1">
      <alignment horizontal="center"/>
    </xf>
    <xf numFmtId="0" fontId="0" fillId="0" borderId="5" xfId="0" applyFont="1" applyBorder="1" applyAlignment="1">
      <alignment horizontal="left"/>
    </xf>
    <xf numFmtId="164" fontId="8" fillId="0" borderId="2" xfId="1" applyNumberFormat="1" applyFont="1" applyBorder="1"/>
    <xf numFmtId="0" fontId="9" fillId="0" borderId="0" xfId="0" applyFont="1"/>
    <xf numFmtId="164" fontId="9" fillId="0" borderId="0" xfId="1" applyNumberFormat="1" applyFont="1"/>
    <xf numFmtId="0" fontId="7" fillId="0" borderId="1" xfId="0" applyFont="1" applyBorder="1" applyAlignment="1">
      <alignment horizontal="left"/>
    </xf>
    <xf numFmtId="164" fontId="2" fillId="0" borderId="1" xfId="1" applyNumberFormat="1" applyFont="1" applyBorder="1" applyAlignment="1">
      <alignment wrapText="1"/>
    </xf>
    <xf numFmtId="0" fontId="0" fillId="0" borderId="6" xfId="0" applyFill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10" fillId="0" borderId="0" xfId="0" applyFont="1"/>
    <xf numFmtId="0" fontId="2" fillId="0" borderId="0" xfId="0" applyFont="1" applyAlignment="1">
      <alignment horizontal="center"/>
    </xf>
    <xf numFmtId="14" fontId="4" fillId="0" borderId="0" xfId="0" applyNumberFormat="1" applyFont="1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2" xfId="0" applyFont="1" applyBorder="1" applyAlignment="1"/>
    <xf numFmtId="14" fontId="2" fillId="0" borderId="0" xfId="0" applyNumberFormat="1" applyFont="1"/>
    <xf numFmtId="0" fontId="2" fillId="0" borderId="2" xfId="0" applyFont="1" applyBorder="1" applyAlignment="1">
      <alignment horizontal="center" wrapText="1"/>
    </xf>
    <xf numFmtId="0" fontId="0" fillId="0" borderId="2" xfId="0" applyBorder="1" applyAlignment="1">
      <alignment horizontal="right"/>
    </xf>
    <xf numFmtId="164" fontId="5" fillId="0" borderId="2" xfId="1" applyNumberFormat="1" applyFont="1" applyBorder="1" applyAlignment="1">
      <alignment horizontal="right"/>
    </xf>
    <xf numFmtId="0" fontId="4" fillId="0" borderId="7" xfId="0" applyFont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164" fontId="4" fillId="0" borderId="2" xfId="1" applyNumberFormat="1" applyFont="1" applyBorder="1" applyAlignment="1">
      <alignment horizontal="right"/>
    </xf>
    <xf numFmtId="0" fontId="11" fillId="0" borderId="0" xfId="0" applyFont="1"/>
    <xf numFmtId="0" fontId="4" fillId="0" borderId="2" xfId="0" applyFont="1" applyBorder="1"/>
    <xf numFmtId="0" fontId="4" fillId="0" borderId="2" xfId="0" applyFont="1" applyBorder="1" applyAlignment="1">
      <alignment wrapText="1"/>
    </xf>
    <xf numFmtId="0" fontId="0" fillId="0" borderId="2" xfId="0" applyBorder="1"/>
    <xf numFmtId="0" fontId="4" fillId="0" borderId="2" xfId="0" applyFont="1" applyBorder="1" applyAlignment="1">
      <alignment horizontal="right"/>
    </xf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0" fontId="12" fillId="0" borderId="12" xfId="0" applyFont="1" applyBorder="1"/>
    <xf numFmtId="0" fontId="13" fillId="0" borderId="0" xfId="0" applyFont="1" applyBorder="1"/>
    <xf numFmtId="0" fontId="14" fillId="0" borderId="13" xfId="0" applyFont="1" applyBorder="1"/>
    <xf numFmtId="0" fontId="12" fillId="0" borderId="13" xfId="0" applyFont="1" applyBorder="1" applyAlignment="1">
      <alignment horizontal="right"/>
    </xf>
    <xf numFmtId="0" fontId="12" fillId="0" borderId="13" xfId="0" applyFont="1" applyBorder="1" applyAlignment="1">
      <alignment horizontal="center"/>
    </xf>
    <xf numFmtId="0" fontId="12" fillId="0" borderId="13" xfId="0" applyFont="1" applyBorder="1"/>
    <xf numFmtId="0" fontId="12" fillId="0" borderId="0" xfId="0" applyFont="1" applyBorder="1"/>
    <xf numFmtId="0" fontId="12" fillId="0" borderId="14" xfId="0" applyFont="1" applyBorder="1"/>
    <xf numFmtId="0" fontId="13" fillId="0" borderId="13" xfId="0" applyFont="1" applyBorder="1"/>
    <xf numFmtId="0" fontId="12" fillId="0" borderId="10" xfId="0" applyFont="1" applyBorder="1" applyAlignment="1">
      <alignment horizontal="right"/>
    </xf>
    <xf numFmtId="0" fontId="12" fillId="0" borderId="10" xfId="0" applyFont="1" applyBorder="1" applyAlignment="1">
      <alignment horizontal="center"/>
    </xf>
    <xf numFmtId="0" fontId="12" fillId="0" borderId="10" xfId="0" applyFont="1" applyBorder="1"/>
    <xf numFmtId="0" fontId="12" fillId="0" borderId="7" xfId="0" applyFont="1" applyBorder="1"/>
    <xf numFmtId="0" fontId="13" fillId="0" borderId="7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14" fontId="12" fillId="0" borderId="13" xfId="0" applyNumberFormat="1" applyFont="1" applyBorder="1"/>
    <xf numFmtId="0" fontId="12" fillId="0" borderId="0" xfId="0" applyNumberFormat="1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3" fillId="0" borderId="14" xfId="0" applyFont="1" applyBorder="1"/>
    <xf numFmtId="0" fontId="13" fillId="0" borderId="10" xfId="0" applyFont="1" applyBorder="1"/>
    <xf numFmtId="0" fontId="15" fillId="0" borderId="12" xfId="0" applyFont="1" applyBorder="1"/>
    <xf numFmtId="0" fontId="15" fillId="0" borderId="0" xfId="0" applyFont="1" applyBorder="1"/>
    <xf numFmtId="0" fontId="15" fillId="0" borderId="14" xfId="0" applyFont="1" applyBorder="1"/>
    <xf numFmtId="0" fontId="15" fillId="0" borderId="0" xfId="0" applyFont="1"/>
    <xf numFmtId="0" fontId="13" fillId="0" borderId="0" xfId="0" applyFont="1" applyBorder="1" applyAlignment="1">
      <alignment horizontal="center"/>
    </xf>
    <xf numFmtId="0" fontId="18" fillId="0" borderId="12" xfId="0" applyFont="1" applyBorder="1"/>
    <xf numFmtId="0" fontId="18" fillId="0" borderId="0" xfId="0" applyFont="1" applyBorder="1"/>
    <xf numFmtId="0" fontId="18" fillId="0" borderId="14" xfId="0" applyFont="1" applyBorder="1"/>
    <xf numFmtId="0" fontId="15" fillId="0" borderId="15" xfId="0" applyFont="1" applyBorder="1"/>
    <xf numFmtId="0" fontId="15" fillId="0" borderId="13" xfId="0" applyFont="1" applyBorder="1"/>
    <xf numFmtId="0" fontId="15" fillId="0" borderId="16" xfId="0" applyFont="1" applyBorder="1"/>
    <xf numFmtId="0" fontId="19" fillId="0" borderId="0" xfId="0" applyFont="1" applyAlignment="1">
      <alignment horizontal="left" vertical="center"/>
    </xf>
    <xf numFmtId="0" fontId="20" fillId="0" borderId="0" xfId="0" applyFont="1"/>
    <xf numFmtId="0" fontId="15" fillId="0" borderId="17" xfId="0" applyFont="1" applyBorder="1" applyAlignment="1">
      <alignment horizontal="center"/>
    </xf>
    <xf numFmtId="14" fontId="15" fillId="0" borderId="18" xfId="0" applyNumberFormat="1" applyFont="1" applyBorder="1" applyAlignment="1">
      <alignment horizontal="center"/>
    </xf>
    <xf numFmtId="0" fontId="22" fillId="0" borderId="0" xfId="0" applyFont="1"/>
    <xf numFmtId="3" fontId="1" fillId="0" borderId="2" xfId="2" applyNumberFormat="1" applyBorder="1"/>
    <xf numFmtId="0" fontId="22" fillId="0" borderId="2" xfId="0" applyFont="1" applyBorder="1"/>
    <xf numFmtId="0" fontId="0" fillId="0" borderId="17" xfId="0" applyBorder="1" applyAlignment="1">
      <alignment horizontal="center"/>
    </xf>
    <xf numFmtId="0" fontId="0" fillId="0" borderId="17" xfId="0" applyBorder="1"/>
    <xf numFmtId="3" fontId="1" fillId="0" borderId="17" xfId="2" applyNumberFormat="1" applyBorder="1"/>
    <xf numFmtId="0" fontId="15" fillId="0" borderId="19" xfId="0" applyFont="1" applyBorder="1" applyAlignment="1">
      <alignment vertical="center"/>
    </xf>
    <xf numFmtId="0" fontId="23" fillId="0" borderId="20" xfId="0" applyFont="1" applyBorder="1" applyAlignment="1">
      <alignment vertical="center"/>
    </xf>
    <xf numFmtId="0" fontId="23" fillId="0" borderId="20" xfId="0" applyFont="1" applyBorder="1" applyAlignment="1">
      <alignment horizontal="center" vertical="center"/>
    </xf>
    <xf numFmtId="3" fontId="23" fillId="0" borderId="20" xfId="2" applyNumberFormat="1" applyFont="1" applyBorder="1" applyAlignment="1">
      <alignment vertical="center"/>
    </xf>
    <xf numFmtId="3" fontId="23" fillId="0" borderId="21" xfId="2" applyNumberFormat="1" applyFont="1" applyBorder="1" applyAlignment="1">
      <alignment vertical="center"/>
    </xf>
    <xf numFmtId="1" fontId="0" fillId="0" borderId="0" xfId="0" applyNumberFormat="1"/>
    <xf numFmtId="0" fontId="0" fillId="0" borderId="0" xfId="0" applyBorder="1"/>
    <xf numFmtId="3" fontId="0" fillId="0" borderId="0" xfId="0" applyNumberFormat="1" applyBorder="1"/>
    <xf numFmtId="3" fontId="1" fillId="0" borderId="0" xfId="2" applyNumberFormat="1" applyFill="1" applyBorder="1"/>
    <xf numFmtId="3" fontId="0" fillId="0" borderId="0" xfId="0" applyNumberFormat="1"/>
    <xf numFmtId="0" fontId="23" fillId="0" borderId="0" xfId="0" applyFont="1"/>
    <xf numFmtId="164" fontId="15" fillId="0" borderId="0" xfId="1" applyNumberFormat="1" applyFont="1"/>
    <xf numFmtId="0" fontId="25" fillId="0" borderId="0" xfId="0" applyFont="1"/>
    <xf numFmtId="164" fontId="25" fillId="0" borderId="0" xfId="1" applyNumberFormat="1" applyFont="1"/>
    <xf numFmtId="164" fontId="20" fillId="0" borderId="0" xfId="1" applyNumberFormat="1" applyFont="1" applyBorder="1"/>
    <xf numFmtId="164" fontId="20" fillId="0" borderId="0" xfId="1" applyNumberFormat="1" applyFont="1" applyBorder="1" applyAlignment="1">
      <alignment horizontal="right"/>
    </xf>
    <xf numFmtId="0" fontId="25" fillId="0" borderId="17" xfId="3" applyFont="1" applyBorder="1" applyAlignment="1">
      <alignment horizontal="center"/>
    </xf>
    <xf numFmtId="2" fontId="27" fillId="0" borderId="14" xfId="3" applyNumberFormat="1" applyFont="1" applyBorder="1" applyAlignment="1">
      <alignment horizontal="center" wrapText="1"/>
    </xf>
    <xf numFmtId="164" fontId="28" fillId="0" borderId="6" xfId="1" applyNumberFormat="1" applyFont="1" applyBorder="1" applyAlignment="1">
      <alignment horizontal="center" vertical="center" wrapText="1"/>
    </xf>
    <xf numFmtId="0" fontId="25" fillId="0" borderId="22" xfId="3" applyFont="1" applyBorder="1" applyAlignment="1">
      <alignment horizontal="center"/>
    </xf>
    <xf numFmtId="0" fontId="25" fillId="0" borderId="23" xfId="3" applyFont="1" applyBorder="1" applyAlignment="1">
      <alignment horizontal="left" wrapText="1"/>
    </xf>
    <xf numFmtId="164" fontId="25" fillId="0" borderId="23" xfId="1" applyNumberFormat="1" applyFont="1" applyBorder="1" applyAlignment="1">
      <alignment horizontal="left"/>
    </xf>
    <xf numFmtId="0" fontId="15" fillId="0" borderId="24" xfId="3" applyFont="1" applyBorder="1" applyAlignment="1">
      <alignment horizontal="center"/>
    </xf>
    <xf numFmtId="0" fontId="15" fillId="0" borderId="8" xfId="3" applyFont="1" applyBorder="1" applyAlignment="1">
      <alignment horizontal="left" wrapText="1"/>
    </xf>
    <xf numFmtId="164" fontId="25" fillId="0" borderId="2" xfId="1" applyNumberFormat="1" applyFont="1" applyBorder="1" applyAlignment="1">
      <alignment horizontal="left"/>
    </xf>
    <xf numFmtId="164" fontId="25" fillId="0" borderId="25" xfId="1" applyNumberFormat="1" applyFont="1" applyBorder="1" applyAlignment="1">
      <alignment horizontal="left"/>
    </xf>
    <xf numFmtId="0" fontId="15" fillId="0" borderId="26" xfId="3" applyFont="1" applyBorder="1" applyAlignment="1">
      <alignment horizontal="center"/>
    </xf>
    <xf numFmtId="164" fontId="15" fillId="0" borderId="2" xfId="1" applyNumberFormat="1" applyFont="1" applyBorder="1" applyAlignment="1">
      <alignment horizontal="left"/>
    </xf>
    <xf numFmtId="164" fontId="15" fillId="0" borderId="25" xfId="1" applyNumberFormat="1" applyFont="1" applyBorder="1" applyAlignment="1">
      <alignment horizontal="left"/>
    </xf>
    <xf numFmtId="0" fontId="23" fillId="0" borderId="8" xfId="3" applyFont="1" applyBorder="1" applyAlignment="1">
      <alignment horizontal="left" wrapText="1"/>
    </xf>
    <xf numFmtId="0" fontId="25" fillId="0" borderId="27" xfId="3" applyFont="1" applyBorder="1" applyAlignment="1">
      <alignment horizontal="center"/>
    </xf>
    <xf numFmtId="0" fontId="25" fillId="0" borderId="8" xfId="3" applyFont="1" applyBorder="1" applyAlignment="1">
      <alignment horizontal="left" wrapText="1"/>
    </xf>
    <xf numFmtId="0" fontId="15" fillId="0" borderId="18" xfId="3" applyFont="1" applyBorder="1" applyAlignment="1">
      <alignment horizontal="left" wrapText="1"/>
    </xf>
    <xf numFmtId="0" fontId="15" fillId="0" borderId="28" xfId="3" applyFont="1" applyBorder="1" applyAlignment="1">
      <alignment horizontal="center"/>
    </xf>
    <xf numFmtId="0" fontId="15" fillId="0" borderId="16" xfId="3" applyFont="1" applyBorder="1" applyAlignment="1">
      <alignment horizontal="left" wrapText="1"/>
    </xf>
    <xf numFmtId="0" fontId="25" fillId="0" borderId="27" xfId="3" applyFont="1" applyBorder="1" applyAlignment="1">
      <alignment horizontal="center" vertical="center"/>
    </xf>
    <xf numFmtId="0" fontId="25" fillId="0" borderId="26" xfId="3" applyFont="1" applyBorder="1" applyAlignment="1">
      <alignment horizontal="center" vertical="center"/>
    </xf>
    <xf numFmtId="0" fontId="15" fillId="0" borderId="8" xfId="3" applyFont="1" applyBorder="1" applyAlignment="1">
      <alignment horizontal="center" wrapText="1"/>
    </xf>
    <xf numFmtId="0" fontId="25" fillId="0" borderId="24" xfId="3" applyFont="1" applyBorder="1" applyAlignment="1">
      <alignment horizontal="center"/>
    </xf>
    <xf numFmtId="0" fontId="20" fillId="0" borderId="2" xfId="3" applyFont="1" applyBorder="1" applyAlignment="1">
      <alignment horizontal="left" wrapText="1"/>
    </xf>
    <xf numFmtId="0" fontId="25" fillId="0" borderId="2" xfId="0" applyFont="1" applyBorder="1" applyAlignment="1">
      <alignment horizontal="left"/>
    </xf>
    <xf numFmtId="0" fontId="25" fillId="0" borderId="2" xfId="0" applyFont="1" applyBorder="1"/>
    <xf numFmtId="0" fontId="22" fillId="0" borderId="2" xfId="3" applyFont="1" applyBorder="1" applyAlignment="1">
      <alignment horizontal="left" wrapText="1"/>
    </xf>
    <xf numFmtId="0" fontId="15" fillId="0" borderId="2" xfId="0" applyFont="1" applyBorder="1" applyAlignment="1">
      <alignment horizontal="left"/>
    </xf>
    <xf numFmtId="0" fontId="25" fillId="0" borderId="26" xfId="3" applyFont="1" applyBorder="1" applyAlignment="1">
      <alignment horizontal="center"/>
    </xf>
    <xf numFmtId="0" fontId="25" fillId="0" borderId="2" xfId="3" applyFont="1" applyBorder="1" applyAlignment="1">
      <alignment horizontal="left" wrapText="1"/>
    </xf>
    <xf numFmtId="0" fontId="25" fillId="0" borderId="28" xfId="3" applyFont="1" applyBorder="1" applyAlignment="1">
      <alignment horizontal="center"/>
    </xf>
    <xf numFmtId="0" fontId="25" fillId="0" borderId="18" xfId="3" applyFont="1" applyBorder="1" applyAlignment="1">
      <alignment horizontal="left" wrapText="1"/>
    </xf>
    <xf numFmtId="0" fontId="25" fillId="0" borderId="29" xfId="3" applyFont="1" applyBorder="1" applyAlignment="1">
      <alignment horizontal="center"/>
    </xf>
    <xf numFmtId="0" fontId="25" fillId="0" borderId="30" xfId="3" applyFont="1" applyBorder="1" applyAlignment="1">
      <alignment horizontal="left" wrapText="1"/>
    </xf>
    <xf numFmtId="164" fontId="25" fillId="0" borderId="30" xfId="1" applyNumberFormat="1" applyFont="1" applyBorder="1" applyAlignment="1">
      <alignment horizontal="left"/>
    </xf>
    <xf numFmtId="0" fontId="25" fillId="0" borderId="0" xfId="3" applyFont="1" applyBorder="1" applyAlignment="1">
      <alignment horizontal="center"/>
    </xf>
    <xf numFmtId="0" fontId="25" fillId="0" borderId="0" xfId="3" applyFont="1" applyBorder="1" applyAlignment="1">
      <alignment horizontal="left" wrapText="1"/>
    </xf>
    <xf numFmtId="164" fontId="25" fillId="0" borderId="0" xfId="1" applyNumberFormat="1" applyFont="1" applyBorder="1" applyAlignment="1">
      <alignment horizontal="left"/>
    </xf>
    <xf numFmtId="0" fontId="15" fillId="0" borderId="0" xfId="3" applyFont="1" applyBorder="1" applyAlignment="1">
      <alignment horizontal="left" wrapText="1"/>
    </xf>
    <xf numFmtId="0" fontId="22" fillId="0" borderId="17" xfId="3" applyFont="1" applyBorder="1"/>
    <xf numFmtId="2" fontId="27" fillId="0" borderId="17" xfId="3" applyNumberFormat="1" applyFont="1" applyBorder="1" applyAlignment="1">
      <alignment horizontal="center" wrapText="1"/>
    </xf>
    <xf numFmtId="164" fontId="28" fillId="0" borderId="17" xfId="1" applyNumberFormat="1" applyFont="1" applyBorder="1" applyAlignment="1">
      <alignment horizontal="center" vertical="center" wrapText="1"/>
    </xf>
    <xf numFmtId="0" fontId="28" fillId="0" borderId="31" xfId="3" applyFont="1" applyBorder="1" applyAlignment="1">
      <alignment horizontal="center"/>
    </xf>
    <xf numFmtId="0" fontId="28" fillId="0" borderId="23" xfId="3" applyFont="1" applyBorder="1" applyAlignment="1">
      <alignment horizontal="left" wrapText="1"/>
    </xf>
    <xf numFmtId="164" fontId="28" fillId="0" borderId="23" xfId="1" applyNumberFormat="1" applyFont="1" applyBorder="1" applyAlignment="1">
      <alignment horizontal="right"/>
    </xf>
    <xf numFmtId="0" fontId="22" fillId="0" borderId="27" xfId="3" applyFont="1" applyBorder="1" applyAlignment="1">
      <alignment horizontal="left"/>
    </xf>
    <xf numFmtId="0" fontId="22" fillId="0" borderId="2" xfId="4" applyFont="1" applyFill="1" applyBorder="1" applyAlignment="1">
      <alignment horizontal="left" wrapText="1"/>
    </xf>
    <xf numFmtId="164" fontId="28" fillId="0" borderId="2" xfId="1" applyNumberFormat="1" applyFont="1" applyBorder="1" applyAlignment="1">
      <alignment horizontal="right"/>
    </xf>
    <xf numFmtId="164" fontId="28" fillId="0" borderId="25" xfId="1" applyNumberFormat="1" applyFont="1" applyBorder="1" applyAlignment="1">
      <alignment horizontal="right"/>
    </xf>
    <xf numFmtId="0" fontId="28" fillId="0" borderId="2" xfId="3" applyFont="1" applyBorder="1" applyAlignment="1">
      <alignment horizontal="left" wrapText="1"/>
    </xf>
    <xf numFmtId="0" fontId="28" fillId="0" borderId="2" xfId="3" applyFont="1" applyBorder="1" applyAlignment="1">
      <alignment horizontal="left"/>
    </xf>
    <xf numFmtId="164" fontId="22" fillId="0" borderId="2" xfId="1" applyNumberFormat="1" applyFont="1" applyBorder="1" applyAlignment="1">
      <alignment horizontal="right"/>
    </xf>
    <xf numFmtId="164" fontId="22" fillId="0" borderId="25" xfId="1" applyNumberFormat="1" applyFont="1" applyBorder="1" applyAlignment="1">
      <alignment horizontal="right"/>
    </xf>
    <xf numFmtId="0" fontId="28" fillId="0" borderId="27" xfId="3" applyFont="1" applyBorder="1" applyAlignment="1">
      <alignment horizontal="center"/>
    </xf>
    <xf numFmtId="0" fontId="22" fillId="0" borderId="27" xfId="3" applyFont="1" applyBorder="1" applyAlignment="1">
      <alignment horizontal="center"/>
    </xf>
    <xf numFmtId="0" fontId="22" fillId="0" borderId="2" xfId="3" applyFont="1" applyBorder="1" applyAlignment="1">
      <alignment horizontal="left"/>
    </xf>
    <xf numFmtId="164" fontId="28" fillId="0" borderId="2" xfId="1" applyNumberFormat="1" applyFont="1" applyBorder="1" applyAlignment="1">
      <alignment horizontal="right" wrapText="1"/>
    </xf>
    <xf numFmtId="164" fontId="28" fillId="0" borderId="25" xfId="1" applyNumberFormat="1" applyFont="1" applyBorder="1" applyAlignment="1">
      <alignment horizontal="right" wrapText="1"/>
    </xf>
    <xf numFmtId="0" fontId="22" fillId="0" borderId="27" xfId="3" applyFont="1" applyFill="1" applyBorder="1" applyAlignment="1">
      <alignment horizontal="center"/>
    </xf>
    <xf numFmtId="0" fontId="22" fillId="0" borderId="32" xfId="0" applyFont="1" applyBorder="1"/>
    <xf numFmtId="0" fontId="28" fillId="0" borderId="0" xfId="0" applyFont="1" applyBorder="1"/>
    <xf numFmtId="0" fontId="22" fillId="0" borderId="0" xfId="0" applyFont="1" applyBorder="1"/>
    <xf numFmtId="164" fontId="28" fillId="0" borderId="18" xfId="1" applyNumberFormat="1" applyFont="1" applyBorder="1" applyAlignment="1">
      <alignment horizontal="right" vertical="center" wrapText="1"/>
    </xf>
    <xf numFmtId="164" fontId="28" fillId="0" borderId="33" xfId="1" applyNumberFormat="1" applyFont="1" applyBorder="1" applyAlignment="1">
      <alignment horizontal="right" vertical="center" wrapText="1"/>
    </xf>
    <xf numFmtId="0" fontId="28" fillId="0" borderId="27" xfId="3" applyFont="1" applyBorder="1"/>
    <xf numFmtId="0" fontId="22" fillId="0" borderId="27" xfId="0" applyFont="1" applyBorder="1"/>
    <xf numFmtId="0" fontId="22" fillId="0" borderId="27" xfId="3" applyFont="1" applyBorder="1"/>
    <xf numFmtId="0" fontId="22" fillId="0" borderId="29" xfId="3" applyFont="1" applyBorder="1"/>
    <xf numFmtId="0" fontId="28" fillId="0" borderId="30" xfId="3" applyFont="1" applyBorder="1" applyAlignment="1">
      <alignment horizontal="left"/>
    </xf>
    <xf numFmtId="0" fontId="22" fillId="0" borderId="30" xfId="3" applyFont="1" applyBorder="1" applyAlignment="1">
      <alignment horizontal="left"/>
    </xf>
    <xf numFmtId="164" fontId="28" fillId="0" borderId="30" xfId="1" applyNumberFormat="1" applyFont="1" applyBorder="1" applyAlignment="1">
      <alignment horizontal="right"/>
    </xf>
    <xf numFmtId="164" fontId="28" fillId="0" borderId="34" xfId="1" applyNumberFormat="1" applyFont="1" applyBorder="1" applyAlignment="1">
      <alignment horizontal="right"/>
    </xf>
    <xf numFmtId="164" fontId="28" fillId="0" borderId="0" xfId="1" applyNumberFormat="1" applyFont="1" applyBorder="1" applyAlignment="1">
      <alignment horizontal="left"/>
    </xf>
    <xf numFmtId="164" fontId="24" fillId="0" borderId="0" xfId="1" applyNumberFormat="1" applyFont="1" applyBorder="1" applyAlignment="1">
      <alignment horizontal="left"/>
    </xf>
    <xf numFmtId="0" fontId="15" fillId="0" borderId="2" xfId="0" applyFont="1" applyBorder="1"/>
    <xf numFmtId="0" fontId="15" fillId="0" borderId="2" xfId="0" applyFont="1" applyBorder="1"/>
    <xf numFmtId="0" fontId="15" fillId="0" borderId="6" xfId="0" applyFont="1" applyFill="1" applyBorder="1"/>
    <xf numFmtId="0" fontId="0" fillId="0" borderId="2" xfId="0" applyFill="1" applyBorder="1"/>
    <xf numFmtId="164" fontId="15" fillId="0" borderId="2" xfId="1" applyNumberFormat="1" applyFont="1" applyBorder="1"/>
    <xf numFmtId="164" fontId="25" fillId="0" borderId="2" xfId="0" applyNumberFormat="1" applyFont="1" applyBorder="1"/>
    <xf numFmtId="3" fontId="25" fillId="0" borderId="2" xfId="0" applyNumberFormat="1" applyFont="1" applyBorder="1"/>
    <xf numFmtId="0" fontId="25" fillId="0" borderId="17" xfId="0" applyFont="1" applyBorder="1"/>
    <xf numFmtId="0" fontId="0" fillId="0" borderId="5" xfId="0" applyBorder="1"/>
    <xf numFmtId="0" fontId="0" fillId="0" borderId="8" xfId="0" applyBorder="1"/>
    <xf numFmtId="0" fontId="0" fillId="0" borderId="18" xfId="0" applyBorder="1"/>
    <xf numFmtId="0" fontId="15" fillId="0" borderId="17" xfId="0" applyFont="1" applyBorder="1"/>
    <xf numFmtId="0" fontId="25" fillId="0" borderId="5" xfId="0" applyFont="1" applyBorder="1"/>
    <xf numFmtId="0" fontId="25" fillId="0" borderId="8" xfId="0" applyFont="1" applyBorder="1"/>
    <xf numFmtId="0" fontId="30" fillId="0" borderId="0" xfId="0" applyFont="1"/>
    <xf numFmtId="0" fontId="31" fillId="0" borderId="0" xfId="0" applyFont="1"/>
    <xf numFmtId="0" fontId="31" fillId="0" borderId="0" xfId="0" applyFont="1" applyBorder="1"/>
    <xf numFmtId="0" fontId="31" fillId="0" borderId="14" xfId="0" applyFont="1" applyBorder="1"/>
    <xf numFmtId="0" fontId="31" fillId="0" borderId="10" xfId="0" applyFont="1" applyBorder="1"/>
    <xf numFmtId="0" fontId="31" fillId="0" borderId="10" xfId="0" applyFont="1" applyBorder="1" applyAlignment="1">
      <alignment horizontal="center"/>
    </xf>
    <xf numFmtId="0" fontId="31" fillId="0" borderId="11" xfId="0" applyFont="1" applyBorder="1"/>
    <xf numFmtId="0" fontId="31" fillId="0" borderId="0" xfId="0" applyFont="1" applyBorder="1" applyAlignment="1">
      <alignment horizontal="center"/>
    </xf>
    <xf numFmtId="0" fontId="31" fillId="0" borderId="13" xfId="0" applyFont="1" applyBorder="1"/>
    <xf numFmtId="0" fontId="31" fillId="0" borderId="13" xfId="0" applyFont="1" applyBorder="1" applyAlignment="1">
      <alignment horizontal="center"/>
    </xf>
    <xf numFmtId="0" fontId="31" fillId="0" borderId="16" xfId="0" applyFont="1" applyBorder="1"/>
    <xf numFmtId="0" fontId="31" fillId="0" borderId="0" xfId="0" applyFont="1" applyAlignment="1">
      <alignment horizontal="center"/>
    </xf>
    <xf numFmtId="0" fontId="30" fillId="0" borderId="9" xfId="0" applyFont="1" applyBorder="1"/>
    <xf numFmtId="0" fontId="31" fillId="0" borderId="7" xfId="0" applyFont="1" applyBorder="1"/>
    <xf numFmtId="0" fontId="33" fillId="0" borderId="7" xfId="0" applyFont="1" applyBorder="1"/>
    <xf numFmtId="0" fontId="31" fillId="0" borderId="9" xfId="0" applyFont="1" applyBorder="1"/>
    <xf numFmtId="0" fontId="31" fillId="0" borderId="11" xfId="0" applyFont="1" applyBorder="1" applyAlignment="1">
      <alignment horizontal="center"/>
    </xf>
    <xf numFmtId="0" fontId="30" fillId="0" borderId="12" xfId="0" applyFont="1" applyBorder="1"/>
    <xf numFmtId="0" fontId="30" fillId="0" borderId="13" xfId="0" applyFont="1" applyBorder="1" applyAlignment="1">
      <alignment horizontal="center"/>
    </xf>
    <xf numFmtId="0" fontId="31" fillId="0" borderId="14" xfId="0" applyFont="1" applyBorder="1" applyAlignment="1">
      <alignment horizontal="center"/>
    </xf>
    <xf numFmtId="0" fontId="31" fillId="0" borderId="15" xfId="0" applyFont="1" applyBorder="1"/>
    <xf numFmtId="0" fontId="31" fillId="0" borderId="16" xfId="0" applyFont="1" applyBorder="1" applyAlignment="1">
      <alignment horizontal="center"/>
    </xf>
    <xf numFmtId="0" fontId="31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0" fillId="0" borderId="5" xfId="0" applyFont="1" applyBorder="1" applyAlignment="1">
      <alignment vertical="center"/>
    </xf>
    <xf numFmtId="0" fontId="31" fillId="0" borderId="7" xfId="0" applyFont="1" applyBorder="1" applyAlignment="1">
      <alignment vertical="center"/>
    </xf>
    <xf numFmtId="0" fontId="31" fillId="0" borderId="5" xfId="0" applyFont="1" applyBorder="1" applyAlignment="1">
      <alignment horizontal="center" vertical="center"/>
    </xf>
    <xf numFmtId="0" fontId="30" fillId="0" borderId="8" xfId="0" applyFont="1" applyBorder="1" applyAlignment="1">
      <alignment vertical="center"/>
    </xf>
    <xf numFmtId="0" fontId="32" fillId="0" borderId="5" xfId="0" applyFont="1" applyBorder="1" applyAlignment="1">
      <alignment horizontal="center" vertical="center"/>
    </xf>
    <xf numFmtId="3" fontId="32" fillId="0" borderId="7" xfId="0" applyNumberFormat="1" applyFont="1" applyBorder="1" applyAlignment="1">
      <alignment vertical="center"/>
    </xf>
    <xf numFmtId="3" fontId="32" fillId="0" borderId="5" xfId="0" applyNumberFormat="1" applyFont="1" applyBorder="1" applyAlignment="1">
      <alignment horizontal="center" vertical="center"/>
    </xf>
    <xf numFmtId="3" fontId="32" fillId="0" borderId="8" xfId="0" applyNumberFormat="1" applyFont="1" applyBorder="1" applyAlignment="1">
      <alignment vertical="center"/>
    </xf>
    <xf numFmtId="0" fontId="32" fillId="0" borderId="5" xfId="0" applyFont="1" applyBorder="1" applyAlignment="1">
      <alignment horizontal="center"/>
    </xf>
    <xf numFmtId="3" fontId="32" fillId="0" borderId="7" xfId="0" applyNumberFormat="1" applyFont="1" applyBorder="1"/>
    <xf numFmtId="3" fontId="32" fillId="0" borderId="5" xfId="0" applyNumberFormat="1" applyFont="1" applyBorder="1" applyAlignment="1">
      <alignment horizontal="center"/>
    </xf>
    <xf numFmtId="3" fontId="32" fillId="0" borderId="8" xfId="0" applyNumberFormat="1" applyFont="1" applyBorder="1"/>
    <xf numFmtId="0" fontId="32" fillId="0" borderId="0" xfId="0" applyFont="1"/>
    <xf numFmtId="0" fontId="32" fillId="2" borderId="5" xfId="0" applyFont="1" applyFill="1" applyBorder="1" applyAlignment="1">
      <alignment horizontal="center"/>
    </xf>
    <xf numFmtId="3" fontId="32" fillId="2" borderId="7" xfId="0" applyNumberFormat="1" applyFont="1" applyFill="1" applyBorder="1"/>
    <xf numFmtId="0" fontId="32" fillId="2" borderId="9" xfId="0" applyFont="1" applyFill="1" applyBorder="1" applyAlignment="1">
      <alignment horizontal="center"/>
    </xf>
    <xf numFmtId="3" fontId="32" fillId="2" borderId="10" xfId="0" applyNumberFormat="1" applyFont="1" applyFill="1" applyBorder="1"/>
    <xf numFmtId="3" fontId="32" fillId="0" borderId="9" xfId="0" applyNumberFormat="1" applyFont="1" applyBorder="1" applyAlignment="1">
      <alignment horizontal="center"/>
    </xf>
    <xf numFmtId="3" fontId="32" fillId="0" borderId="11" xfId="0" applyNumberFormat="1" applyFont="1" applyBorder="1"/>
    <xf numFmtId="0" fontId="32" fillId="2" borderId="15" xfId="0" applyFont="1" applyFill="1" applyBorder="1" applyAlignment="1">
      <alignment horizontal="center"/>
    </xf>
    <xf numFmtId="3" fontId="32" fillId="2" borderId="13" xfId="0" applyNumberFormat="1" applyFont="1" applyFill="1" applyBorder="1"/>
    <xf numFmtId="3" fontId="32" fillId="0" borderId="15" xfId="0" applyNumberFormat="1" applyFont="1" applyBorder="1" applyAlignment="1">
      <alignment horizontal="center"/>
    </xf>
    <xf numFmtId="3" fontId="32" fillId="0" borderId="16" xfId="0" applyNumberFormat="1" applyFont="1" applyBorder="1"/>
    <xf numFmtId="0" fontId="32" fillId="2" borderId="12" xfId="0" applyFont="1" applyFill="1" applyBorder="1" applyAlignment="1">
      <alignment horizontal="center"/>
    </xf>
    <xf numFmtId="3" fontId="32" fillId="2" borderId="0" xfId="0" applyNumberFormat="1" applyFont="1" applyFill="1" applyBorder="1"/>
    <xf numFmtId="3" fontId="32" fillId="0" borderId="12" xfId="0" applyNumberFormat="1" applyFont="1" applyBorder="1" applyAlignment="1">
      <alignment horizontal="center"/>
    </xf>
    <xf numFmtId="3" fontId="32" fillId="0" borderId="14" xfId="0" applyNumberFormat="1" applyFont="1" applyBorder="1"/>
    <xf numFmtId="0" fontId="32" fillId="0" borderId="0" xfId="0" applyFont="1" applyBorder="1" applyAlignment="1">
      <alignment horizontal="center" vertical="center"/>
    </xf>
    <xf numFmtId="3" fontId="32" fillId="0" borderId="0" xfId="0" applyNumberFormat="1" applyFont="1" applyBorder="1" applyAlignment="1">
      <alignment vertical="center"/>
    </xf>
    <xf numFmtId="3" fontId="32" fillId="0" borderId="7" xfId="0" applyNumberFormat="1" applyFont="1" applyBorder="1" applyAlignment="1">
      <alignment horizontal="center" vertical="center"/>
    </xf>
    <xf numFmtId="0" fontId="32" fillId="2" borderId="0" xfId="0" applyFont="1" applyFill="1" applyAlignment="1">
      <alignment horizontal="center"/>
    </xf>
    <xf numFmtId="3" fontId="32" fillId="2" borderId="0" xfId="0" applyNumberFormat="1" applyFont="1" applyFill="1"/>
    <xf numFmtId="0" fontId="32" fillId="0" borderId="0" xfId="0" applyFont="1" applyAlignment="1">
      <alignment horizontal="center"/>
    </xf>
    <xf numFmtId="3" fontId="32" fillId="0" borderId="0" xfId="0" applyNumberFormat="1" applyFont="1"/>
    <xf numFmtId="0" fontId="31" fillId="0" borderId="0" xfId="0" applyFont="1" applyBorder="1" applyAlignment="1">
      <alignment vertical="center"/>
    </xf>
    <xf numFmtId="0" fontId="32" fillId="0" borderId="15" xfId="0" applyFont="1" applyBorder="1" applyAlignment="1">
      <alignment horizontal="center"/>
    </xf>
    <xf numFmtId="3" fontId="32" fillId="0" borderId="13" xfId="0" applyNumberFormat="1" applyFont="1" applyBorder="1"/>
    <xf numFmtId="0" fontId="32" fillId="0" borderId="0" xfId="0" applyFont="1" applyBorder="1" applyAlignment="1">
      <alignment horizontal="center"/>
    </xf>
    <xf numFmtId="0" fontId="32" fillId="0" borderId="0" xfId="0" applyFont="1" applyBorder="1"/>
    <xf numFmtId="0" fontId="33" fillId="0" borderId="0" xfId="0" applyFont="1" applyBorder="1"/>
    <xf numFmtId="0" fontId="34" fillId="0" borderId="0" xfId="0" applyFont="1" applyAlignment="1">
      <alignment horizontal="center"/>
    </xf>
    <xf numFmtId="0" fontId="33" fillId="0" borderId="0" xfId="0" applyFont="1" applyBorder="1" applyAlignment="1">
      <alignment horizontal="center"/>
    </xf>
    <xf numFmtId="0" fontId="35" fillId="0" borderId="0" xfId="0" applyFont="1" applyAlignment="1">
      <alignment horizontal="left"/>
    </xf>
    <xf numFmtId="0" fontId="36" fillId="0" borderId="0" xfId="0" applyFont="1" applyAlignment="1">
      <alignment horizontal="center"/>
    </xf>
    <xf numFmtId="0" fontId="38" fillId="0" borderId="0" xfId="0" applyFont="1" applyAlignment="1">
      <alignment horizontal="justify"/>
    </xf>
    <xf numFmtId="0" fontId="39" fillId="0" borderId="0" xfId="0" applyFont="1" applyAlignment="1">
      <alignment horizontal="justify"/>
    </xf>
    <xf numFmtId="0" fontId="41" fillId="0" borderId="0" xfId="0" applyFont="1" applyAlignment="1">
      <alignment horizontal="justify"/>
    </xf>
    <xf numFmtId="0" fontId="42" fillId="0" borderId="0" xfId="0" applyFont="1" applyAlignment="1">
      <alignment horizontal="justify"/>
    </xf>
    <xf numFmtId="0" fontId="43" fillId="0" borderId="0" xfId="0" applyFont="1" applyAlignment="1">
      <alignment horizontal="justify"/>
    </xf>
    <xf numFmtId="0" fontId="44" fillId="0" borderId="0" xfId="0" applyFont="1" applyAlignment="1">
      <alignment horizontal="justify"/>
    </xf>
    <xf numFmtId="0" fontId="45" fillId="0" borderId="0" xfId="0" applyFont="1"/>
    <xf numFmtId="0" fontId="39" fillId="0" borderId="0" xfId="0" applyFont="1"/>
    <xf numFmtId="0" fontId="46" fillId="0" borderId="0" xfId="0" applyFont="1"/>
    <xf numFmtId="0" fontId="0" fillId="0" borderId="12" xfId="0" applyFill="1" applyBorder="1" applyAlignment="1">
      <alignment horizontal="left"/>
    </xf>
    <xf numFmtId="0" fontId="2" fillId="0" borderId="2" xfId="0" applyFont="1" applyBorder="1"/>
    <xf numFmtId="0" fontId="47" fillId="0" borderId="0" xfId="0" applyFont="1" applyAlignment="1">
      <alignment horizontal="justify"/>
    </xf>
    <xf numFmtId="0" fontId="0" fillId="0" borderId="0" xfId="0" applyBorder="1" applyAlignment="1">
      <alignment horizontal="left"/>
    </xf>
    <xf numFmtId="0" fontId="0" fillId="0" borderId="0" xfId="0" applyFill="1" applyBorder="1" applyAlignment="1">
      <alignment horizontal="left"/>
    </xf>
    <xf numFmtId="0" fontId="48" fillId="0" borderId="0" xfId="0" applyFont="1" applyAlignment="1">
      <alignment horizontal="justify"/>
    </xf>
    <xf numFmtId="0" fontId="8" fillId="0" borderId="5" xfId="0" applyFont="1" applyBorder="1" applyAlignment="1">
      <alignment horizontal="left"/>
    </xf>
    <xf numFmtId="0" fontId="2" fillId="0" borderId="2" xfId="0" applyFont="1" applyFill="1" applyBorder="1" applyAlignment="1">
      <alignment horizontal="left"/>
    </xf>
    <xf numFmtId="0" fontId="40" fillId="0" borderId="0" xfId="0" applyFont="1" applyAlignment="1">
      <alignment horizontal="justify"/>
    </xf>
    <xf numFmtId="0" fontId="36" fillId="0" borderId="0" xfId="0" applyFont="1" applyAlignment="1">
      <alignment horizontal="justify"/>
    </xf>
    <xf numFmtId="0" fontId="50" fillId="0" borderId="0" xfId="0" applyFont="1" applyAlignment="1">
      <alignment horizontal="justify"/>
    </xf>
    <xf numFmtId="0" fontId="51" fillId="0" borderId="0" xfId="0" applyFont="1"/>
    <xf numFmtId="0" fontId="52" fillId="0" borderId="0" xfId="0" applyFont="1"/>
    <xf numFmtId="0" fontId="52" fillId="0" borderId="0" xfId="0" applyFont="1" applyAlignment="1">
      <alignment horizontal="justify"/>
    </xf>
    <xf numFmtId="0" fontId="13" fillId="0" borderId="13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6" fillId="0" borderId="14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15" fillId="0" borderId="17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2" fontId="25" fillId="0" borderId="5" xfId="3" applyNumberFormat="1" applyFont="1" applyBorder="1" applyAlignment="1">
      <alignment horizontal="center" wrapText="1"/>
    </xf>
    <xf numFmtId="2" fontId="25" fillId="0" borderId="7" xfId="3" applyNumberFormat="1" applyFont="1" applyBorder="1" applyAlignment="1">
      <alignment horizontal="center" wrapText="1"/>
    </xf>
    <xf numFmtId="2" fontId="25" fillId="0" borderId="8" xfId="3" applyNumberFormat="1" applyFont="1" applyBorder="1" applyAlignment="1">
      <alignment horizontal="center" wrapText="1"/>
    </xf>
    <xf numFmtId="2" fontId="27" fillId="0" borderId="0" xfId="3" applyNumberFormat="1" applyFont="1" applyBorder="1" applyAlignment="1">
      <alignment horizontal="center" wrapText="1"/>
    </xf>
    <xf numFmtId="2" fontId="27" fillId="0" borderId="14" xfId="3" applyNumberFormat="1" applyFont="1" applyBorder="1" applyAlignment="1">
      <alignment horizontal="center" wrapText="1"/>
    </xf>
    <xf numFmtId="0" fontId="25" fillId="0" borderId="35" xfId="3" applyFont="1" applyBorder="1" applyAlignment="1">
      <alignment horizontal="left" wrapText="1"/>
    </xf>
    <xf numFmtId="0" fontId="25" fillId="0" borderId="23" xfId="3" applyFont="1" applyBorder="1" applyAlignment="1">
      <alignment horizontal="left" wrapText="1"/>
    </xf>
    <xf numFmtId="0" fontId="15" fillId="0" borderId="7" xfId="3" applyFont="1" applyBorder="1" applyAlignment="1">
      <alignment horizontal="left" wrapText="1"/>
    </xf>
    <xf numFmtId="0" fontId="15" fillId="0" borderId="8" xfId="3" applyFont="1" applyBorder="1" applyAlignment="1">
      <alignment horizontal="left" wrapText="1"/>
    </xf>
    <xf numFmtId="0" fontId="25" fillId="0" borderId="7" xfId="3" applyFont="1" applyBorder="1" applyAlignment="1">
      <alignment horizontal="left" wrapText="1"/>
    </xf>
    <xf numFmtId="0" fontId="25" fillId="0" borderId="8" xfId="3" applyFont="1" applyBorder="1" applyAlignment="1">
      <alignment horizontal="left" wrapText="1"/>
    </xf>
    <xf numFmtId="0" fontId="15" fillId="0" borderId="7" xfId="3" applyFont="1" applyBorder="1" applyAlignment="1">
      <alignment horizontal="center" wrapText="1"/>
    </xf>
    <xf numFmtId="0" fontId="15" fillId="0" borderId="8" xfId="3" applyFont="1" applyBorder="1" applyAlignment="1">
      <alignment horizontal="center" wrapText="1"/>
    </xf>
    <xf numFmtId="0" fontId="25" fillId="0" borderId="2" xfId="3" applyFont="1" applyBorder="1" applyAlignment="1">
      <alignment horizontal="left" wrapText="1"/>
    </xf>
    <xf numFmtId="0" fontId="25" fillId="0" borderId="30" xfId="3" applyFont="1" applyBorder="1" applyAlignment="1">
      <alignment horizontal="left" wrapText="1"/>
    </xf>
    <xf numFmtId="0" fontId="23" fillId="0" borderId="8" xfId="3" applyFont="1" applyBorder="1" applyAlignment="1">
      <alignment horizontal="left" wrapText="1"/>
    </xf>
    <xf numFmtId="0" fontId="23" fillId="0" borderId="2" xfId="3" applyFont="1" applyBorder="1" applyAlignment="1">
      <alignment horizontal="left" wrapText="1"/>
    </xf>
    <xf numFmtId="0" fontId="22" fillId="0" borderId="2" xfId="4" applyFont="1" applyFill="1" applyBorder="1" applyAlignment="1">
      <alignment horizontal="left" wrapText="1"/>
    </xf>
    <xf numFmtId="0" fontId="28" fillId="0" borderId="2" xfId="4" applyFont="1" applyFill="1" applyBorder="1" applyAlignment="1">
      <alignment horizontal="left" wrapText="1"/>
    </xf>
    <xf numFmtId="0" fontId="27" fillId="0" borderId="9" xfId="3" applyFont="1" applyBorder="1" applyAlignment="1">
      <alignment horizontal="center" wrapText="1"/>
    </xf>
    <xf numFmtId="0" fontId="27" fillId="0" borderId="10" xfId="3" applyFont="1" applyBorder="1" applyAlignment="1">
      <alignment horizontal="center" wrapText="1"/>
    </xf>
    <xf numFmtId="0" fontId="27" fillId="0" borderId="11" xfId="3" applyFont="1" applyBorder="1" applyAlignment="1">
      <alignment horizontal="center" wrapText="1"/>
    </xf>
    <xf numFmtId="0" fontId="28" fillId="0" borderId="35" xfId="3" applyFont="1" applyBorder="1" applyAlignment="1">
      <alignment horizontal="left" wrapText="1"/>
    </xf>
    <xf numFmtId="0" fontId="28" fillId="0" borderId="23" xfId="3" applyFont="1" applyBorder="1" applyAlignment="1">
      <alignment horizontal="left" wrapText="1"/>
    </xf>
    <xf numFmtId="0" fontId="28" fillId="0" borderId="2" xfId="3" applyFont="1" applyBorder="1" applyAlignment="1">
      <alignment horizontal="left" wrapText="1"/>
    </xf>
    <xf numFmtId="0" fontId="22" fillId="0" borderId="2" xfId="3" applyFont="1" applyBorder="1" applyAlignment="1">
      <alignment horizontal="left"/>
    </xf>
    <xf numFmtId="0" fontId="22" fillId="0" borderId="2" xfId="3" applyFont="1" applyBorder="1" applyAlignment="1">
      <alignment horizontal="left" wrapText="1"/>
    </xf>
    <xf numFmtId="0" fontId="29" fillId="0" borderId="2" xfId="4" applyFont="1" applyFill="1" applyBorder="1" applyAlignment="1">
      <alignment horizontal="left" wrapText="1"/>
    </xf>
    <xf numFmtId="0" fontId="29" fillId="0" borderId="2" xfId="3" applyFont="1" applyBorder="1" applyAlignment="1">
      <alignment horizontal="left"/>
    </xf>
    <xf numFmtId="0" fontId="29" fillId="0" borderId="30" xfId="3" applyFont="1" applyBorder="1" applyAlignment="1">
      <alignment horizontal="left"/>
    </xf>
    <xf numFmtId="0" fontId="28" fillId="0" borderId="2" xfId="3" applyFont="1" applyBorder="1" applyAlignment="1">
      <alignment horizontal="left"/>
    </xf>
  </cellXfs>
  <cellStyles count="5">
    <cellStyle name="Comma" xfId="1" builtinId="3"/>
    <cellStyle name="Comma_21.Aktivet Afatgjata Materiale  09" xfId="2"/>
    <cellStyle name="Normal" xfId="0" builtinId="0"/>
    <cellStyle name="Normal_asn_2009 Propozimet" xfId="3"/>
    <cellStyle name="Normal_Sheet2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Scrap%20(3)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ktivi"/>
      <sheetName val="Pasivi-1"/>
      <sheetName val="Pasq.Ardh-shpz-1"/>
      <sheetName val="Inventari"/>
      <sheetName val="Inv.Llog.Bankare"/>
      <sheetName val="Ndrysh.Gjendje-Amortizim"/>
      <sheetName val="Inv.Automjeteve"/>
      <sheetName val="Sh.Shpjeguese-1"/>
      <sheetName val="Kopertina"/>
      <sheetName val="Pasqyre AKtive Afatgjata"/>
      <sheetName val="Pasqyre Ardhurave"/>
      <sheetName val="Pasqyre Shpenzimesh"/>
      <sheetName val="Te Ardhura sipas natyres"/>
      <sheetName val="Analize"/>
    </sheetNames>
    <sheetDataSet>
      <sheetData sheetId="0">
        <row r="10">
          <cell r="C10">
            <v>1061988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28"/>
  <sheetViews>
    <sheetView topLeftCell="A10" workbookViewId="0">
      <selection activeCell="B38" sqref="B38"/>
    </sheetView>
  </sheetViews>
  <sheetFormatPr defaultRowHeight="12.75"/>
  <cols>
    <col min="1" max="1" width="4.85546875" customWidth="1"/>
    <col min="2" max="2" width="46.42578125" customWidth="1"/>
    <col min="3" max="3" width="12" customWidth="1"/>
    <col min="4" max="4" width="13.42578125" customWidth="1"/>
  </cols>
  <sheetData>
    <row r="2" spans="1:4" ht="15">
      <c r="A2" s="1"/>
      <c r="B2" s="1" t="s">
        <v>0</v>
      </c>
      <c r="C2" s="2"/>
      <c r="D2" s="3"/>
    </row>
    <row r="3" spans="1:4" ht="13.5" thickBot="1">
      <c r="A3" s="3"/>
      <c r="B3" s="3"/>
      <c r="C3" s="4"/>
      <c r="D3" s="3"/>
    </row>
    <row r="4" spans="1:4" ht="27.75">
      <c r="A4" s="5" t="s">
        <v>1</v>
      </c>
      <c r="B4" s="6" t="s">
        <v>2</v>
      </c>
      <c r="C4" s="7" t="s">
        <v>3</v>
      </c>
      <c r="D4" s="8" t="s">
        <v>4</v>
      </c>
    </row>
    <row r="5" spans="1:4" ht="15">
      <c r="A5" s="9" t="s">
        <v>5</v>
      </c>
      <c r="B5" s="10" t="s">
        <v>6</v>
      </c>
      <c r="C5" s="11">
        <f>C6+C9+C15+C19</f>
        <v>1189531.6800000002</v>
      </c>
      <c r="D5" s="11">
        <f>D6+D9+D15+D19</f>
        <v>1375574</v>
      </c>
    </row>
    <row r="6" spans="1:4" ht="15">
      <c r="A6" s="12"/>
      <c r="B6" s="10" t="s">
        <v>7</v>
      </c>
      <c r="C6" s="11">
        <f>C7+C8</f>
        <v>219055.14</v>
      </c>
      <c r="D6" s="11">
        <f>D7+D8</f>
        <v>262071</v>
      </c>
    </row>
    <row r="7" spans="1:4" ht="15">
      <c r="A7" s="12"/>
      <c r="B7" s="13" t="s">
        <v>8</v>
      </c>
      <c r="C7" s="14">
        <v>219055.14</v>
      </c>
      <c r="D7" s="15">
        <v>8071</v>
      </c>
    </row>
    <row r="8" spans="1:4" ht="15">
      <c r="A8" s="12"/>
      <c r="B8" s="13" t="s">
        <v>9</v>
      </c>
      <c r="C8" s="14">
        <v>0</v>
      </c>
      <c r="D8" s="15">
        <v>254000</v>
      </c>
    </row>
    <row r="9" spans="1:4" ht="15">
      <c r="A9" s="12"/>
      <c r="B9" s="10" t="s">
        <v>10</v>
      </c>
      <c r="C9" s="11">
        <f>C10+C11+C12+C13+C14</f>
        <v>970476.54</v>
      </c>
      <c r="D9" s="11">
        <f>D10+D11+D12+D13</f>
        <v>1113503</v>
      </c>
    </row>
    <row r="10" spans="1:4" ht="15">
      <c r="A10" s="12"/>
      <c r="B10" s="13" t="s">
        <v>11</v>
      </c>
      <c r="C10" s="14">
        <v>356700.54</v>
      </c>
      <c r="D10" s="15">
        <v>1061988</v>
      </c>
    </row>
    <row r="11" spans="1:4" ht="15">
      <c r="A11" s="12"/>
      <c r="B11" s="13" t="s">
        <v>12</v>
      </c>
      <c r="C11" s="14">
        <v>456900</v>
      </c>
      <c r="D11" s="15">
        <v>3515</v>
      </c>
    </row>
    <row r="12" spans="1:4" ht="15">
      <c r="A12" s="12"/>
      <c r="B12" s="13" t="s">
        <v>13</v>
      </c>
      <c r="C12" s="14"/>
      <c r="D12" s="15"/>
    </row>
    <row r="13" spans="1:4" ht="15">
      <c r="A13" s="12"/>
      <c r="B13" s="13" t="s">
        <v>14</v>
      </c>
      <c r="C13" s="14">
        <v>120226</v>
      </c>
      <c r="D13" s="15">
        <v>48000</v>
      </c>
    </row>
    <row r="14" spans="1:4" ht="15">
      <c r="A14" s="12"/>
      <c r="B14" s="13" t="s">
        <v>15</v>
      </c>
      <c r="C14" s="14">
        <v>36650</v>
      </c>
      <c r="D14" s="15"/>
    </row>
    <row r="15" spans="1:4" ht="15">
      <c r="A15" s="12"/>
      <c r="B15" s="10" t="s">
        <v>16</v>
      </c>
      <c r="C15" s="11">
        <f>C16+C17+C18</f>
        <v>0</v>
      </c>
      <c r="D15" s="11">
        <f>D16+D17+D18</f>
        <v>0</v>
      </c>
    </row>
    <row r="16" spans="1:4" ht="15">
      <c r="A16" s="12"/>
      <c r="B16" s="13" t="s">
        <v>17</v>
      </c>
      <c r="C16" s="14"/>
      <c r="D16" s="15"/>
    </row>
    <row r="17" spans="1:4" ht="15">
      <c r="A17" s="12"/>
      <c r="B17" s="13" t="s">
        <v>18</v>
      </c>
      <c r="C17" s="14"/>
      <c r="D17" s="15"/>
    </row>
    <row r="18" spans="1:4" ht="15">
      <c r="A18" s="12"/>
      <c r="B18" s="13" t="s">
        <v>19</v>
      </c>
      <c r="C18" s="14"/>
      <c r="D18" s="15"/>
    </row>
    <row r="19" spans="1:4" ht="15">
      <c r="A19" s="16"/>
      <c r="B19" s="10" t="s">
        <v>20</v>
      </c>
      <c r="C19" s="11">
        <f>C20</f>
        <v>0</v>
      </c>
      <c r="D19" s="11">
        <f>D20</f>
        <v>0</v>
      </c>
    </row>
    <row r="20" spans="1:4" ht="15">
      <c r="A20" s="12"/>
      <c r="B20" s="13" t="s">
        <v>21</v>
      </c>
      <c r="C20" s="14"/>
      <c r="D20" s="15"/>
    </row>
    <row r="21" spans="1:4" ht="15">
      <c r="A21" s="9" t="s">
        <v>22</v>
      </c>
      <c r="B21" s="10" t="s">
        <v>23</v>
      </c>
      <c r="C21" s="11">
        <f>C22+C27</f>
        <v>9309</v>
      </c>
      <c r="D21" s="11">
        <f>D22+D27</f>
        <v>12412</v>
      </c>
    </row>
    <row r="22" spans="1:4" ht="15">
      <c r="A22" s="12"/>
      <c r="B22" s="10" t="s">
        <v>24</v>
      </c>
      <c r="C22" s="11">
        <f>C23+C24+C25+C26</f>
        <v>9309</v>
      </c>
      <c r="D22" s="11">
        <f>D23+D24+D25+D26</f>
        <v>12412</v>
      </c>
    </row>
    <row r="23" spans="1:4" ht="15">
      <c r="A23" s="12"/>
      <c r="B23" s="13" t="s">
        <v>25</v>
      </c>
      <c r="C23" s="14"/>
      <c r="D23" s="15"/>
    </row>
    <row r="24" spans="1:4" ht="15">
      <c r="A24" s="12"/>
      <c r="B24" s="13" t="s">
        <v>26</v>
      </c>
      <c r="C24" s="14"/>
      <c r="D24" s="15"/>
    </row>
    <row r="25" spans="1:4" ht="15">
      <c r="A25" s="12"/>
      <c r="B25" s="13" t="s">
        <v>27</v>
      </c>
      <c r="C25" s="14"/>
      <c r="D25" s="15"/>
    </row>
    <row r="26" spans="1:4" ht="15">
      <c r="A26" s="12"/>
      <c r="B26" s="13" t="s">
        <v>28</v>
      </c>
      <c r="C26" s="14">
        <v>9309</v>
      </c>
      <c r="D26" s="15">
        <v>12412</v>
      </c>
    </row>
    <row r="27" spans="1:4" ht="15">
      <c r="A27" s="12"/>
      <c r="B27" s="10" t="s">
        <v>29</v>
      </c>
      <c r="C27" s="14"/>
      <c r="D27" s="11"/>
    </row>
    <row r="28" spans="1:4" ht="15">
      <c r="A28" s="12"/>
      <c r="B28" s="10" t="s">
        <v>30</v>
      </c>
      <c r="C28" s="11">
        <f>C5+C21</f>
        <v>1198840.6800000002</v>
      </c>
      <c r="D28" s="11">
        <f>D5+D21</f>
        <v>1387986</v>
      </c>
    </row>
  </sheetData>
  <phoneticPr fontId="6" type="noConversion"/>
  <pageMargins left="0.75" right="0.75" top="1" bottom="1" header="0.5" footer="0.5"/>
  <pageSetup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J29"/>
  <sheetViews>
    <sheetView workbookViewId="0">
      <selection activeCell="K26" sqref="K26"/>
    </sheetView>
  </sheetViews>
  <sheetFormatPr defaultRowHeight="12.75"/>
  <cols>
    <col min="1" max="1" width="7.140625" customWidth="1"/>
    <col min="9" max="9" width="10" customWidth="1"/>
    <col min="10" max="10" width="12.140625" customWidth="1"/>
  </cols>
  <sheetData>
    <row r="1" spans="1:10">
      <c r="A1" s="79"/>
      <c r="B1" s="88" t="s">
        <v>188</v>
      </c>
      <c r="C1" s="107"/>
      <c r="D1" s="107"/>
      <c r="E1" s="79"/>
      <c r="F1" s="79"/>
      <c r="G1" s="79"/>
      <c r="H1" s="79"/>
      <c r="I1" s="108"/>
      <c r="J1" s="108"/>
    </row>
    <row r="2" spans="1:10">
      <c r="A2" s="79"/>
      <c r="B2" s="88" t="s">
        <v>494</v>
      </c>
      <c r="C2" s="107"/>
      <c r="D2" s="107"/>
      <c r="E2" s="79"/>
      <c r="F2" s="79"/>
      <c r="G2" s="79"/>
      <c r="H2" s="79"/>
      <c r="I2" s="108"/>
      <c r="J2" s="108"/>
    </row>
    <row r="3" spans="1:10">
      <c r="A3" s="79"/>
      <c r="B3" s="109"/>
      <c r="C3" s="79"/>
      <c r="D3" s="79"/>
      <c r="E3" s="79"/>
      <c r="F3" s="79"/>
      <c r="G3" s="79"/>
      <c r="H3" s="79"/>
      <c r="I3" s="110" t="s">
        <v>189</v>
      </c>
      <c r="J3" s="108"/>
    </row>
    <row r="4" spans="1:10">
      <c r="A4" s="79"/>
      <c r="B4" s="109"/>
      <c r="C4" s="79"/>
      <c r="D4" s="79"/>
      <c r="E4" s="79"/>
      <c r="F4" s="79"/>
      <c r="G4" s="79"/>
      <c r="H4" s="79"/>
      <c r="I4" s="108"/>
      <c r="J4" s="108"/>
    </row>
    <row r="5" spans="1:10">
      <c r="A5" s="77"/>
      <c r="B5" s="77"/>
      <c r="C5" s="77"/>
      <c r="D5" s="77"/>
      <c r="E5" s="77"/>
      <c r="F5" s="77"/>
      <c r="G5" s="77"/>
      <c r="H5" s="77"/>
      <c r="I5" s="111"/>
      <c r="J5" s="112" t="s">
        <v>190</v>
      </c>
    </row>
    <row r="6" spans="1:10">
      <c r="A6" s="306" t="s">
        <v>191</v>
      </c>
      <c r="B6" s="307"/>
      <c r="C6" s="307"/>
      <c r="D6" s="307"/>
      <c r="E6" s="307"/>
      <c r="F6" s="307"/>
      <c r="G6" s="307"/>
      <c r="H6" s="307"/>
      <c r="I6" s="307"/>
      <c r="J6" s="308"/>
    </row>
    <row r="7" spans="1:10" ht="33" thickBot="1">
      <c r="A7" s="113"/>
      <c r="B7" s="309" t="s">
        <v>192</v>
      </c>
      <c r="C7" s="309"/>
      <c r="D7" s="309"/>
      <c r="E7" s="309"/>
      <c r="F7" s="310"/>
      <c r="G7" s="114" t="s">
        <v>193</v>
      </c>
      <c r="H7" s="114" t="s">
        <v>194</v>
      </c>
      <c r="I7" s="115" t="s">
        <v>195</v>
      </c>
      <c r="J7" s="115" t="s">
        <v>196</v>
      </c>
    </row>
    <row r="8" spans="1:10">
      <c r="A8" s="116">
        <v>1</v>
      </c>
      <c r="B8" s="311" t="s">
        <v>197</v>
      </c>
      <c r="C8" s="312"/>
      <c r="D8" s="312"/>
      <c r="E8" s="312"/>
      <c r="F8" s="312"/>
      <c r="G8" s="117">
        <v>70</v>
      </c>
      <c r="H8" s="117">
        <v>11100</v>
      </c>
      <c r="I8" s="118">
        <f>I9+I10+I11</f>
        <v>5862</v>
      </c>
      <c r="J8" s="118">
        <f>J9+J10+J11</f>
        <v>5452</v>
      </c>
    </row>
    <row r="9" spans="1:10" ht="25.5">
      <c r="A9" s="119" t="s">
        <v>198</v>
      </c>
      <c r="B9" s="313" t="s">
        <v>199</v>
      </c>
      <c r="C9" s="313"/>
      <c r="D9" s="313"/>
      <c r="E9" s="313"/>
      <c r="F9" s="314"/>
      <c r="G9" s="120" t="s">
        <v>200</v>
      </c>
      <c r="H9" s="120">
        <v>11101</v>
      </c>
      <c r="I9" s="121"/>
      <c r="J9" s="122"/>
    </row>
    <row r="10" spans="1:10">
      <c r="A10" s="123" t="s">
        <v>201</v>
      </c>
      <c r="B10" s="313" t="s">
        <v>202</v>
      </c>
      <c r="C10" s="313"/>
      <c r="D10" s="313"/>
      <c r="E10" s="313"/>
      <c r="F10" s="314"/>
      <c r="G10" s="120">
        <v>704</v>
      </c>
      <c r="H10" s="120">
        <v>11102</v>
      </c>
      <c r="I10" s="124">
        <v>5862</v>
      </c>
      <c r="J10" s="125">
        <v>5452</v>
      </c>
    </row>
    <row r="11" spans="1:10">
      <c r="A11" s="123" t="s">
        <v>203</v>
      </c>
      <c r="B11" s="313" t="s">
        <v>204</v>
      </c>
      <c r="C11" s="313"/>
      <c r="D11" s="313"/>
      <c r="E11" s="313"/>
      <c r="F11" s="314"/>
      <c r="G11" s="126">
        <v>705</v>
      </c>
      <c r="H11" s="120">
        <v>11103</v>
      </c>
      <c r="I11" s="121"/>
      <c r="J11" s="122"/>
    </row>
    <row r="12" spans="1:10">
      <c r="A12" s="127">
        <v>2</v>
      </c>
      <c r="B12" s="315" t="s">
        <v>205</v>
      </c>
      <c r="C12" s="315"/>
      <c r="D12" s="315"/>
      <c r="E12" s="315"/>
      <c r="F12" s="316"/>
      <c r="G12" s="128">
        <v>708</v>
      </c>
      <c r="H12" s="129">
        <v>11104</v>
      </c>
      <c r="I12" s="121"/>
      <c r="J12" s="122"/>
    </row>
    <row r="13" spans="1:10">
      <c r="A13" s="130" t="s">
        <v>198</v>
      </c>
      <c r="B13" s="313" t="s">
        <v>206</v>
      </c>
      <c r="C13" s="313"/>
      <c r="D13" s="313"/>
      <c r="E13" s="313"/>
      <c r="F13" s="314"/>
      <c r="G13" s="120">
        <v>7081</v>
      </c>
      <c r="H13" s="131">
        <v>111041</v>
      </c>
      <c r="I13" s="121"/>
      <c r="J13" s="122"/>
    </row>
    <row r="14" spans="1:10">
      <c r="A14" s="130" t="s">
        <v>207</v>
      </c>
      <c r="B14" s="313" t="s">
        <v>208</v>
      </c>
      <c r="C14" s="313"/>
      <c r="D14" s="313"/>
      <c r="E14" s="313"/>
      <c r="F14" s="314"/>
      <c r="G14" s="120">
        <v>7082</v>
      </c>
      <c r="H14" s="131">
        <v>111042</v>
      </c>
      <c r="I14" s="121"/>
      <c r="J14" s="122"/>
    </row>
    <row r="15" spans="1:10">
      <c r="A15" s="130" t="s">
        <v>209</v>
      </c>
      <c r="B15" s="313" t="s">
        <v>210</v>
      </c>
      <c r="C15" s="313"/>
      <c r="D15" s="313"/>
      <c r="E15" s="313"/>
      <c r="F15" s="314"/>
      <c r="G15" s="120">
        <v>7083</v>
      </c>
      <c r="H15" s="131">
        <v>111043</v>
      </c>
      <c r="I15" s="121"/>
      <c r="J15" s="122"/>
    </row>
    <row r="16" spans="1:10">
      <c r="A16" s="132">
        <v>3</v>
      </c>
      <c r="B16" s="315" t="s">
        <v>211</v>
      </c>
      <c r="C16" s="315"/>
      <c r="D16" s="315"/>
      <c r="E16" s="315"/>
      <c r="F16" s="316"/>
      <c r="G16" s="128">
        <v>71</v>
      </c>
      <c r="H16" s="129">
        <v>11201</v>
      </c>
      <c r="I16" s="121"/>
      <c r="J16" s="122"/>
    </row>
    <row r="17" spans="1:10">
      <c r="A17" s="133"/>
      <c r="B17" s="317" t="s">
        <v>212</v>
      </c>
      <c r="C17" s="317"/>
      <c r="D17" s="317"/>
      <c r="E17" s="317"/>
      <c r="F17" s="318"/>
      <c r="G17" s="134"/>
      <c r="H17" s="120">
        <v>112011</v>
      </c>
      <c r="I17" s="121"/>
      <c r="J17" s="122"/>
    </row>
    <row r="18" spans="1:10">
      <c r="A18" s="133"/>
      <c r="B18" s="317" t="s">
        <v>213</v>
      </c>
      <c r="C18" s="317"/>
      <c r="D18" s="317"/>
      <c r="E18" s="317"/>
      <c r="F18" s="318"/>
      <c r="G18" s="134"/>
      <c r="H18" s="120">
        <v>112012</v>
      </c>
      <c r="I18" s="121"/>
      <c r="J18" s="122"/>
    </row>
    <row r="19" spans="1:10">
      <c r="A19" s="135">
        <v>4</v>
      </c>
      <c r="B19" s="315" t="s">
        <v>214</v>
      </c>
      <c r="C19" s="315"/>
      <c r="D19" s="315"/>
      <c r="E19" s="315"/>
      <c r="F19" s="316"/>
      <c r="G19" s="136">
        <v>72</v>
      </c>
      <c r="H19" s="137">
        <v>11300</v>
      </c>
      <c r="I19" s="124"/>
      <c r="J19" s="122"/>
    </row>
    <row r="20" spans="1:10">
      <c r="A20" s="123"/>
      <c r="B20" s="321" t="s">
        <v>215</v>
      </c>
      <c r="C20" s="322"/>
      <c r="D20" s="322"/>
      <c r="E20" s="322"/>
      <c r="F20" s="322"/>
      <c r="G20" s="138"/>
      <c r="H20" s="140">
        <v>11301</v>
      </c>
      <c r="I20" s="121"/>
      <c r="J20" s="122"/>
    </row>
    <row r="21" spans="1:10">
      <c r="A21" s="141">
        <v>5</v>
      </c>
      <c r="B21" s="316" t="s">
        <v>216</v>
      </c>
      <c r="C21" s="319"/>
      <c r="D21" s="319"/>
      <c r="E21" s="319"/>
      <c r="F21" s="319"/>
      <c r="G21" s="142">
        <v>73</v>
      </c>
      <c r="H21" s="142">
        <v>11400</v>
      </c>
      <c r="I21" s="121"/>
      <c r="J21" s="122"/>
    </row>
    <row r="22" spans="1:10">
      <c r="A22" s="143">
        <v>6</v>
      </c>
      <c r="B22" s="316" t="s">
        <v>217</v>
      </c>
      <c r="C22" s="319"/>
      <c r="D22" s="319"/>
      <c r="E22" s="319"/>
      <c r="F22" s="319"/>
      <c r="G22" s="142">
        <v>75</v>
      </c>
      <c r="H22" s="144">
        <v>11500</v>
      </c>
      <c r="I22" s="121">
        <v>256</v>
      </c>
      <c r="J22" s="122">
        <v>923</v>
      </c>
    </row>
    <row r="23" spans="1:10">
      <c r="A23" s="141">
        <v>7</v>
      </c>
      <c r="B23" s="315" t="s">
        <v>218</v>
      </c>
      <c r="C23" s="315"/>
      <c r="D23" s="315"/>
      <c r="E23" s="315"/>
      <c r="F23" s="316"/>
      <c r="G23" s="128">
        <v>77</v>
      </c>
      <c r="H23" s="128">
        <v>11600</v>
      </c>
      <c r="I23" s="121"/>
      <c r="J23" s="122"/>
    </row>
    <row r="24" spans="1:10" ht="13.5" thickBot="1">
      <c r="A24" s="145" t="s">
        <v>219</v>
      </c>
      <c r="B24" s="320" t="s">
        <v>220</v>
      </c>
      <c r="C24" s="320"/>
      <c r="D24" s="320"/>
      <c r="E24" s="320"/>
      <c r="F24" s="320"/>
      <c r="G24" s="146"/>
      <c r="H24" s="146">
        <v>11800</v>
      </c>
      <c r="I24" s="147">
        <f>I8+I22</f>
        <v>6118</v>
      </c>
      <c r="J24" s="147">
        <f>J8+J22</f>
        <v>6375</v>
      </c>
    </row>
    <row r="25" spans="1:10">
      <c r="A25" s="148"/>
      <c r="B25" s="149"/>
      <c r="C25" s="149"/>
      <c r="D25" s="149"/>
      <c r="E25" s="149"/>
      <c r="F25" s="149"/>
      <c r="G25" s="149"/>
      <c r="H25" s="149"/>
      <c r="I25" s="150"/>
      <c r="J25" s="150"/>
    </row>
    <row r="26" spans="1:10">
      <c r="A26" s="148"/>
      <c r="B26" s="149"/>
      <c r="C26" s="149"/>
      <c r="D26" s="149"/>
      <c r="E26" s="149"/>
      <c r="F26" s="149"/>
      <c r="G26" s="149"/>
      <c r="H26" s="149"/>
      <c r="I26" s="150"/>
      <c r="J26" s="150"/>
    </row>
    <row r="27" spans="1:10">
      <c r="A27" s="148"/>
      <c r="B27" s="149"/>
      <c r="C27" s="149"/>
      <c r="D27" s="149"/>
      <c r="E27" s="149"/>
      <c r="F27" s="149"/>
      <c r="G27" s="149"/>
      <c r="H27" s="149"/>
      <c r="I27" s="150"/>
      <c r="J27" s="150"/>
    </row>
    <row r="28" spans="1:10">
      <c r="A28" s="148"/>
      <c r="B28" s="149"/>
      <c r="C28" s="149"/>
      <c r="D28" s="149"/>
      <c r="E28" s="149"/>
      <c r="F28" s="149"/>
      <c r="G28" s="149"/>
      <c r="H28" s="149"/>
      <c r="I28" s="150" t="s">
        <v>186</v>
      </c>
      <c r="J28" s="150"/>
    </row>
    <row r="29" spans="1:10">
      <c r="A29" s="148"/>
      <c r="B29" s="149"/>
      <c r="C29" s="149"/>
      <c r="D29" s="149"/>
      <c r="E29" s="151"/>
      <c r="F29" s="149"/>
      <c r="G29" s="149"/>
      <c r="H29" s="149"/>
      <c r="I29" s="150" t="s">
        <v>221</v>
      </c>
      <c r="J29" s="150"/>
    </row>
  </sheetData>
  <mergeCells count="19">
    <mergeCell ref="B22:F22"/>
    <mergeCell ref="B23:F23"/>
    <mergeCell ref="B24:F24"/>
    <mergeCell ref="B18:F18"/>
    <mergeCell ref="B19:F19"/>
    <mergeCell ref="B20:F20"/>
    <mergeCell ref="B21:F21"/>
    <mergeCell ref="B15:F15"/>
    <mergeCell ref="B16:F16"/>
    <mergeCell ref="B17:F17"/>
    <mergeCell ref="B10:F10"/>
    <mergeCell ref="B11:F11"/>
    <mergeCell ref="B12:F12"/>
    <mergeCell ref="B13:F13"/>
    <mergeCell ref="A6:J6"/>
    <mergeCell ref="B7:F7"/>
    <mergeCell ref="B8:F8"/>
    <mergeCell ref="B9:F9"/>
    <mergeCell ref="B14:F14"/>
  </mergeCells>
  <phoneticPr fontId="6" type="noConversion"/>
  <pageMargins left="0.75" right="0.45" top="0.83" bottom="1" header="0.5" footer="0.5"/>
  <pageSetup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2:J50"/>
  <sheetViews>
    <sheetView topLeftCell="A32" workbookViewId="0">
      <selection activeCell="I55" sqref="I55"/>
    </sheetView>
  </sheetViews>
  <sheetFormatPr defaultRowHeight="12.75"/>
  <sheetData>
    <row r="2" spans="1:10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>
      <c r="A3" s="79"/>
      <c r="B3" s="88" t="s">
        <v>188</v>
      </c>
      <c r="C3" s="107"/>
      <c r="D3" s="107"/>
      <c r="E3" s="79"/>
      <c r="F3" s="79"/>
      <c r="G3" s="79"/>
      <c r="H3" s="79"/>
      <c r="I3" s="108"/>
      <c r="J3" s="108"/>
    </row>
    <row r="4" spans="1:10">
      <c r="A4" s="79"/>
      <c r="B4" s="88" t="s">
        <v>495</v>
      </c>
      <c r="C4" s="107"/>
      <c r="D4" s="107"/>
      <c r="E4" s="79"/>
      <c r="F4" s="79"/>
      <c r="G4" s="79"/>
      <c r="H4" s="79"/>
      <c r="I4" s="108"/>
      <c r="J4" s="108"/>
    </row>
    <row r="5" spans="1:10">
      <c r="A5" s="79"/>
      <c r="B5" s="109"/>
      <c r="C5" s="79"/>
      <c r="D5" s="79"/>
      <c r="E5" s="79"/>
      <c r="F5" s="79"/>
      <c r="G5" s="79"/>
      <c r="H5" s="79"/>
      <c r="I5" s="110" t="s">
        <v>222</v>
      </c>
      <c r="J5" s="108"/>
    </row>
    <row r="6" spans="1:10">
      <c r="A6" s="77"/>
      <c r="B6" s="77"/>
      <c r="C6" s="77"/>
      <c r="D6" s="77"/>
      <c r="E6" s="77"/>
      <c r="F6" s="77"/>
      <c r="G6" s="77"/>
      <c r="H6" s="77"/>
      <c r="I6" s="111"/>
      <c r="J6" s="112" t="s">
        <v>190</v>
      </c>
    </row>
    <row r="7" spans="1:10">
      <c r="A7" s="306" t="s">
        <v>191</v>
      </c>
      <c r="B7" s="307"/>
      <c r="C7" s="307"/>
      <c r="D7" s="307"/>
      <c r="E7" s="307"/>
      <c r="F7" s="307"/>
      <c r="G7" s="307"/>
      <c r="H7" s="307"/>
      <c r="I7" s="307"/>
      <c r="J7" s="308"/>
    </row>
    <row r="8" spans="1:10" ht="33" thickBot="1">
      <c r="A8" s="152"/>
      <c r="B8" s="325" t="s">
        <v>223</v>
      </c>
      <c r="C8" s="326"/>
      <c r="D8" s="326"/>
      <c r="E8" s="326"/>
      <c r="F8" s="327"/>
      <c r="G8" s="153" t="s">
        <v>193</v>
      </c>
      <c r="H8" s="153" t="s">
        <v>194</v>
      </c>
      <c r="I8" s="154" t="s">
        <v>195</v>
      </c>
      <c r="J8" s="154" t="s">
        <v>196</v>
      </c>
    </row>
    <row r="9" spans="1:10">
      <c r="A9" s="155">
        <v>1</v>
      </c>
      <c r="B9" s="328" t="s">
        <v>224</v>
      </c>
      <c r="C9" s="329"/>
      <c r="D9" s="329"/>
      <c r="E9" s="329"/>
      <c r="F9" s="329"/>
      <c r="G9" s="156">
        <v>60</v>
      </c>
      <c r="H9" s="156">
        <v>12100</v>
      </c>
      <c r="I9" s="157">
        <f>I10+I11+I12+I13+I14</f>
        <v>348</v>
      </c>
      <c r="J9" s="157">
        <f>J10+J11+J12+J13+J14</f>
        <v>548</v>
      </c>
    </row>
    <row r="10" spans="1:10">
      <c r="A10" s="158" t="s">
        <v>225</v>
      </c>
      <c r="B10" s="323" t="s">
        <v>226</v>
      </c>
      <c r="C10" s="323" t="s">
        <v>227</v>
      </c>
      <c r="D10" s="323"/>
      <c r="E10" s="323"/>
      <c r="F10" s="323"/>
      <c r="G10" s="159" t="s">
        <v>228</v>
      </c>
      <c r="H10" s="159">
        <v>12101</v>
      </c>
      <c r="I10" s="160"/>
      <c r="J10" s="161"/>
    </row>
    <row r="11" spans="1:10">
      <c r="A11" s="158" t="s">
        <v>201</v>
      </c>
      <c r="B11" s="323" t="s">
        <v>229</v>
      </c>
      <c r="C11" s="323" t="s">
        <v>227</v>
      </c>
      <c r="D11" s="323"/>
      <c r="E11" s="323"/>
      <c r="F11" s="323"/>
      <c r="G11" s="159"/>
      <c r="H11" s="139">
        <v>12102</v>
      </c>
      <c r="I11" s="160"/>
      <c r="J11" s="161"/>
    </row>
    <row r="12" spans="1:10">
      <c r="A12" s="158" t="s">
        <v>203</v>
      </c>
      <c r="B12" s="323" t="s">
        <v>230</v>
      </c>
      <c r="C12" s="323" t="s">
        <v>227</v>
      </c>
      <c r="D12" s="323"/>
      <c r="E12" s="323"/>
      <c r="F12" s="323"/>
      <c r="G12" s="159" t="s">
        <v>231</v>
      </c>
      <c r="H12" s="159">
        <v>12103</v>
      </c>
      <c r="I12" s="160"/>
      <c r="J12" s="161"/>
    </row>
    <row r="13" spans="1:10">
      <c r="A13" s="158" t="s">
        <v>232</v>
      </c>
      <c r="B13" s="324" t="s">
        <v>233</v>
      </c>
      <c r="C13" s="323" t="s">
        <v>227</v>
      </c>
      <c r="D13" s="323"/>
      <c r="E13" s="323"/>
      <c r="F13" s="323"/>
      <c r="G13" s="159"/>
      <c r="H13" s="139">
        <v>12104</v>
      </c>
      <c r="I13" s="160"/>
      <c r="J13" s="161"/>
    </row>
    <row r="14" spans="1:10">
      <c r="A14" s="158" t="s">
        <v>234</v>
      </c>
      <c r="B14" s="323" t="s">
        <v>235</v>
      </c>
      <c r="C14" s="323" t="s">
        <v>227</v>
      </c>
      <c r="D14" s="323"/>
      <c r="E14" s="323"/>
      <c r="F14" s="323"/>
      <c r="G14" s="159" t="s">
        <v>236</v>
      </c>
      <c r="H14" s="139">
        <v>12105</v>
      </c>
      <c r="I14" s="164">
        <v>348</v>
      </c>
      <c r="J14" s="165">
        <v>548</v>
      </c>
    </row>
    <row r="15" spans="1:10">
      <c r="A15" s="166">
        <v>2</v>
      </c>
      <c r="B15" s="330" t="s">
        <v>237</v>
      </c>
      <c r="C15" s="330"/>
      <c r="D15" s="330"/>
      <c r="E15" s="330"/>
      <c r="F15" s="330"/>
      <c r="G15" s="162">
        <v>64</v>
      </c>
      <c r="H15" s="162">
        <v>12200</v>
      </c>
      <c r="I15" s="160">
        <f>I16+I17</f>
        <v>5185</v>
      </c>
      <c r="J15" s="160">
        <f>J16+J17</f>
        <v>5112</v>
      </c>
    </row>
    <row r="16" spans="1:10">
      <c r="A16" s="167" t="s">
        <v>238</v>
      </c>
      <c r="B16" s="330" t="s">
        <v>239</v>
      </c>
      <c r="C16" s="332"/>
      <c r="D16" s="332"/>
      <c r="E16" s="332"/>
      <c r="F16" s="332"/>
      <c r="G16" s="139">
        <v>641</v>
      </c>
      <c r="H16" s="139">
        <v>12201</v>
      </c>
      <c r="I16" s="164">
        <v>4443</v>
      </c>
      <c r="J16" s="165">
        <v>4322</v>
      </c>
    </row>
    <row r="17" spans="1:10">
      <c r="A17" s="167" t="s">
        <v>240</v>
      </c>
      <c r="B17" s="332" t="s">
        <v>241</v>
      </c>
      <c r="C17" s="332"/>
      <c r="D17" s="332"/>
      <c r="E17" s="332"/>
      <c r="F17" s="332"/>
      <c r="G17" s="139">
        <v>644</v>
      </c>
      <c r="H17" s="139">
        <v>12202</v>
      </c>
      <c r="I17" s="164">
        <v>742</v>
      </c>
      <c r="J17" s="165">
        <v>790</v>
      </c>
    </row>
    <row r="18" spans="1:10">
      <c r="A18" s="166">
        <v>3</v>
      </c>
      <c r="B18" s="330" t="s">
        <v>242</v>
      </c>
      <c r="C18" s="330"/>
      <c r="D18" s="330"/>
      <c r="E18" s="330"/>
      <c r="F18" s="330"/>
      <c r="G18" s="162">
        <v>68</v>
      </c>
      <c r="H18" s="162">
        <v>12300</v>
      </c>
      <c r="I18" s="160">
        <v>3</v>
      </c>
      <c r="J18" s="161">
        <v>3</v>
      </c>
    </row>
    <row r="19" spans="1:10">
      <c r="A19" s="166">
        <v>4</v>
      </c>
      <c r="B19" s="330" t="s">
        <v>243</v>
      </c>
      <c r="C19" s="330"/>
      <c r="D19" s="330"/>
      <c r="E19" s="330"/>
      <c r="F19" s="330"/>
      <c r="G19" s="162">
        <v>61</v>
      </c>
      <c r="H19" s="162">
        <v>12400</v>
      </c>
      <c r="I19" s="160">
        <f>I20+I21+I22+I23+I24+I25+I26+I27+I28+I29+I30+I31+I32+I33+I34</f>
        <v>7</v>
      </c>
      <c r="J19" s="160">
        <f>J20+J21+J22+J23+J24+J25+J26+J27+J28+J29+J30+J31+J32+J33+J34</f>
        <v>6</v>
      </c>
    </row>
    <row r="20" spans="1:10">
      <c r="A20" s="167" t="s">
        <v>198</v>
      </c>
      <c r="B20" s="331" t="s">
        <v>244</v>
      </c>
      <c r="C20" s="331"/>
      <c r="D20" s="331"/>
      <c r="E20" s="331"/>
      <c r="F20" s="331"/>
      <c r="G20" s="159"/>
      <c r="H20" s="159">
        <v>12401</v>
      </c>
      <c r="I20" s="160"/>
      <c r="J20" s="161"/>
    </row>
    <row r="21" spans="1:10">
      <c r="A21" s="167" t="s">
        <v>207</v>
      </c>
      <c r="B21" s="331" t="s">
        <v>245</v>
      </c>
      <c r="C21" s="331"/>
      <c r="D21" s="331"/>
      <c r="E21" s="331"/>
      <c r="F21" s="331"/>
      <c r="G21" s="168">
        <v>611</v>
      </c>
      <c r="H21" s="159">
        <v>12402</v>
      </c>
      <c r="I21" s="160"/>
      <c r="J21" s="161"/>
    </row>
    <row r="22" spans="1:10">
      <c r="A22" s="167" t="s">
        <v>209</v>
      </c>
      <c r="B22" s="331" t="s">
        <v>246</v>
      </c>
      <c r="C22" s="331"/>
      <c r="D22" s="331"/>
      <c r="E22" s="331"/>
      <c r="F22" s="331"/>
      <c r="G22" s="159">
        <v>613</v>
      </c>
      <c r="H22" s="159">
        <v>12403</v>
      </c>
      <c r="I22" s="160"/>
      <c r="J22" s="161"/>
    </row>
    <row r="23" spans="1:10">
      <c r="A23" s="167" t="s">
        <v>247</v>
      </c>
      <c r="B23" s="331" t="s">
        <v>248</v>
      </c>
      <c r="C23" s="331"/>
      <c r="D23" s="331"/>
      <c r="E23" s="331"/>
      <c r="F23" s="331"/>
      <c r="G23" s="168">
        <v>615</v>
      </c>
      <c r="H23" s="159">
        <v>12404</v>
      </c>
      <c r="I23" s="169"/>
      <c r="J23" s="170"/>
    </row>
    <row r="24" spans="1:10">
      <c r="A24" s="167" t="s">
        <v>249</v>
      </c>
      <c r="B24" s="331" t="s">
        <v>250</v>
      </c>
      <c r="C24" s="331"/>
      <c r="D24" s="331"/>
      <c r="E24" s="331"/>
      <c r="F24" s="331"/>
      <c r="G24" s="168">
        <v>616</v>
      </c>
      <c r="H24" s="159">
        <v>12405</v>
      </c>
      <c r="I24" s="160"/>
      <c r="J24" s="161"/>
    </row>
    <row r="25" spans="1:10">
      <c r="A25" s="167" t="s">
        <v>251</v>
      </c>
      <c r="B25" s="331" t="s">
        <v>252</v>
      </c>
      <c r="C25" s="331"/>
      <c r="D25" s="331"/>
      <c r="E25" s="331"/>
      <c r="F25" s="331"/>
      <c r="G25" s="168">
        <v>617</v>
      </c>
      <c r="H25" s="159">
        <v>12406</v>
      </c>
      <c r="I25" s="160"/>
      <c r="J25" s="161"/>
    </row>
    <row r="26" spans="1:10">
      <c r="A26" s="167" t="s">
        <v>253</v>
      </c>
      <c r="B26" s="323" t="s">
        <v>254</v>
      </c>
      <c r="C26" s="323" t="s">
        <v>227</v>
      </c>
      <c r="D26" s="323"/>
      <c r="E26" s="323"/>
      <c r="F26" s="323"/>
      <c r="G26" s="168">
        <v>618</v>
      </c>
      <c r="H26" s="159">
        <v>12407</v>
      </c>
      <c r="I26" s="160"/>
      <c r="J26" s="161"/>
    </row>
    <row r="27" spans="1:10">
      <c r="A27" s="167" t="s">
        <v>255</v>
      </c>
      <c r="B27" s="323" t="s">
        <v>256</v>
      </c>
      <c r="C27" s="323"/>
      <c r="D27" s="323"/>
      <c r="E27" s="323"/>
      <c r="F27" s="323"/>
      <c r="G27" s="168">
        <v>623</v>
      </c>
      <c r="H27" s="159">
        <v>12408</v>
      </c>
      <c r="I27" s="160"/>
      <c r="J27" s="161"/>
    </row>
    <row r="28" spans="1:10">
      <c r="A28" s="167" t="s">
        <v>257</v>
      </c>
      <c r="B28" s="323" t="s">
        <v>258</v>
      </c>
      <c r="C28" s="323"/>
      <c r="D28" s="323"/>
      <c r="E28" s="323"/>
      <c r="F28" s="323"/>
      <c r="G28" s="168">
        <v>624</v>
      </c>
      <c r="H28" s="159">
        <v>12409</v>
      </c>
      <c r="I28" s="160"/>
      <c r="J28" s="161"/>
    </row>
    <row r="29" spans="1:10">
      <c r="A29" s="167" t="s">
        <v>259</v>
      </c>
      <c r="B29" s="323" t="s">
        <v>260</v>
      </c>
      <c r="C29" s="323"/>
      <c r="D29" s="323"/>
      <c r="E29" s="323"/>
      <c r="F29" s="323"/>
      <c r="G29" s="168">
        <v>625</v>
      </c>
      <c r="H29" s="159">
        <v>12410</v>
      </c>
      <c r="I29" s="160"/>
      <c r="J29" s="161"/>
    </row>
    <row r="30" spans="1:10">
      <c r="A30" s="167" t="s">
        <v>261</v>
      </c>
      <c r="B30" s="323" t="s">
        <v>262</v>
      </c>
      <c r="C30" s="323"/>
      <c r="D30" s="323"/>
      <c r="E30" s="323"/>
      <c r="F30" s="323"/>
      <c r="G30" s="168">
        <v>626</v>
      </c>
      <c r="H30" s="159">
        <v>12411</v>
      </c>
      <c r="I30" s="160"/>
      <c r="J30" s="161"/>
    </row>
    <row r="31" spans="1:10">
      <c r="A31" s="171" t="s">
        <v>263</v>
      </c>
      <c r="B31" s="323" t="s">
        <v>264</v>
      </c>
      <c r="C31" s="323"/>
      <c r="D31" s="323"/>
      <c r="E31" s="323"/>
      <c r="F31" s="323"/>
      <c r="G31" s="168">
        <v>627</v>
      </c>
      <c r="H31" s="159">
        <v>12412</v>
      </c>
      <c r="I31" s="160"/>
      <c r="J31" s="161"/>
    </row>
    <row r="32" spans="1:10">
      <c r="A32" s="167"/>
      <c r="B32" s="333" t="s">
        <v>265</v>
      </c>
      <c r="C32" s="333"/>
      <c r="D32" s="333"/>
      <c r="E32" s="333"/>
      <c r="F32" s="333"/>
      <c r="G32" s="168">
        <v>6271</v>
      </c>
      <c r="H32" s="168">
        <v>124121</v>
      </c>
      <c r="I32" s="160"/>
      <c r="J32" s="161"/>
    </row>
    <row r="33" spans="1:10">
      <c r="A33" s="167"/>
      <c r="B33" s="333" t="s">
        <v>266</v>
      </c>
      <c r="C33" s="333"/>
      <c r="D33" s="333"/>
      <c r="E33" s="333"/>
      <c r="F33" s="333"/>
      <c r="G33" s="168">
        <v>6272</v>
      </c>
      <c r="H33" s="168">
        <v>124122</v>
      </c>
      <c r="I33" s="160"/>
      <c r="J33" s="161"/>
    </row>
    <row r="34" spans="1:10">
      <c r="A34" s="167" t="s">
        <v>267</v>
      </c>
      <c r="B34" s="323" t="s">
        <v>268</v>
      </c>
      <c r="C34" s="323"/>
      <c r="D34" s="323"/>
      <c r="E34" s="323"/>
      <c r="F34" s="323"/>
      <c r="G34" s="168">
        <v>628</v>
      </c>
      <c r="H34" s="168">
        <v>12413</v>
      </c>
      <c r="I34" s="164">
        <v>7</v>
      </c>
      <c r="J34" s="165">
        <v>6</v>
      </c>
    </row>
    <row r="35" spans="1:10">
      <c r="A35" s="166">
        <v>5</v>
      </c>
      <c r="B35" s="324" t="s">
        <v>269</v>
      </c>
      <c r="C35" s="323"/>
      <c r="D35" s="323"/>
      <c r="E35" s="323"/>
      <c r="F35" s="323"/>
      <c r="G35" s="163">
        <v>63</v>
      </c>
      <c r="H35" s="163">
        <v>12500</v>
      </c>
      <c r="I35" s="160">
        <f>I36+I37+I38+I39</f>
        <v>10</v>
      </c>
      <c r="J35" s="160">
        <f>J36+J37+J38+J39</f>
        <v>0</v>
      </c>
    </row>
    <row r="36" spans="1:10">
      <c r="A36" s="167" t="s">
        <v>198</v>
      </c>
      <c r="B36" s="323" t="s">
        <v>270</v>
      </c>
      <c r="C36" s="323"/>
      <c r="D36" s="323"/>
      <c r="E36" s="323"/>
      <c r="F36" s="323"/>
      <c r="G36" s="168">
        <v>632</v>
      </c>
      <c r="H36" s="168">
        <v>12501</v>
      </c>
      <c r="I36" s="160"/>
      <c r="J36" s="161"/>
    </row>
    <row r="37" spans="1:10">
      <c r="A37" s="167" t="s">
        <v>207</v>
      </c>
      <c r="B37" s="323" t="s">
        <v>271</v>
      </c>
      <c r="C37" s="323"/>
      <c r="D37" s="323"/>
      <c r="E37" s="323"/>
      <c r="F37" s="323"/>
      <c r="G37" s="168">
        <v>633</v>
      </c>
      <c r="H37" s="168">
        <v>12502</v>
      </c>
      <c r="I37" s="160"/>
      <c r="J37" s="161"/>
    </row>
    <row r="38" spans="1:10">
      <c r="A38" s="167" t="s">
        <v>209</v>
      </c>
      <c r="B38" s="323" t="s">
        <v>272</v>
      </c>
      <c r="C38" s="323"/>
      <c r="D38" s="323"/>
      <c r="E38" s="323"/>
      <c r="F38" s="323"/>
      <c r="G38" s="168">
        <v>634</v>
      </c>
      <c r="H38" s="168">
        <v>12503</v>
      </c>
      <c r="I38" s="164">
        <v>10</v>
      </c>
      <c r="J38" s="165">
        <v>0</v>
      </c>
    </row>
    <row r="39" spans="1:10">
      <c r="A39" s="167" t="s">
        <v>247</v>
      </c>
      <c r="B39" s="323" t="s">
        <v>273</v>
      </c>
      <c r="C39" s="323"/>
      <c r="D39" s="323"/>
      <c r="E39" s="323"/>
      <c r="F39" s="323"/>
      <c r="G39" s="168" t="s">
        <v>274</v>
      </c>
      <c r="H39" s="168">
        <v>12504</v>
      </c>
      <c r="I39" s="160"/>
      <c r="J39" s="161"/>
    </row>
    <row r="40" spans="1:10">
      <c r="A40" s="166" t="s">
        <v>275</v>
      </c>
      <c r="B40" s="330" t="s">
        <v>276</v>
      </c>
      <c r="C40" s="330"/>
      <c r="D40" s="330"/>
      <c r="E40" s="330"/>
      <c r="F40" s="330"/>
      <c r="G40" s="168"/>
      <c r="H40" s="168">
        <v>12600</v>
      </c>
      <c r="I40" s="160">
        <f>I9+I15+I18+I19+I35</f>
        <v>5553</v>
      </c>
      <c r="J40" s="160">
        <f>J9+J15+J18+J19+J35</f>
        <v>5669</v>
      </c>
    </row>
    <row r="41" spans="1:10">
      <c r="A41" s="172"/>
      <c r="B41" s="173" t="s">
        <v>277</v>
      </c>
      <c r="C41" s="174"/>
      <c r="D41" s="174"/>
      <c r="E41" s="174"/>
      <c r="F41" s="174"/>
      <c r="G41" s="174"/>
      <c r="H41" s="174"/>
      <c r="I41" s="175" t="s">
        <v>195</v>
      </c>
      <c r="J41" s="176" t="s">
        <v>196</v>
      </c>
    </row>
    <row r="42" spans="1:10">
      <c r="A42" s="177">
        <v>1</v>
      </c>
      <c r="B42" s="336" t="s">
        <v>278</v>
      </c>
      <c r="C42" s="336"/>
      <c r="D42" s="336"/>
      <c r="E42" s="336"/>
      <c r="F42" s="336"/>
      <c r="G42" s="163"/>
      <c r="H42" s="163">
        <v>14000</v>
      </c>
      <c r="I42" s="160">
        <v>20</v>
      </c>
      <c r="J42" s="161">
        <v>16</v>
      </c>
    </row>
    <row r="43" spans="1:10">
      <c r="A43" s="177">
        <v>2</v>
      </c>
      <c r="B43" s="336" t="s">
        <v>279</v>
      </c>
      <c r="C43" s="336"/>
      <c r="D43" s="336"/>
      <c r="E43" s="336"/>
      <c r="F43" s="336"/>
      <c r="G43" s="163"/>
      <c r="H43" s="163">
        <v>15000</v>
      </c>
      <c r="I43" s="160"/>
      <c r="J43" s="161"/>
    </row>
    <row r="44" spans="1:10">
      <c r="A44" s="178" t="s">
        <v>198</v>
      </c>
      <c r="B44" s="331" t="s">
        <v>280</v>
      </c>
      <c r="C44" s="331"/>
      <c r="D44" s="331"/>
      <c r="E44" s="331"/>
      <c r="F44" s="331"/>
      <c r="G44" s="163"/>
      <c r="H44" s="168">
        <v>15001</v>
      </c>
      <c r="I44" s="160"/>
      <c r="J44" s="161"/>
    </row>
    <row r="45" spans="1:10">
      <c r="A45" s="178"/>
      <c r="B45" s="334" t="s">
        <v>281</v>
      </c>
      <c r="C45" s="334"/>
      <c r="D45" s="334"/>
      <c r="E45" s="334"/>
      <c r="F45" s="334"/>
      <c r="G45" s="163"/>
      <c r="H45" s="168">
        <v>150011</v>
      </c>
      <c r="I45" s="160"/>
      <c r="J45" s="161"/>
    </row>
    <row r="46" spans="1:10">
      <c r="A46" s="179" t="s">
        <v>207</v>
      </c>
      <c r="B46" s="331" t="s">
        <v>282</v>
      </c>
      <c r="C46" s="331"/>
      <c r="D46" s="331"/>
      <c r="E46" s="331"/>
      <c r="F46" s="331"/>
      <c r="G46" s="163"/>
      <c r="H46" s="168">
        <v>15002</v>
      </c>
      <c r="I46" s="160"/>
      <c r="J46" s="161"/>
    </row>
    <row r="47" spans="1:10" ht="13.5" thickBot="1">
      <c r="A47" s="180"/>
      <c r="B47" s="335" t="s">
        <v>283</v>
      </c>
      <c r="C47" s="335"/>
      <c r="D47" s="335"/>
      <c r="E47" s="335"/>
      <c r="F47" s="335"/>
      <c r="G47" s="181"/>
      <c r="H47" s="182">
        <v>150021</v>
      </c>
      <c r="I47" s="183"/>
      <c r="J47" s="184"/>
    </row>
    <row r="48" spans="1:10">
      <c r="A48" s="91"/>
      <c r="B48" s="91"/>
      <c r="C48" s="91"/>
      <c r="D48" s="91"/>
      <c r="E48" s="91"/>
      <c r="F48" s="91"/>
      <c r="G48" s="91"/>
      <c r="H48" s="91"/>
      <c r="I48" s="185" t="s">
        <v>186</v>
      </c>
      <c r="J48" s="185"/>
    </row>
    <row r="49" spans="1:10" ht="15.75">
      <c r="A49" s="79"/>
      <c r="B49" s="79"/>
      <c r="C49" s="79"/>
      <c r="D49" s="79"/>
      <c r="E49" s="79"/>
      <c r="F49" s="79"/>
      <c r="G49" s="79"/>
      <c r="H49" s="79"/>
      <c r="I49" s="186"/>
      <c r="J49" s="186"/>
    </row>
    <row r="50" spans="1:10" ht="15.75">
      <c r="A50" s="79"/>
      <c r="B50" s="79"/>
      <c r="C50" s="79"/>
      <c r="D50" s="79"/>
      <c r="E50" s="79"/>
      <c r="F50" s="79"/>
      <c r="G50" s="79"/>
      <c r="H50" s="79"/>
      <c r="I50" s="110" t="s">
        <v>221</v>
      </c>
      <c r="J50" s="186"/>
    </row>
  </sheetData>
  <mergeCells count="40">
    <mergeCell ref="B44:F44"/>
    <mergeCell ref="B45:F45"/>
    <mergeCell ref="B46:F46"/>
    <mergeCell ref="B47:F47"/>
    <mergeCell ref="B39:F39"/>
    <mergeCell ref="B40:F40"/>
    <mergeCell ref="B42:F42"/>
    <mergeCell ref="B43:F43"/>
    <mergeCell ref="B35:F35"/>
    <mergeCell ref="B36:F36"/>
    <mergeCell ref="B37:F37"/>
    <mergeCell ref="B38:F38"/>
    <mergeCell ref="B31:F31"/>
    <mergeCell ref="B32:F32"/>
    <mergeCell ref="B33:F33"/>
    <mergeCell ref="B34:F34"/>
    <mergeCell ref="B27:F27"/>
    <mergeCell ref="B28:F28"/>
    <mergeCell ref="B29:F29"/>
    <mergeCell ref="B30:F30"/>
    <mergeCell ref="B23:F23"/>
    <mergeCell ref="B24:F24"/>
    <mergeCell ref="B25:F25"/>
    <mergeCell ref="B26:F26"/>
    <mergeCell ref="B19:F19"/>
    <mergeCell ref="B20:F20"/>
    <mergeCell ref="B21:F21"/>
    <mergeCell ref="B22:F22"/>
    <mergeCell ref="B15:F15"/>
    <mergeCell ref="B16:F16"/>
    <mergeCell ref="B17:F17"/>
    <mergeCell ref="B18:F18"/>
    <mergeCell ref="B11:F11"/>
    <mergeCell ref="B12:F12"/>
    <mergeCell ref="B13:F13"/>
    <mergeCell ref="B14:F14"/>
    <mergeCell ref="A7:J7"/>
    <mergeCell ref="B8:F8"/>
    <mergeCell ref="B9:F9"/>
    <mergeCell ref="B10:F10"/>
  </mergeCells>
  <phoneticPr fontId="6" type="noConversion"/>
  <pageMargins left="0.45" right="0.75" top="1" bottom="1" header="0.5" footer="0.5"/>
  <pageSetup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2:D61"/>
  <sheetViews>
    <sheetView topLeftCell="A36" workbookViewId="0">
      <selection activeCell="F43" sqref="F43"/>
    </sheetView>
  </sheetViews>
  <sheetFormatPr defaultRowHeight="12.75"/>
  <cols>
    <col min="1" max="1" width="7.140625" customWidth="1"/>
    <col min="2" max="2" width="12.7109375" customWidth="1"/>
    <col min="3" max="3" width="34" customWidth="1"/>
    <col min="4" max="4" width="23.42578125" customWidth="1"/>
  </cols>
  <sheetData>
    <row r="2" spans="1:4">
      <c r="B2" s="88" t="s">
        <v>284</v>
      </c>
    </row>
    <row r="3" spans="1:4">
      <c r="B3" s="88" t="s">
        <v>493</v>
      </c>
    </row>
    <row r="4" spans="1:4">
      <c r="B4" s="88"/>
      <c r="D4" s="109" t="s">
        <v>285</v>
      </c>
    </row>
    <row r="5" spans="1:4">
      <c r="D5" t="s">
        <v>286</v>
      </c>
    </row>
    <row r="6" spans="1:4">
      <c r="A6" s="51"/>
      <c r="B6" s="51"/>
      <c r="C6" s="138" t="s">
        <v>100</v>
      </c>
      <c r="D6" s="138" t="s">
        <v>287</v>
      </c>
    </row>
    <row r="7" spans="1:4">
      <c r="A7" s="51">
        <v>1</v>
      </c>
      <c r="B7" s="138" t="s">
        <v>288</v>
      </c>
      <c r="C7" s="187" t="s">
        <v>289</v>
      </c>
      <c r="D7" s="187"/>
    </row>
    <row r="8" spans="1:4">
      <c r="A8" s="51">
        <v>2</v>
      </c>
      <c r="B8" s="138" t="s">
        <v>288</v>
      </c>
      <c r="C8" s="188" t="s">
        <v>290</v>
      </c>
      <c r="D8" s="51"/>
    </row>
    <row r="9" spans="1:4">
      <c r="A9" s="51">
        <v>3</v>
      </c>
      <c r="B9" s="138" t="s">
        <v>288</v>
      </c>
      <c r="C9" s="188" t="s">
        <v>291</v>
      </c>
      <c r="D9" s="51"/>
    </row>
    <row r="10" spans="1:4">
      <c r="A10" s="51">
        <v>4</v>
      </c>
      <c r="B10" s="138" t="s">
        <v>288</v>
      </c>
      <c r="C10" s="187" t="s">
        <v>292</v>
      </c>
      <c r="D10" s="51"/>
    </row>
    <row r="11" spans="1:4">
      <c r="A11" s="51">
        <v>5</v>
      </c>
      <c r="B11" s="138" t="s">
        <v>288</v>
      </c>
      <c r="C11" s="188" t="s">
        <v>293</v>
      </c>
      <c r="D11" s="51"/>
    </row>
    <row r="12" spans="1:4">
      <c r="A12" s="51">
        <v>6</v>
      </c>
      <c r="B12" s="138" t="s">
        <v>288</v>
      </c>
      <c r="C12" s="187" t="s">
        <v>294</v>
      </c>
      <c r="D12" s="51"/>
    </row>
    <row r="13" spans="1:4">
      <c r="A13" s="51">
        <v>7</v>
      </c>
      <c r="B13" s="138" t="s">
        <v>288</v>
      </c>
      <c r="C13" s="187" t="s">
        <v>295</v>
      </c>
      <c r="D13" s="51"/>
    </row>
    <row r="14" spans="1:4">
      <c r="A14" s="51">
        <v>8</v>
      </c>
      <c r="B14" s="138" t="s">
        <v>288</v>
      </c>
      <c r="C14" s="187" t="s">
        <v>296</v>
      </c>
      <c r="D14" s="51"/>
    </row>
    <row r="15" spans="1:4">
      <c r="A15" s="138" t="s">
        <v>5</v>
      </c>
      <c r="B15" s="138"/>
      <c r="C15" s="138" t="s">
        <v>297</v>
      </c>
      <c r="D15" s="138"/>
    </row>
    <row r="16" spans="1:4">
      <c r="A16" s="51">
        <v>9</v>
      </c>
      <c r="B16" s="138" t="s">
        <v>298</v>
      </c>
      <c r="C16" s="187" t="s">
        <v>299</v>
      </c>
      <c r="D16" s="51"/>
    </row>
    <row r="17" spans="1:4">
      <c r="A17" s="51">
        <v>10</v>
      </c>
      <c r="B17" s="138" t="s">
        <v>298</v>
      </c>
      <c r="C17" s="187" t="s">
        <v>300</v>
      </c>
      <c r="D17" s="187"/>
    </row>
    <row r="18" spans="1:4">
      <c r="A18" s="51">
        <v>11</v>
      </c>
      <c r="B18" s="138" t="s">
        <v>298</v>
      </c>
      <c r="C18" s="187" t="s">
        <v>301</v>
      </c>
      <c r="D18" s="51"/>
    </row>
    <row r="19" spans="1:4">
      <c r="A19" s="138" t="s">
        <v>22</v>
      </c>
      <c r="B19" s="138"/>
      <c r="C19" s="138" t="s">
        <v>302</v>
      </c>
      <c r="D19" s="138"/>
    </row>
    <row r="20" spans="1:4">
      <c r="A20" s="51">
        <v>12</v>
      </c>
      <c r="B20" s="138" t="s">
        <v>303</v>
      </c>
      <c r="C20" s="187" t="s">
        <v>304</v>
      </c>
      <c r="D20" s="51"/>
    </row>
    <row r="21" spans="1:4">
      <c r="A21" s="51">
        <v>13</v>
      </c>
      <c r="B21" s="138" t="s">
        <v>303</v>
      </c>
      <c r="C21" s="138" t="s">
        <v>305</v>
      </c>
      <c r="D21" s="51"/>
    </row>
    <row r="22" spans="1:4">
      <c r="A22" s="51">
        <v>14</v>
      </c>
      <c r="B22" s="138" t="s">
        <v>303</v>
      </c>
      <c r="C22" s="187" t="s">
        <v>306</v>
      </c>
      <c r="D22" s="51"/>
    </row>
    <row r="23" spans="1:4">
      <c r="A23" s="51">
        <v>15</v>
      </c>
      <c r="B23" s="138" t="s">
        <v>303</v>
      </c>
      <c r="C23" s="188" t="s">
        <v>307</v>
      </c>
      <c r="D23" s="51"/>
    </row>
    <row r="24" spans="1:4">
      <c r="A24" s="51">
        <v>16</v>
      </c>
      <c r="B24" s="138" t="s">
        <v>303</v>
      </c>
      <c r="C24" s="187" t="s">
        <v>308</v>
      </c>
      <c r="D24" s="51"/>
    </row>
    <row r="25" spans="1:4">
      <c r="A25" s="51">
        <v>17</v>
      </c>
      <c r="B25" s="138" t="s">
        <v>303</v>
      </c>
      <c r="C25" s="187" t="s">
        <v>309</v>
      </c>
      <c r="D25" s="51"/>
    </row>
    <row r="26" spans="1:4">
      <c r="A26" s="51">
        <v>18</v>
      </c>
      <c r="B26" s="138" t="s">
        <v>303</v>
      </c>
      <c r="C26" s="188" t="s">
        <v>310</v>
      </c>
      <c r="D26" s="51"/>
    </row>
    <row r="27" spans="1:4">
      <c r="A27" s="51">
        <v>19</v>
      </c>
      <c r="B27" s="138" t="s">
        <v>303</v>
      </c>
      <c r="C27" s="187" t="s">
        <v>311</v>
      </c>
      <c r="D27" s="51"/>
    </row>
    <row r="28" spans="1:4">
      <c r="A28" s="138" t="s">
        <v>53</v>
      </c>
      <c r="B28" s="138"/>
      <c r="C28" s="138" t="s">
        <v>312</v>
      </c>
      <c r="D28" s="51"/>
    </row>
    <row r="29" spans="1:4">
      <c r="A29" s="51">
        <v>20</v>
      </c>
      <c r="B29" s="138" t="s">
        <v>313</v>
      </c>
      <c r="C29" s="187" t="s">
        <v>314</v>
      </c>
      <c r="D29" s="51"/>
    </row>
    <row r="30" spans="1:4">
      <c r="A30" s="51">
        <v>21</v>
      </c>
      <c r="B30" s="138" t="s">
        <v>313</v>
      </c>
      <c r="C30" s="187" t="s">
        <v>315</v>
      </c>
      <c r="D30" s="187"/>
    </row>
    <row r="31" spans="1:4">
      <c r="A31" s="51">
        <v>22</v>
      </c>
      <c r="B31" s="138" t="s">
        <v>313</v>
      </c>
      <c r="C31" s="187" t="s">
        <v>316</v>
      </c>
      <c r="D31" s="187"/>
    </row>
    <row r="32" spans="1:4">
      <c r="A32" s="51">
        <v>23</v>
      </c>
      <c r="B32" s="138" t="s">
        <v>313</v>
      </c>
      <c r="C32" s="187" t="s">
        <v>317</v>
      </c>
      <c r="D32" s="51"/>
    </row>
    <row r="33" spans="1:4">
      <c r="A33" s="138" t="s">
        <v>318</v>
      </c>
      <c r="B33" s="138"/>
      <c r="C33" s="138" t="s">
        <v>319</v>
      </c>
      <c r="D33" s="51"/>
    </row>
    <row r="34" spans="1:4">
      <c r="A34" s="51">
        <v>24</v>
      </c>
      <c r="B34" s="138" t="s">
        <v>320</v>
      </c>
      <c r="C34" s="188" t="s">
        <v>321</v>
      </c>
      <c r="D34" s="51"/>
    </row>
    <row r="35" spans="1:4">
      <c r="A35" s="51">
        <v>25</v>
      </c>
      <c r="B35" s="138" t="s">
        <v>320</v>
      </c>
      <c r="C35" s="188" t="s">
        <v>322</v>
      </c>
      <c r="D35" s="51"/>
    </row>
    <row r="36" spans="1:4">
      <c r="A36" s="51">
        <v>26</v>
      </c>
      <c r="B36" s="138" t="s">
        <v>320</v>
      </c>
      <c r="C36" s="187" t="s">
        <v>323</v>
      </c>
      <c r="D36" s="51"/>
    </row>
    <row r="37" spans="1:4">
      <c r="A37" s="51">
        <v>27</v>
      </c>
      <c r="B37" s="138" t="s">
        <v>320</v>
      </c>
      <c r="C37" s="187" t="s">
        <v>324</v>
      </c>
      <c r="D37" s="51"/>
    </row>
    <row r="38" spans="1:4">
      <c r="A38" s="51">
        <v>28</v>
      </c>
      <c r="B38" s="138" t="s">
        <v>320</v>
      </c>
      <c r="C38" s="187" t="s">
        <v>325</v>
      </c>
      <c r="D38" s="187"/>
    </row>
    <row r="39" spans="1:4">
      <c r="A39" s="51">
        <v>29</v>
      </c>
      <c r="B39" s="138" t="s">
        <v>320</v>
      </c>
      <c r="C39" s="189" t="s">
        <v>326</v>
      </c>
      <c r="D39" s="51"/>
    </row>
    <row r="40" spans="1:4">
      <c r="A40" s="51">
        <v>30</v>
      </c>
      <c r="B40" s="138" t="s">
        <v>320</v>
      </c>
      <c r="C40" s="188" t="s">
        <v>327</v>
      </c>
      <c r="D40" s="51"/>
    </row>
    <row r="41" spans="1:4">
      <c r="A41" s="51">
        <v>31</v>
      </c>
      <c r="B41" s="138" t="s">
        <v>320</v>
      </c>
      <c r="C41" s="187" t="s">
        <v>328</v>
      </c>
      <c r="D41" s="51"/>
    </row>
    <row r="42" spans="1:4">
      <c r="A42" s="51">
        <v>32</v>
      </c>
      <c r="B42" s="138" t="s">
        <v>320</v>
      </c>
      <c r="C42" s="188" t="s">
        <v>329</v>
      </c>
      <c r="D42" s="51"/>
    </row>
    <row r="43" spans="1:4">
      <c r="A43" s="51">
        <v>33</v>
      </c>
      <c r="B43" s="138" t="s">
        <v>320</v>
      </c>
      <c r="C43" s="188" t="s">
        <v>330</v>
      </c>
      <c r="D43" s="51"/>
    </row>
    <row r="44" spans="1:4">
      <c r="A44" s="190">
        <v>34</v>
      </c>
      <c r="B44" s="138" t="s">
        <v>320</v>
      </c>
      <c r="C44" s="187" t="s">
        <v>331</v>
      </c>
      <c r="D44" s="191">
        <v>6118</v>
      </c>
    </row>
    <row r="45" spans="1:4">
      <c r="A45" s="138" t="s">
        <v>332</v>
      </c>
      <c r="B45" s="51"/>
      <c r="C45" s="138" t="s">
        <v>333</v>
      </c>
      <c r="D45" s="192">
        <f>D44</f>
        <v>6118</v>
      </c>
    </row>
    <row r="46" spans="1:4">
      <c r="A46" s="51"/>
      <c r="B46" s="51"/>
      <c r="C46" s="138" t="s">
        <v>334</v>
      </c>
      <c r="D46" s="193">
        <f>D15+D19+D28+D33+D45</f>
        <v>6118</v>
      </c>
    </row>
    <row r="49" spans="1:4">
      <c r="B49" s="194" t="s">
        <v>335</v>
      </c>
      <c r="C49" s="95"/>
      <c r="D49" s="138" t="s">
        <v>336</v>
      </c>
    </row>
    <row r="50" spans="1:4">
      <c r="B50" s="195"/>
      <c r="C50" s="196"/>
      <c r="D50" s="196">
        <v>19</v>
      </c>
    </row>
    <row r="51" spans="1:4">
      <c r="B51" s="197" t="s">
        <v>337</v>
      </c>
      <c r="C51" s="197"/>
      <c r="D51" s="51"/>
    </row>
    <row r="52" spans="1:4">
      <c r="B52" s="51" t="s">
        <v>338</v>
      </c>
      <c r="C52" s="51"/>
      <c r="D52" s="51"/>
    </row>
    <row r="53" spans="1:4">
      <c r="B53" s="51" t="s">
        <v>339</v>
      </c>
      <c r="C53" s="51"/>
      <c r="D53" s="51">
        <v>1</v>
      </c>
    </row>
    <row r="54" spans="1:4">
      <c r="B54" s="51" t="s">
        <v>340</v>
      </c>
      <c r="C54" s="51"/>
      <c r="D54" s="51"/>
    </row>
    <row r="55" spans="1:4">
      <c r="B55" s="198" t="s">
        <v>341</v>
      </c>
      <c r="C55" s="95"/>
      <c r="D55" s="51"/>
    </row>
    <row r="56" spans="1:4">
      <c r="B56" s="199"/>
      <c r="C56" s="200" t="s">
        <v>342</v>
      </c>
      <c r="D56" s="200">
        <f>SUM(D50:D55)</f>
        <v>20</v>
      </c>
    </row>
    <row r="58" spans="1:4">
      <c r="D58" s="109" t="s">
        <v>186</v>
      </c>
    </row>
    <row r="60" spans="1:4">
      <c r="B60" s="109" t="s">
        <v>343</v>
      </c>
      <c r="D60" s="109" t="s">
        <v>221</v>
      </c>
    </row>
    <row r="61" spans="1:4">
      <c r="A61" s="3"/>
      <c r="B61" s="3"/>
      <c r="C61" s="3"/>
      <c r="D61" s="3"/>
    </row>
  </sheetData>
  <phoneticPr fontId="6" type="noConversion"/>
  <pageMargins left="0.75" right="0.75" top="0.26" bottom="0.33" header="0.17" footer="0.27"/>
  <pageSetup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J66"/>
  <sheetViews>
    <sheetView topLeftCell="A2" zoomScaleNormal="100" workbookViewId="0">
      <selection activeCell="B67" sqref="B67"/>
    </sheetView>
  </sheetViews>
  <sheetFormatPr defaultRowHeight="12.75"/>
  <cols>
    <col min="1" max="1" width="5" customWidth="1"/>
  </cols>
  <sheetData>
    <row r="1" spans="1:10">
      <c r="A1" s="201" t="s">
        <v>344</v>
      </c>
      <c r="B1" s="202"/>
      <c r="C1" s="202"/>
      <c r="D1" s="202"/>
      <c r="E1" s="203"/>
      <c r="F1" s="204"/>
      <c r="G1" s="205" t="s">
        <v>345</v>
      </c>
      <c r="H1" s="205"/>
      <c r="I1" s="206"/>
      <c r="J1" s="207"/>
    </row>
    <row r="2" spans="1:10">
      <c r="A2" s="201" t="s">
        <v>346</v>
      </c>
      <c r="B2" s="202"/>
      <c r="C2" s="202"/>
      <c r="D2" s="202"/>
      <c r="E2" s="203"/>
      <c r="F2" s="204"/>
      <c r="G2" s="203" t="s">
        <v>347</v>
      </c>
      <c r="H2" s="203" t="s">
        <v>348</v>
      </c>
      <c r="I2" s="208"/>
      <c r="J2" s="204"/>
    </row>
    <row r="3" spans="1:10" ht="3" customHeight="1">
      <c r="A3" s="202"/>
      <c r="B3" s="202"/>
      <c r="C3" s="202"/>
      <c r="D3" s="202"/>
      <c r="E3" s="203"/>
      <c r="F3" s="204"/>
      <c r="G3" s="209"/>
      <c r="H3" s="209"/>
      <c r="I3" s="210"/>
      <c r="J3" s="211"/>
    </row>
    <row r="4" spans="1:10" ht="6.75" customHeight="1">
      <c r="A4" s="209"/>
      <c r="B4" s="202"/>
      <c r="C4" s="202"/>
      <c r="D4" s="202"/>
      <c r="E4" s="203"/>
      <c r="F4" s="203"/>
      <c r="G4" s="202"/>
      <c r="H4" s="202"/>
      <c r="I4" s="212"/>
      <c r="J4" s="202"/>
    </row>
    <row r="5" spans="1:10">
      <c r="A5" s="213" t="s">
        <v>113</v>
      </c>
      <c r="B5" s="214" t="s">
        <v>349</v>
      </c>
      <c r="C5" s="215"/>
      <c r="D5" s="215"/>
      <c r="E5" s="207"/>
      <c r="F5" s="203"/>
      <c r="G5" s="216"/>
      <c r="H5" s="206" t="s">
        <v>350</v>
      </c>
      <c r="I5" s="217"/>
      <c r="J5" s="202"/>
    </row>
    <row r="6" spans="1:10">
      <c r="A6" s="218" t="s">
        <v>351</v>
      </c>
      <c r="B6" s="214"/>
      <c r="C6" s="215" t="s">
        <v>352</v>
      </c>
      <c r="D6" s="215"/>
      <c r="E6" s="204"/>
      <c r="F6" s="203"/>
      <c r="G6" s="218"/>
      <c r="H6" s="219">
        <v>2010</v>
      </c>
      <c r="I6" s="220"/>
      <c r="J6" s="202"/>
    </row>
    <row r="7" spans="1:10">
      <c r="A7" s="218" t="s">
        <v>353</v>
      </c>
      <c r="B7" s="214" t="s">
        <v>354</v>
      </c>
      <c r="C7" s="215"/>
      <c r="D7" s="215"/>
      <c r="E7" s="204"/>
      <c r="F7" s="203"/>
      <c r="G7" s="221"/>
      <c r="H7" s="209"/>
      <c r="I7" s="222"/>
      <c r="J7" s="202"/>
    </row>
    <row r="8" spans="1:10">
      <c r="A8" s="221"/>
      <c r="B8" s="209"/>
      <c r="C8" s="209"/>
      <c r="D8" s="209"/>
      <c r="E8" s="211"/>
      <c r="F8" s="203"/>
      <c r="G8" s="221"/>
      <c r="H8" s="209"/>
      <c r="I8" s="208"/>
      <c r="J8" s="202"/>
    </row>
    <row r="9" spans="1:10" ht="8.25" customHeight="1">
      <c r="A9" s="205"/>
      <c r="B9" s="203"/>
      <c r="C9" s="203"/>
      <c r="D9" s="203"/>
      <c r="E9" s="203"/>
      <c r="F9" s="203"/>
      <c r="G9" s="202"/>
      <c r="H9" s="202"/>
      <c r="I9" s="212"/>
      <c r="J9" s="202"/>
    </row>
    <row r="10" spans="1:10">
      <c r="A10" s="223"/>
      <c r="B10" s="224" t="s">
        <v>355</v>
      </c>
      <c r="C10" s="223"/>
      <c r="D10" s="223"/>
      <c r="E10" s="223"/>
      <c r="F10" s="223"/>
      <c r="G10" s="225" t="s">
        <v>356</v>
      </c>
      <c r="H10" s="226"/>
      <c r="I10" s="227"/>
      <c r="J10" s="228" t="s">
        <v>357</v>
      </c>
    </row>
    <row r="11" spans="1:10">
      <c r="A11" s="224" t="s">
        <v>358</v>
      </c>
      <c r="B11" s="223"/>
      <c r="C11" s="223"/>
      <c r="D11" s="223"/>
      <c r="E11" s="223"/>
      <c r="F11" s="223"/>
      <c r="G11" s="229">
        <v>1</v>
      </c>
      <c r="H11" s="230">
        <v>6117618</v>
      </c>
      <c r="I11" s="231">
        <v>2</v>
      </c>
      <c r="J11" s="232">
        <f>H11</f>
        <v>6117618</v>
      </c>
    </row>
    <row r="12" spans="1:10">
      <c r="A12" s="202" t="s">
        <v>359</v>
      </c>
      <c r="B12" s="202"/>
      <c r="C12" s="202"/>
      <c r="D12" s="202"/>
      <c r="E12" s="202"/>
      <c r="F12" s="202"/>
      <c r="G12" s="233">
        <v>3</v>
      </c>
      <c r="H12" s="234">
        <v>5553178</v>
      </c>
      <c r="I12" s="235">
        <v>4</v>
      </c>
      <c r="J12" s="236">
        <f>H12</f>
        <v>5553178</v>
      </c>
    </row>
    <row r="13" spans="1:10">
      <c r="A13" s="237" t="s">
        <v>360</v>
      </c>
      <c r="B13" s="202"/>
      <c r="C13" s="202"/>
      <c r="D13" s="202"/>
      <c r="E13" s="202"/>
      <c r="F13" s="202"/>
      <c r="G13" s="238"/>
      <c r="H13" s="239"/>
      <c r="I13" s="235">
        <v>5</v>
      </c>
      <c r="J13" s="236">
        <f>J14+J15+J16+J18+J19+J20+J21+J23+J24+J25+J27+J28+J29+J30+J31+J32+J34+J35+J37</f>
        <v>0</v>
      </c>
    </row>
    <row r="14" spans="1:10">
      <c r="A14" s="237" t="s">
        <v>361</v>
      </c>
      <c r="B14" s="202"/>
      <c r="C14" s="202"/>
      <c r="D14" s="202"/>
      <c r="E14" s="202"/>
      <c r="F14" s="202"/>
      <c r="G14" s="238"/>
      <c r="H14" s="239"/>
      <c r="I14" s="235">
        <v>6</v>
      </c>
      <c r="J14" s="236"/>
    </row>
    <row r="15" spans="1:10">
      <c r="A15" s="237" t="s">
        <v>362</v>
      </c>
      <c r="B15" s="202"/>
      <c r="C15" s="202"/>
      <c r="D15" s="202"/>
      <c r="E15" s="202"/>
      <c r="F15" s="202"/>
      <c r="G15" s="238"/>
      <c r="H15" s="239"/>
      <c r="I15" s="235">
        <v>7</v>
      </c>
      <c r="J15" s="236"/>
    </row>
    <row r="16" spans="1:10">
      <c r="A16" s="237" t="s">
        <v>363</v>
      </c>
      <c r="B16" s="202"/>
      <c r="C16" s="202"/>
      <c r="D16" s="202"/>
      <c r="E16" s="202"/>
      <c r="F16" s="202"/>
      <c r="G16" s="240"/>
      <c r="H16" s="241"/>
      <c r="I16" s="242">
        <v>8</v>
      </c>
      <c r="J16" s="243"/>
    </row>
    <row r="17" spans="1:10" ht="9.75" customHeight="1">
      <c r="A17" s="237" t="s">
        <v>364</v>
      </c>
      <c r="B17" s="202"/>
      <c r="C17" s="202"/>
      <c r="D17" s="202"/>
      <c r="E17" s="202"/>
      <c r="F17" s="202"/>
      <c r="G17" s="244"/>
      <c r="H17" s="245"/>
      <c r="I17" s="246"/>
      <c r="J17" s="247"/>
    </row>
    <row r="18" spans="1:10">
      <c r="A18" s="237" t="s">
        <v>365</v>
      </c>
      <c r="B18" s="202"/>
      <c r="C18" s="202"/>
      <c r="D18" s="202"/>
      <c r="E18" s="202"/>
      <c r="F18" s="202"/>
      <c r="G18" s="238"/>
      <c r="H18" s="239"/>
      <c r="I18" s="235">
        <v>9</v>
      </c>
      <c r="J18" s="236"/>
    </row>
    <row r="19" spans="1:10">
      <c r="A19" s="237" t="s">
        <v>366</v>
      </c>
      <c r="B19" s="202"/>
      <c r="C19" s="202"/>
      <c r="D19" s="202"/>
      <c r="E19" s="202"/>
      <c r="F19" s="202"/>
      <c r="G19" s="238"/>
      <c r="H19" s="239"/>
      <c r="I19" s="235">
        <v>10</v>
      </c>
      <c r="J19" s="236"/>
    </row>
    <row r="20" spans="1:10">
      <c r="A20" s="237" t="s">
        <v>367</v>
      </c>
      <c r="B20" s="202"/>
      <c r="C20" s="202"/>
      <c r="D20" s="202"/>
      <c r="E20" s="202"/>
      <c r="F20" s="202"/>
      <c r="G20" s="238"/>
      <c r="H20" s="239"/>
      <c r="I20" s="235">
        <v>11</v>
      </c>
      <c r="J20" s="236"/>
    </row>
    <row r="21" spans="1:10">
      <c r="A21" s="237" t="s">
        <v>368</v>
      </c>
      <c r="B21" s="202"/>
      <c r="C21" s="202"/>
      <c r="D21" s="202"/>
      <c r="E21" s="202"/>
      <c r="F21" s="202"/>
      <c r="G21" s="240"/>
      <c r="H21" s="241"/>
      <c r="I21" s="242">
        <v>12</v>
      </c>
      <c r="J21" s="243"/>
    </row>
    <row r="22" spans="1:10">
      <c r="A22" s="237" t="s">
        <v>369</v>
      </c>
      <c r="B22" s="202"/>
      <c r="C22" s="202"/>
      <c r="D22" s="202"/>
      <c r="E22" s="202"/>
      <c r="F22" s="202"/>
      <c r="G22" s="244"/>
      <c r="H22" s="245"/>
      <c r="I22" s="246"/>
      <c r="J22" s="247"/>
    </row>
    <row r="23" spans="1:10">
      <c r="A23" s="237" t="s">
        <v>370</v>
      </c>
      <c r="B23" s="202"/>
      <c r="C23" s="202"/>
      <c r="D23" s="202"/>
      <c r="E23" s="202"/>
      <c r="F23" s="202"/>
      <c r="G23" s="248"/>
      <c r="H23" s="249"/>
      <c r="I23" s="250">
        <v>13</v>
      </c>
      <c r="J23" s="251"/>
    </row>
    <row r="24" spans="1:10">
      <c r="A24" s="237" t="s">
        <v>371</v>
      </c>
      <c r="B24" s="202"/>
      <c r="C24" s="202"/>
      <c r="D24" s="202"/>
      <c r="E24" s="202"/>
      <c r="F24" s="202"/>
      <c r="G24" s="238"/>
      <c r="H24" s="239"/>
      <c r="I24" s="235">
        <v>14</v>
      </c>
      <c r="J24" s="236"/>
    </row>
    <row r="25" spans="1:10">
      <c r="A25" s="237" t="s">
        <v>372</v>
      </c>
      <c r="B25" s="202"/>
      <c r="C25" s="202"/>
      <c r="D25" s="202"/>
      <c r="E25" s="202"/>
      <c r="F25" s="202"/>
      <c r="G25" s="240"/>
      <c r="H25" s="241"/>
      <c r="I25" s="242">
        <v>15</v>
      </c>
      <c r="J25" s="243"/>
    </row>
    <row r="26" spans="1:10">
      <c r="A26" s="237" t="s">
        <v>373</v>
      </c>
      <c r="B26" s="202"/>
      <c r="C26" s="202"/>
      <c r="D26" s="202"/>
      <c r="E26" s="202"/>
      <c r="F26" s="202"/>
      <c r="G26" s="244"/>
      <c r="H26" s="245"/>
      <c r="I26" s="246"/>
      <c r="J26" s="247"/>
    </row>
    <row r="27" spans="1:10">
      <c r="A27" s="237" t="s">
        <v>374</v>
      </c>
      <c r="B27" s="202"/>
      <c r="C27" s="202"/>
      <c r="D27" s="202"/>
      <c r="E27" s="202"/>
      <c r="F27" s="202"/>
      <c r="G27" s="238"/>
      <c r="H27" s="239"/>
      <c r="I27" s="235">
        <v>16</v>
      </c>
      <c r="J27" s="236"/>
    </row>
    <row r="28" spans="1:10">
      <c r="A28" s="237" t="s">
        <v>375</v>
      </c>
      <c r="B28" s="202"/>
      <c r="C28" s="202"/>
      <c r="D28" s="202"/>
      <c r="E28" s="202"/>
      <c r="F28" s="202"/>
      <c r="G28" s="244"/>
      <c r="H28" s="245"/>
      <c r="I28" s="246">
        <v>17</v>
      </c>
      <c r="J28" s="247"/>
    </row>
    <row r="29" spans="1:10" ht="9.75" customHeight="1">
      <c r="A29" s="237" t="s">
        <v>376</v>
      </c>
      <c r="B29" s="202"/>
      <c r="C29" s="202"/>
      <c r="D29" s="202"/>
      <c r="E29" s="202"/>
      <c r="F29" s="202"/>
      <c r="G29" s="248"/>
      <c r="H29" s="249"/>
      <c r="I29" s="250">
        <v>18</v>
      </c>
      <c r="J29" s="247"/>
    </row>
    <row r="30" spans="1:10">
      <c r="A30" s="237" t="s">
        <v>377</v>
      </c>
      <c r="B30" s="202"/>
      <c r="C30" s="202"/>
      <c r="D30" s="202"/>
      <c r="E30" s="202"/>
      <c r="F30" s="202"/>
      <c r="G30" s="238"/>
      <c r="H30" s="239"/>
      <c r="I30" s="246">
        <v>19</v>
      </c>
      <c r="J30" s="247"/>
    </row>
    <row r="31" spans="1:10" ht="10.5" customHeight="1">
      <c r="A31" s="237" t="s">
        <v>378</v>
      </c>
      <c r="B31" s="202"/>
      <c r="C31" s="202"/>
      <c r="D31" s="202"/>
      <c r="E31" s="202"/>
      <c r="F31" s="202"/>
      <c r="G31" s="248"/>
      <c r="H31" s="249"/>
      <c r="I31" s="250">
        <v>20</v>
      </c>
      <c r="J31" s="247"/>
    </row>
    <row r="32" spans="1:10" ht="11.25" customHeight="1">
      <c r="A32" s="237" t="s">
        <v>379</v>
      </c>
      <c r="B32" s="202"/>
      <c r="C32" s="202"/>
      <c r="D32" s="202"/>
      <c r="E32" s="202"/>
      <c r="F32" s="202"/>
      <c r="G32" s="240"/>
      <c r="H32" s="241"/>
      <c r="I32" s="242">
        <v>21</v>
      </c>
      <c r="J32" s="243"/>
    </row>
    <row r="33" spans="1:10" ht="9.75" customHeight="1">
      <c r="A33" s="237" t="s">
        <v>380</v>
      </c>
      <c r="B33" s="202"/>
      <c r="C33" s="202"/>
      <c r="D33" s="202"/>
      <c r="E33" s="202"/>
      <c r="F33" s="202"/>
      <c r="G33" s="248"/>
      <c r="H33" s="249"/>
      <c r="I33" s="250"/>
      <c r="J33" s="251"/>
    </row>
    <row r="34" spans="1:10" ht="11.25" customHeight="1">
      <c r="A34" s="237" t="s">
        <v>381</v>
      </c>
      <c r="B34" s="202"/>
      <c r="C34" s="202"/>
      <c r="D34" s="202"/>
      <c r="E34" s="202"/>
      <c r="F34" s="202"/>
      <c r="G34" s="238"/>
      <c r="H34" s="239"/>
      <c r="I34" s="235">
        <v>22</v>
      </c>
      <c r="J34" s="236"/>
    </row>
    <row r="35" spans="1:10">
      <c r="A35" s="237" t="s">
        <v>382</v>
      </c>
      <c r="B35" s="202"/>
      <c r="C35" s="202"/>
      <c r="D35" s="202"/>
      <c r="E35" s="202"/>
      <c r="F35" s="202"/>
      <c r="G35" s="240"/>
      <c r="H35" s="241"/>
      <c r="I35" s="242">
        <v>23</v>
      </c>
      <c r="J35" s="243"/>
    </row>
    <row r="36" spans="1:10" ht="9.75" customHeight="1">
      <c r="A36" s="237" t="s">
        <v>383</v>
      </c>
      <c r="B36" s="202"/>
      <c r="C36" s="202"/>
      <c r="D36" s="202"/>
      <c r="E36" s="202"/>
      <c r="F36" s="202"/>
      <c r="G36" s="244"/>
      <c r="H36" s="245"/>
      <c r="I36" s="246"/>
      <c r="J36" s="247"/>
    </row>
    <row r="37" spans="1:10" ht="11.25" customHeight="1">
      <c r="A37" s="237" t="s">
        <v>384</v>
      </c>
      <c r="B37" s="202"/>
      <c r="C37" s="202"/>
      <c r="D37" s="202"/>
      <c r="E37" s="202"/>
      <c r="F37" s="202"/>
      <c r="G37" s="238"/>
      <c r="H37" s="239"/>
      <c r="I37" s="235">
        <v>24</v>
      </c>
      <c r="J37" s="236"/>
    </row>
    <row r="38" spans="1:10">
      <c r="A38" s="224" t="s">
        <v>385</v>
      </c>
      <c r="B38" s="223"/>
      <c r="C38" s="223"/>
      <c r="D38" s="223"/>
      <c r="E38" s="223"/>
      <c r="F38" s="223"/>
      <c r="G38" s="252"/>
      <c r="H38" s="253"/>
      <c r="I38" s="254"/>
      <c r="J38" s="253"/>
    </row>
    <row r="39" spans="1:10" ht="10.5" customHeight="1">
      <c r="A39" s="201" t="s">
        <v>386</v>
      </c>
      <c r="B39" s="202"/>
      <c r="C39" s="202"/>
      <c r="D39" s="202"/>
      <c r="E39" s="202"/>
      <c r="F39" s="202"/>
      <c r="G39" s="233">
        <v>25</v>
      </c>
      <c r="H39" s="236"/>
      <c r="I39" s="235">
        <v>26</v>
      </c>
      <c r="J39" s="236"/>
    </row>
    <row r="40" spans="1:10">
      <c r="A40" s="201" t="s">
        <v>387</v>
      </c>
      <c r="B40" s="202"/>
      <c r="C40" s="202"/>
      <c r="D40" s="202"/>
      <c r="E40" s="202"/>
      <c r="F40" s="202"/>
      <c r="G40" s="233">
        <v>27</v>
      </c>
      <c r="H40" s="234">
        <f>H11-H12</f>
        <v>564440</v>
      </c>
      <c r="I40" s="235">
        <v>28</v>
      </c>
      <c r="J40" s="236">
        <f>J11-J12</f>
        <v>564440</v>
      </c>
    </row>
    <row r="41" spans="1:10">
      <c r="A41" s="237" t="s">
        <v>388</v>
      </c>
      <c r="B41" s="202"/>
      <c r="C41" s="202"/>
      <c r="D41" s="202"/>
      <c r="E41" s="202"/>
      <c r="F41" s="202"/>
      <c r="G41" s="248"/>
      <c r="H41" s="249"/>
      <c r="I41" s="250">
        <v>29</v>
      </c>
      <c r="J41" s="236">
        <v>-356701</v>
      </c>
    </row>
    <row r="42" spans="1:10">
      <c r="A42" s="237" t="s">
        <v>389</v>
      </c>
      <c r="B42" s="202"/>
      <c r="C42" s="202"/>
      <c r="D42" s="202"/>
      <c r="E42" s="202"/>
      <c r="F42" s="204"/>
      <c r="G42" s="238"/>
      <c r="H42" s="239"/>
      <c r="I42" s="235">
        <v>30</v>
      </c>
      <c r="J42" s="236"/>
    </row>
    <row r="43" spans="1:10">
      <c r="A43" s="237" t="s">
        <v>390</v>
      </c>
      <c r="B43" s="202"/>
      <c r="C43" s="202"/>
      <c r="D43" s="202"/>
      <c r="E43" s="202"/>
      <c r="F43" s="204"/>
      <c r="G43" s="255"/>
      <c r="H43" s="256"/>
      <c r="I43" s="250">
        <v>31</v>
      </c>
      <c r="J43" s="236"/>
    </row>
    <row r="44" spans="1:10">
      <c r="A44" s="201" t="s">
        <v>391</v>
      </c>
      <c r="B44" s="202"/>
      <c r="C44" s="202"/>
      <c r="D44" s="202"/>
      <c r="E44" s="202"/>
      <c r="F44" s="204"/>
      <c r="G44" s="233">
        <v>32</v>
      </c>
      <c r="H44" s="234">
        <f>J41</f>
        <v>-356701</v>
      </c>
      <c r="I44" s="235">
        <v>33</v>
      </c>
      <c r="J44" s="236">
        <f>J41+J42+J43</f>
        <v>-356701</v>
      </c>
    </row>
    <row r="45" spans="1:10">
      <c r="A45" s="201" t="s">
        <v>392</v>
      </c>
      <c r="B45" s="202"/>
      <c r="C45" s="202"/>
      <c r="D45" s="202"/>
      <c r="E45" s="202"/>
      <c r="F45" s="204"/>
      <c r="G45" s="238"/>
      <c r="H45" s="239"/>
      <c r="I45" s="235">
        <v>34</v>
      </c>
      <c r="J45" s="236"/>
    </row>
    <row r="46" spans="1:10">
      <c r="A46" s="201" t="s">
        <v>393</v>
      </c>
      <c r="B46" s="202"/>
      <c r="C46" s="202"/>
      <c r="D46" s="202"/>
      <c r="E46" s="202"/>
      <c r="F46" s="204"/>
      <c r="G46" s="255"/>
      <c r="H46" s="256"/>
      <c r="I46" s="250">
        <v>35</v>
      </c>
      <c r="J46" s="251">
        <f>J40+J44</f>
        <v>207739</v>
      </c>
    </row>
    <row r="47" spans="1:10">
      <c r="A47" s="201" t="s">
        <v>394</v>
      </c>
      <c r="B47" s="202"/>
      <c r="C47" s="202"/>
      <c r="D47" s="202"/>
      <c r="E47" s="202"/>
      <c r="F47" s="204"/>
      <c r="G47" s="238"/>
      <c r="H47" s="239"/>
      <c r="I47" s="235">
        <v>36</v>
      </c>
      <c r="J47" s="236">
        <v>20774</v>
      </c>
    </row>
    <row r="48" spans="1:10">
      <c r="A48" s="201" t="s">
        <v>395</v>
      </c>
      <c r="B48" s="202"/>
      <c r="C48" s="202"/>
      <c r="D48" s="202"/>
      <c r="E48" s="202"/>
      <c r="F48" s="204"/>
      <c r="G48" s="257">
        <v>37</v>
      </c>
      <c r="H48" s="258"/>
      <c r="I48" s="250">
        <v>38</v>
      </c>
      <c r="J48" s="236"/>
    </row>
    <row r="49" spans="1:10">
      <c r="A49" s="201" t="s">
        <v>396</v>
      </c>
      <c r="B49" s="202"/>
      <c r="C49" s="202"/>
      <c r="D49" s="202"/>
      <c r="E49" s="202"/>
      <c r="F49" s="204"/>
      <c r="G49" s="238"/>
      <c r="H49" s="239"/>
      <c r="I49" s="235">
        <v>39</v>
      </c>
      <c r="J49" s="236">
        <f>J46-J47</f>
        <v>186965</v>
      </c>
    </row>
    <row r="50" spans="1:10" ht="9.75" customHeight="1">
      <c r="A50" s="201" t="s">
        <v>397</v>
      </c>
      <c r="B50" s="202"/>
      <c r="C50" s="202"/>
      <c r="D50" s="202"/>
      <c r="E50" s="202"/>
      <c r="F50" s="204"/>
      <c r="G50" s="238"/>
      <c r="H50" s="239"/>
      <c r="I50" s="235">
        <v>40</v>
      </c>
      <c r="J50" s="236"/>
    </row>
    <row r="51" spans="1:10" ht="9.75" customHeight="1">
      <c r="A51" s="201" t="s">
        <v>398</v>
      </c>
      <c r="B51" s="202"/>
      <c r="C51" s="202"/>
      <c r="D51" s="202"/>
      <c r="E51" s="202"/>
      <c r="F51" s="204"/>
      <c r="G51" s="238"/>
      <c r="H51" s="239"/>
      <c r="I51" s="235">
        <v>41</v>
      </c>
      <c r="J51" s="236"/>
    </row>
    <row r="52" spans="1:10">
      <c r="A52" s="201" t="s">
        <v>399</v>
      </c>
      <c r="B52" s="202"/>
      <c r="C52" s="202"/>
      <c r="D52" s="202"/>
      <c r="E52" s="202"/>
      <c r="F52" s="204"/>
      <c r="G52" s="244"/>
      <c r="H52" s="245"/>
      <c r="I52" s="246">
        <v>42</v>
      </c>
      <c r="J52" s="236"/>
    </row>
    <row r="53" spans="1:10">
      <c r="A53" s="201" t="s">
        <v>400</v>
      </c>
      <c r="B53" s="202"/>
      <c r="C53" s="202"/>
      <c r="D53" s="202"/>
      <c r="E53" s="202"/>
      <c r="F53" s="204"/>
      <c r="G53" s="244"/>
      <c r="H53" s="245"/>
      <c r="I53" s="246">
        <v>43</v>
      </c>
      <c r="J53" s="236"/>
    </row>
    <row r="54" spans="1:10">
      <c r="A54" s="224" t="s">
        <v>401</v>
      </c>
      <c r="B54" s="223"/>
      <c r="C54" s="223"/>
      <c r="D54" s="223"/>
      <c r="E54" s="223"/>
      <c r="F54" s="259"/>
      <c r="G54" s="252"/>
      <c r="H54" s="253"/>
      <c r="I54" s="254"/>
      <c r="J54" s="253"/>
    </row>
    <row r="55" spans="1:10">
      <c r="A55" s="201" t="s">
        <v>402</v>
      </c>
      <c r="B55" s="202"/>
      <c r="C55" s="202"/>
      <c r="D55" s="202"/>
      <c r="E55" s="202"/>
      <c r="F55" s="204"/>
      <c r="G55" s="233">
        <v>44</v>
      </c>
      <c r="H55" s="236">
        <f>H56+H57+H58+H59</f>
        <v>3103</v>
      </c>
      <c r="I55" s="235">
        <v>45</v>
      </c>
      <c r="J55" s="236">
        <f>J56+J57+J58+J59</f>
        <v>3103</v>
      </c>
    </row>
    <row r="56" spans="1:10">
      <c r="A56" s="237" t="s">
        <v>403</v>
      </c>
      <c r="B56" s="202"/>
      <c r="C56" s="202"/>
      <c r="D56" s="202"/>
      <c r="E56" s="202"/>
      <c r="F56" s="204"/>
      <c r="G56" s="233">
        <v>46</v>
      </c>
      <c r="H56" s="234"/>
      <c r="I56" s="235">
        <v>47</v>
      </c>
      <c r="J56" s="236"/>
    </row>
    <row r="57" spans="1:10" ht="11.25" customHeight="1">
      <c r="A57" s="237" t="s">
        <v>404</v>
      </c>
      <c r="B57" s="202"/>
      <c r="C57" s="202"/>
      <c r="D57" s="202"/>
      <c r="E57" s="202"/>
      <c r="F57" s="204"/>
      <c r="G57" s="233">
        <v>48</v>
      </c>
      <c r="H57" s="234"/>
      <c r="I57" s="235">
        <v>49</v>
      </c>
      <c r="J57" s="236"/>
    </row>
    <row r="58" spans="1:10">
      <c r="A58" s="237" t="s">
        <v>405</v>
      </c>
      <c r="B58" s="202"/>
      <c r="C58" s="202"/>
      <c r="D58" s="202"/>
      <c r="E58" s="202"/>
      <c r="F58" s="204"/>
      <c r="G58" s="260">
        <v>50</v>
      </c>
      <c r="H58" s="261">
        <v>3103</v>
      </c>
      <c r="I58" s="246">
        <v>51</v>
      </c>
      <c r="J58" s="247">
        <f>H58</f>
        <v>3103</v>
      </c>
    </row>
    <row r="59" spans="1:10">
      <c r="A59" s="237" t="s">
        <v>406</v>
      </c>
      <c r="B59" s="202"/>
      <c r="C59" s="202"/>
      <c r="D59" s="202"/>
      <c r="E59" s="202"/>
      <c r="F59" s="204"/>
      <c r="G59" s="233">
        <v>52</v>
      </c>
      <c r="H59" s="234"/>
      <c r="I59" s="235">
        <v>53</v>
      </c>
      <c r="J59" s="236"/>
    </row>
    <row r="60" spans="1:10">
      <c r="A60" s="201" t="s">
        <v>407</v>
      </c>
      <c r="B60" s="202"/>
      <c r="C60" s="202"/>
      <c r="D60" s="202"/>
      <c r="E60" s="202"/>
      <c r="F60" s="204"/>
      <c r="G60" s="244"/>
      <c r="H60" s="245"/>
      <c r="I60" s="246">
        <v>54</v>
      </c>
      <c r="J60" s="247"/>
    </row>
    <row r="61" spans="1:10" ht="0.75" customHeight="1">
      <c r="A61" s="201"/>
      <c r="B61" s="202"/>
      <c r="C61" s="202"/>
      <c r="D61" s="202"/>
      <c r="E61" s="202"/>
      <c r="F61" s="203"/>
      <c r="G61" s="262"/>
      <c r="H61" s="263"/>
      <c r="I61" s="262"/>
      <c r="J61" s="203"/>
    </row>
    <row r="62" spans="1:10">
      <c r="A62" s="201" t="s">
        <v>408</v>
      </c>
      <c r="B62" s="202"/>
      <c r="C62" s="202"/>
      <c r="D62" s="202"/>
      <c r="E62" s="202"/>
      <c r="F62" s="203"/>
      <c r="G62" s="203"/>
      <c r="H62" s="203"/>
      <c r="I62" s="208"/>
      <c r="J62" s="203"/>
    </row>
    <row r="63" spans="1:10" ht="5.25" customHeight="1">
      <c r="A63" s="201"/>
      <c r="B63" s="202"/>
      <c r="C63" s="202"/>
      <c r="D63" s="202"/>
      <c r="E63" s="202"/>
      <c r="F63" s="203"/>
      <c r="G63" s="203"/>
      <c r="H63" s="203"/>
      <c r="I63" s="208"/>
      <c r="J63" s="203"/>
    </row>
    <row r="64" spans="1:10" ht="10.5" customHeight="1">
      <c r="A64" s="201"/>
      <c r="B64" s="202"/>
      <c r="C64" s="202"/>
      <c r="D64" s="202"/>
      <c r="E64" s="202"/>
      <c r="F64" s="203"/>
      <c r="G64" s="264"/>
      <c r="H64" s="265" t="s">
        <v>409</v>
      </c>
      <c r="I64" s="266"/>
      <c r="J64" s="203"/>
    </row>
    <row r="65" spans="1:10" ht="15">
      <c r="A65" s="3"/>
      <c r="B65" s="3"/>
      <c r="C65" s="3"/>
      <c r="D65" s="3"/>
      <c r="E65" s="3"/>
      <c r="F65" s="3"/>
      <c r="G65" s="37" t="s">
        <v>410</v>
      </c>
      <c r="H65" s="37"/>
      <c r="I65" s="37"/>
      <c r="J65" s="3"/>
    </row>
    <row r="66" spans="1:10" ht="15">
      <c r="A66" s="3"/>
      <c r="B66" s="3"/>
      <c r="C66" s="3"/>
      <c r="D66" s="3"/>
      <c r="E66" s="3"/>
      <c r="F66" s="3"/>
      <c r="G66" s="37" t="s">
        <v>411</v>
      </c>
      <c r="H66" s="37"/>
      <c r="I66" s="37"/>
      <c r="J66" s="3"/>
    </row>
  </sheetData>
  <phoneticPr fontId="6" type="noConversion"/>
  <pageMargins left="0.79" right="0.75" top="0.22" bottom="0.32" header="0.17" footer="0.17"/>
  <pageSetup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dimension ref="A1:A121"/>
  <sheetViews>
    <sheetView topLeftCell="A74" workbookViewId="0">
      <selection activeCell="A82" sqref="A82"/>
    </sheetView>
  </sheetViews>
  <sheetFormatPr defaultRowHeight="12.75"/>
  <cols>
    <col min="1" max="1" width="116.28515625" customWidth="1"/>
  </cols>
  <sheetData>
    <row r="1" spans="1:1" ht="21">
      <c r="A1" s="267" t="s">
        <v>412</v>
      </c>
    </row>
    <row r="2" spans="1:1">
      <c r="A2" s="3"/>
    </row>
    <row r="3" spans="1:1" ht="16.5">
      <c r="A3" s="268" t="s">
        <v>413</v>
      </c>
    </row>
    <row r="4" spans="1:1" ht="16.5">
      <c r="A4" s="269" t="s">
        <v>414</v>
      </c>
    </row>
    <row r="5" spans="1:1" ht="16.5">
      <c r="A5" s="270" t="s">
        <v>415</v>
      </c>
    </row>
    <row r="6" spans="1:1" ht="16.5">
      <c r="A6" s="270"/>
    </row>
    <row r="7" spans="1:1" ht="16.5">
      <c r="A7" s="271" t="s">
        <v>416</v>
      </c>
    </row>
    <row r="8" spans="1:1" ht="33">
      <c r="A8" s="269" t="s">
        <v>417</v>
      </c>
    </row>
    <row r="9" spans="1:1" ht="16.5">
      <c r="A9" s="272" t="s">
        <v>418</v>
      </c>
    </row>
    <row r="10" spans="1:1" ht="16.5">
      <c r="A10" s="273"/>
    </row>
    <row r="11" spans="1:1" ht="16.5">
      <c r="A11" s="274" t="s">
        <v>419</v>
      </c>
    </row>
    <row r="12" spans="1:1" ht="16.5">
      <c r="A12" s="273"/>
    </row>
    <row r="13" spans="1:1" ht="16.5">
      <c r="A13" s="270" t="s">
        <v>420</v>
      </c>
    </row>
    <row r="14" spans="1:1" ht="16.5">
      <c r="A14" s="269"/>
    </row>
    <row r="15" spans="1:1" ht="33">
      <c r="A15" s="269" t="s">
        <v>421</v>
      </c>
    </row>
    <row r="16" spans="1:1" ht="16.5">
      <c r="A16" s="269"/>
    </row>
    <row r="17" spans="1:1" ht="16.5">
      <c r="A17" s="270" t="s">
        <v>422</v>
      </c>
    </row>
    <row r="18" spans="1:1" ht="16.5">
      <c r="A18" s="270"/>
    </row>
    <row r="19" spans="1:1" ht="33">
      <c r="A19" s="269" t="s">
        <v>423</v>
      </c>
    </row>
    <row r="20" spans="1:1" ht="16.5">
      <c r="A20" s="270"/>
    </row>
    <row r="21" spans="1:1" ht="16.5">
      <c r="A21" s="270" t="s">
        <v>424</v>
      </c>
    </row>
    <row r="22" spans="1:1" ht="16.5">
      <c r="A22" s="269"/>
    </row>
    <row r="23" spans="1:1" ht="33">
      <c r="A23" s="269" t="s">
        <v>425</v>
      </c>
    </row>
    <row r="24" spans="1:1" ht="16.5">
      <c r="A24" s="275"/>
    </row>
    <row r="25" spans="1:1" ht="16.5">
      <c r="A25" s="276" t="s">
        <v>426</v>
      </c>
    </row>
    <row r="26" spans="1:1" ht="18">
      <c r="A26" s="277"/>
    </row>
    <row r="27" spans="1:1" ht="33">
      <c r="A27" s="269" t="s">
        <v>427</v>
      </c>
    </row>
    <row r="28" spans="1:1">
      <c r="A28" s="3"/>
    </row>
    <row r="29" spans="1:1" ht="16.5">
      <c r="A29" s="270" t="s">
        <v>428</v>
      </c>
    </row>
    <row r="30" spans="1:1" ht="16.5">
      <c r="A30" s="270"/>
    </row>
    <row r="31" spans="1:1" ht="16.5">
      <c r="A31" s="269" t="s">
        <v>429</v>
      </c>
    </row>
    <row r="32" spans="1:1" ht="16.5">
      <c r="A32" s="270" t="s">
        <v>430</v>
      </c>
    </row>
    <row r="33" spans="1:1" ht="16.5">
      <c r="A33" s="270" t="s">
        <v>431</v>
      </c>
    </row>
    <row r="34" spans="1:1" ht="33">
      <c r="A34" s="269" t="s">
        <v>432</v>
      </c>
    </row>
    <row r="35" spans="1:1">
      <c r="A35" s="3"/>
    </row>
    <row r="36" spans="1:1">
      <c r="A36" s="3"/>
    </row>
    <row r="37" spans="1:1" ht="16.5">
      <c r="A37" s="270" t="s">
        <v>433</v>
      </c>
    </row>
    <row r="38" spans="1:1" ht="16.5">
      <c r="A38" s="270"/>
    </row>
    <row r="39" spans="1:1" ht="16.5">
      <c r="A39" s="269" t="s">
        <v>434</v>
      </c>
    </row>
    <row r="40" spans="1:1" ht="16.5">
      <c r="A40" s="270" t="s">
        <v>435</v>
      </c>
    </row>
    <row r="41" spans="1:1">
      <c r="A41" s="3"/>
    </row>
    <row r="42" spans="1:1" ht="15">
      <c r="A42" s="21" t="s">
        <v>436</v>
      </c>
    </row>
    <row r="43" spans="1:1">
      <c r="A43" s="22" t="s">
        <v>437</v>
      </c>
    </row>
    <row r="44" spans="1:1">
      <c r="A44" s="22" t="s">
        <v>438</v>
      </c>
    </row>
    <row r="45" spans="1:1">
      <c r="A45" s="22" t="s">
        <v>13</v>
      </c>
    </row>
    <row r="46" spans="1:1">
      <c r="A46" s="22" t="s">
        <v>439</v>
      </c>
    </row>
    <row r="47" spans="1:1">
      <c r="A47" s="278" t="s">
        <v>440</v>
      </c>
    </row>
    <row r="48" spans="1:1" ht="16.5">
      <c r="A48" s="269"/>
    </row>
    <row r="49" spans="1:1" ht="33">
      <c r="A49" s="269" t="s">
        <v>441</v>
      </c>
    </row>
    <row r="50" spans="1:1" ht="49.5">
      <c r="A50" s="269" t="s">
        <v>497</v>
      </c>
    </row>
    <row r="51" spans="1:1" ht="16.5">
      <c r="A51" s="270" t="s">
        <v>442</v>
      </c>
    </row>
    <row r="52" spans="1:1" ht="16.5">
      <c r="A52" s="270"/>
    </row>
    <row r="53" spans="1:1" ht="15">
      <c r="A53" s="279" t="s">
        <v>443</v>
      </c>
    </row>
    <row r="54" spans="1:1">
      <c r="A54" s="3"/>
    </row>
    <row r="55" spans="1:1" ht="33">
      <c r="A55" s="269" t="s">
        <v>444</v>
      </c>
    </row>
    <row r="56" spans="1:1">
      <c r="A56" s="280"/>
    </row>
    <row r="57" spans="1:1" ht="15">
      <c r="A57" s="21" t="s">
        <v>445</v>
      </c>
    </row>
    <row r="58" spans="1:1" ht="15">
      <c r="A58" s="21" t="s">
        <v>446</v>
      </c>
    </row>
    <row r="59" spans="1:1">
      <c r="A59" s="22" t="s">
        <v>447</v>
      </c>
    </row>
    <row r="60" spans="1:1">
      <c r="A60" s="22" t="s">
        <v>448</v>
      </c>
    </row>
    <row r="61" spans="1:1">
      <c r="A61" s="22" t="s">
        <v>449</v>
      </c>
    </row>
    <row r="62" spans="1:1">
      <c r="A62" s="22" t="s">
        <v>450</v>
      </c>
    </row>
    <row r="63" spans="1:1">
      <c r="A63" s="25" t="s">
        <v>42</v>
      </c>
    </row>
    <row r="64" spans="1:1">
      <c r="A64" s="22" t="s">
        <v>451</v>
      </c>
    </row>
    <row r="65" spans="1:1">
      <c r="A65" s="22" t="s">
        <v>44</v>
      </c>
    </row>
    <row r="66" spans="1:1">
      <c r="A66" s="22" t="s">
        <v>452</v>
      </c>
    </row>
    <row r="67" spans="1:1">
      <c r="A67" s="22" t="s">
        <v>46</v>
      </c>
    </row>
    <row r="68" spans="1:1">
      <c r="A68" s="281" t="s">
        <v>453</v>
      </c>
    </row>
    <row r="69" spans="1:1" ht="16.5">
      <c r="A69" s="269" t="s">
        <v>454</v>
      </c>
    </row>
    <row r="70" spans="1:1">
      <c r="A70" s="282" t="s">
        <v>455</v>
      </c>
    </row>
    <row r="71" spans="1:1" ht="16.5">
      <c r="A71" s="269" t="s">
        <v>456</v>
      </c>
    </row>
    <row r="72" spans="1:1">
      <c r="A72" s="3"/>
    </row>
    <row r="73" spans="1:1">
      <c r="A73" s="3"/>
    </row>
    <row r="74" spans="1:1" ht="16.5">
      <c r="A74" s="283" t="s">
        <v>457</v>
      </c>
    </row>
    <row r="75" spans="1:1" ht="33">
      <c r="A75" s="269" t="s">
        <v>458</v>
      </c>
    </row>
    <row r="76" spans="1:1" ht="16.5">
      <c r="A76" s="283" t="s">
        <v>459</v>
      </c>
    </row>
    <row r="77" spans="1:1" ht="16.5">
      <c r="A77" s="269" t="s">
        <v>460</v>
      </c>
    </row>
    <row r="86" spans="1:1" ht="16.5">
      <c r="A86" s="269" t="s">
        <v>461</v>
      </c>
    </row>
    <row r="87" spans="1:1" ht="16.5">
      <c r="A87" s="269" t="s">
        <v>462</v>
      </c>
    </row>
    <row r="88" spans="1:1" ht="15">
      <c r="A88" s="21" t="s">
        <v>463</v>
      </c>
    </row>
    <row r="89" spans="1:1">
      <c r="A89" s="22" t="s">
        <v>464</v>
      </c>
    </row>
    <row r="90" spans="1:1">
      <c r="A90" s="22" t="s">
        <v>465</v>
      </c>
    </row>
    <row r="91" spans="1:1">
      <c r="A91" s="22" t="s">
        <v>466</v>
      </c>
    </row>
    <row r="92" spans="1:1">
      <c r="A92" s="22" t="s">
        <v>467</v>
      </c>
    </row>
    <row r="93" spans="1:1">
      <c r="A93" s="22" t="s">
        <v>468</v>
      </c>
    </row>
    <row r="94" spans="1:1">
      <c r="A94" s="22" t="s">
        <v>469</v>
      </c>
    </row>
    <row r="95" spans="1:1">
      <c r="A95" s="22" t="s">
        <v>470</v>
      </c>
    </row>
    <row r="96" spans="1:1" ht="15">
      <c r="A96" s="284" t="s">
        <v>471</v>
      </c>
    </row>
    <row r="97" spans="1:1">
      <c r="A97" s="3"/>
    </row>
    <row r="98" spans="1:1" ht="15">
      <c r="A98" s="285" t="s">
        <v>472</v>
      </c>
    </row>
    <row r="99" spans="1:1">
      <c r="A99" s="3"/>
    </row>
    <row r="100" spans="1:1" ht="16.5">
      <c r="A100" s="286" t="s">
        <v>473</v>
      </c>
    </row>
    <row r="101" spans="1:1" ht="16.5">
      <c r="A101" s="270" t="s">
        <v>474</v>
      </c>
    </row>
    <row r="102" spans="1:1" ht="15.75">
      <c r="A102" s="287" t="s">
        <v>475</v>
      </c>
    </row>
    <row r="103" spans="1:1" ht="15.75">
      <c r="A103" s="288" t="s">
        <v>476</v>
      </c>
    </row>
    <row r="104" spans="1:1" ht="16.5">
      <c r="A104" s="269" t="s">
        <v>477</v>
      </c>
    </row>
    <row r="105" spans="1:1" ht="16.5">
      <c r="A105" s="269"/>
    </row>
    <row r="106" spans="1:1" ht="33">
      <c r="A106" s="269" t="s">
        <v>478</v>
      </c>
    </row>
    <row r="107" spans="1:1">
      <c r="A107" s="3"/>
    </row>
    <row r="108" spans="1:1" ht="16.5">
      <c r="A108" s="270" t="s">
        <v>479</v>
      </c>
    </row>
    <row r="109" spans="1:1">
      <c r="A109" s="3"/>
    </row>
    <row r="110" spans="1:1">
      <c r="A110" s="13" t="s">
        <v>480</v>
      </c>
    </row>
    <row r="111" spans="1:1">
      <c r="A111" s="3" t="s">
        <v>481</v>
      </c>
    </row>
    <row r="112" spans="1:1">
      <c r="A112" s="3" t="s">
        <v>482</v>
      </c>
    </row>
    <row r="113" spans="1:1">
      <c r="A113" s="3" t="s">
        <v>483</v>
      </c>
    </row>
    <row r="114" spans="1:1">
      <c r="A114" s="3" t="s">
        <v>484</v>
      </c>
    </row>
    <row r="115" spans="1:1" ht="15">
      <c r="A115" s="1" t="s">
        <v>485</v>
      </c>
    </row>
    <row r="116" spans="1:1">
      <c r="A116" s="3" t="s">
        <v>486</v>
      </c>
    </row>
    <row r="117" spans="1:1">
      <c r="A117" s="3"/>
    </row>
    <row r="118" spans="1:1" ht="15">
      <c r="A118" s="1" t="s">
        <v>487</v>
      </c>
    </row>
    <row r="119" spans="1:1" ht="15">
      <c r="A119" s="1" t="s">
        <v>488</v>
      </c>
    </row>
    <row r="120" spans="1:1">
      <c r="A120" s="3"/>
    </row>
    <row r="121" spans="1:1" ht="15">
      <c r="A121" s="1" t="s">
        <v>489</v>
      </c>
    </row>
  </sheetData>
  <phoneticPr fontId="6" type="noConversion"/>
  <pageMargins left="0.75" right="0.75" top="0.44" bottom="0.64" header="0.27" footer="0.28000000000000003"/>
  <pageSetup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dimension ref="A2:I20"/>
  <sheetViews>
    <sheetView tabSelected="1" workbookViewId="0">
      <selection activeCell="A6" sqref="A6"/>
    </sheetView>
  </sheetViews>
  <sheetFormatPr defaultRowHeight="12.75"/>
  <cols>
    <col min="1" max="1" width="103.5703125" customWidth="1"/>
  </cols>
  <sheetData>
    <row r="2" spans="1:3" ht="15.75">
      <c r="A2" s="289" t="s">
        <v>511</v>
      </c>
      <c r="B2" s="290" t="s">
        <v>498</v>
      </c>
      <c r="C2" s="290"/>
    </row>
    <row r="3" spans="1:3" ht="15.75">
      <c r="A3" s="289" t="s">
        <v>499</v>
      </c>
    </row>
    <row r="4" spans="1:3" ht="15.75">
      <c r="A4" s="290"/>
    </row>
    <row r="5" spans="1:3" ht="15.75">
      <c r="A5" s="289" t="s">
        <v>500</v>
      </c>
    </row>
    <row r="6" spans="1:3" ht="15.75">
      <c r="A6" s="289"/>
    </row>
    <row r="7" spans="1:3" ht="31.5">
      <c r="A7" s="291" t="s">
        <v>501</v>
      </c>
    </row>
    <row r="8" spans="1:3" ht="15.75">
      <c r="A8" s="291" t="s">
        <v>502</v>
      </c>
    </row>
    <row r="9" spans="1:3" ht="15.75">
      <c r="A9" s="291" t="s">
        <v>503</v>
      </c>
    </row>
    <row r="10" spans="1:3" ht="15.75">
      <c r="A10" s="291" t="s">
        <v>504</v>
      </c>
    </row>
    <row r="11" spans="1:3" ht="15.75">
      <c r="A11" s="291"/>
    </row>
    <row r="12" spans="1:3" ht="15.75">
      <c r="A12" s="291" t="s">
        <v>505</v>
      </c>
    </row>
    <row r="13" spans="1:3" ht="15.75">
      <c r="A13" s="291" t="s">
        <v>506</v>
      </c>
    </row>
    <row r="14" spans="1:3" ht="15.75">
      <c r="A14" s="291" t="s">
        <v>507</v>
      </c>
    </row>
    <row r="15" spans="1:3" ht="15.75">
      <c r="A15" s="291" t="s">
        <v>508</v>
      </c>
    </row>
    <row r="16" spans="1:3" ht="15.75">
      <c r="A16" s="291"/>
    </row>
    <row r="17" spans="1:9" ht="15.75">
      <c r="A17" s="290"/>
    </row>
    <row r="18" spans="1:9" ht="15.75">
      <c r="A18" s="290"/>
    </row>
    <row r="19" spans="1:9" ht="15.75">
      <c r="A19" s="109" t="s">
        <v>512</v>
      </c>
      <c r="I19" s="289" t="s">
        <v>509</v>
      </c>
    </row>
    <row r="20" spans="1:9" ht="15.75">
      <c r="A20" s="289" t="s">
        <v>510</v>
      </c>
    </row>
  </sheetData>
  <sheetProtection sheet="1" objects="1" scenarios="1"/>
  <phoneticPr fontId="6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3:D31"/>
  <sheetViews>
    <sheetView topLeftCell="A8" workbookViewId="0">
      <selection activeCell="E31" sqref="E31"/>
    </sheetView>
  </sheetViews>
  <sheetFormatPr defaultRowHeight="12.75"/>
  <cols>
    <col min="1" max="1" width="5.42578125" customWidth="1"/>
    <col min="2" max="2" width="38.28515625" customWidth="1"/>
    <col min="3" max="3" width="12.85546875" customWidth="1"/>
    <col min="4" max="4" width="14.28515625" customWidth="1"/>
  </cols>
  <sheetData>
    <row r="3" spans="1:4" ht="15">
      <c r="A3" s="3"/>
      <c r="B3" s="1" t="s">
        <v>31</v>
      </c>
      <c r="C3" s="4"/>
      <c r="D3" s="3"/>
    </row>
    <row r="4" spans="1:4" ht="13.5" thickBot="1">
      <c r="A4" s="3"/>
      <c r="B4" s="3"/>
      <c r="C4" s="4"/>
      <c r="D4" s="3"/>
    </row>
    <row r="5" spans="1:4" ht="31.5">
      <c r="A5" s="17" t="s">
        <v>1</v>
      </c>
      <c r="B5" s="18" t="s">
        <v>32</v>
      </c>
      <c r="C5" s="19" t="s">
        <v>3</v>
      </c>
      <c r="D5" s="20" t="s">
        <v>4</v>
      </c>
    </row>
    <row r="6" spans="1:4" ht="15">
      <c r="A6" s="9" t="s">
        <v>5</v>
      </c>
      <c r="B6" s="21" t="s">
        <v>33</v>
      </c>
      <c r="C6" s="11">
        <f>C7+C10</f>
        <v>634401</v>
      </c>
      <c r="D6" s="11">
        <f>D7+D10</f>
        <v>682699</v>
      </c>
    </row>
    <row r="7" spans="1:4" ht="15">
      <c r="A7" s="12"/>
      <c r="B7" s="21" t="s">
        <v>34</v>
      </c>
      <c r="C7" s="11">
        <f>C8+C9</f>
        <v>0</v>
      </c>
      <c r="D7" s="11">
        <f>D8+D9</f>
        <v>0</v>
      </c>
    </row>
    <row r="8" spans="1:4" ht="15">
      <c r="A8" s="12"/>
      <c r="B8" s="22" t="s">
        <v>35</v>
      </c>
      <c r="C8" s="14"/>
      <c r="D8" s="15"/>
    </row>
    <row r="9" spans="1:4" ht="15">
      <c r="A9" s="12"/>
      <c r="B9" s="22" t="s">
        <v>36</v>
      </c>
      <c r="C9" s="14"/>
      <c r="D9" s="15"/>
    </row>
    <row r="10" spans="1:4" ht="15">
      <c r="A10" s="12"/>
      <c r="B10" s="21" t="s">
        <v>37</v>
      </c>
      <c r="C10" s="23">
        <f>C11+C12+C13+C14+C15+C16+C17+C18+C19+C20+C21</f>
        <v>634401</v>
      </c>
      <c r="D10" s="23">
        <f>D11+D12+D13+D14+D15+D16+D17+D18+D19</f>
        <v>682699</v>
      </c>
    </row>
    <row r="11" spans="1:4" ht="15">
      <c r="A11" s="12"/>
      <c r="B11" s="22" t="s">
        <v>38</v>
      </c>
      <c r="C11" s="14">
        <v>110532</v>
      </c>
      <c r="D11" s="15"/>
    </row>
    <row r="12" spans="1:4" ht="15">
      <c r="A12" s="12"/>
      <c r="B12" s="22" t="s">
        <v>39</v>
      </c>
      <c r="C12" s="14"/>
      <c r="D12" s="15"/>
    </row>
    <row r="13" spans="1:4" ht="15">
      <c r="A13" s="12"/>
      <c r="B13" s="22" t="s">
        <v>40</v>
      </c>
      <c r="C13" s="14">
        <v>316435</v>
      </c>
      <c r="D13" s="15">
        <v>273699</v>
      </c>
    </row>
    <row r="14" spans="1:4" ht="15">
      <c r="A14" s="12"/>
      <c r="B14" s="22" t="s">
        <v>41</v>
      </c>
      <c r="C14" s="14">
        <v>62700</v>
      </c>
      <c r="D14" s="15">
        <v>53100</v>
      </c>
    </row>
    <row r="15" spans="1:4" ht="15">
      <c r="A15" s="24"/>
      <c r="B15" s="25" t="s">
        <v>42</v>
      </c>
      <c r="C15" s="14"/>
      <c r="D15" s="15"/>
    </row>
    <row r="16" spans="1:4" ht="15">
      <c r="A16" s="12"/>
      <c r="B16" s="22" t="s">
        <v>43</v>
      </c>
      <c r="C16" s="14">
        <v>71858</v>
      </c>
      <c r="D16" s="15"/>
    </row>
    <row r="17" spans="1:4" ht="15">
      <c r="A17" s="12"/>
      <c r="B17" s="22" t="s">
        <v>44</v>
      </c>
      <c r="C17" s="14"/>
      <c r="D17" s="15"/>
    </row>
    <row r="18" spans="1:4" ht="15">
      <c r="A18" s="12"/>
      <c r="B18" s="22" t="s">
        <v>45</v>
      </c>
      <c r="C18" s="14">
        <v>0</v>
      </c>
      <c r="D18" s="15">
        <v>355900</v>
      </c>
    </row>
    <row r="19" spans="1:4" ht="15">
      <c r="A19" s="24"/>
      <c r="B19" s="22" t="s">
        <v>46</v>
      </c>
      <c r="C19" s="14"/>
      <c r="D19" s="15"/>
    </row>
    <row r="20" spans="1:4" ht="15">
      <c r="A20" s="12"/>
      <c r="B20" s="22" t="s">
        <v>47</v>
      </c>
      <c r="C20" s="14"/>
      <c r="D20" s="15"/>
    </row>
    <row r="21" spans="1:4" ht="15">
      <c r="A21" s="12"/>
      <c r="B21" s="22" t="s">
        <v>48</v>
      </c>
      <c r="C21" s="14">
        <v>72876</v>
      </c>
      <c r="D21" s="15"/>
    </row>
    <row r="22" spans="1:4" ht="15">
      <c r="A22" s="9" t="s">
        <v>22</v>
      </c>
      <c r="B22" s="21" t="s">
        <v>49</v>
      </c>
      <c r="C22" s="11">
        <f>C23+C25</f>
        <v>0</v>
      </c>
      <c r="D22" s="11">
        <f>D23+D25</f>
        <v>0</v>
      </c>
    </row>
    <row r="23" spans="1:4" ht="15">
      <c r="A23" s="12"/>
      <c r="B23" s="21" t="s">
        <v>50</v>
      </c>
      <c r="C23" s="11">
        <f>C24</f>
        <v>0</v>
      </c>
      <c r="D23" s="26">
        <f>D24</f>
        <v>0</v>
      </c>
    </row>
    <row r="24" spans="1:4" ht="15">
      <c r="A24" s="12"/>
      <c r="B24" s="22" t="s">
        <v>51</v>
      </c>
      <c r="C24" s="14"/>
      <c r="D24" s="15"/>
    </row>
    <row r="25" spans="1:4" ht="15">
      <c r="A25" s="12"/>
      <c r="B25" s="21" t="s">
        <v>52</v>
      </c>
      <c r="C25" s="15">
        <f>C26</f>
        <v>0</v>
      </c>
      <c r="D25" s="15">
        <f>D26</f>
        <v>0</v>
      </c>
    </row>
    <row r="26" spans="1:4" ht="15">
      <c r="A26" s="12"/>
      <c r="B26" s="22" t="s">
        <v>51</v>
      </c>
      <c r="C26" s="14"/>
      <c r="D26" s="15"/>
    </row>
    <row r="27" spans="1:4" ht="15">
      <c r="A27" s="9" t="s">
        <v>53</v>
      </c>
      <c r="B27" s="21" t="s">
        <v>54</v>
      </c>
      <c r="C27" s="11">
        <f>C28+C29+C30</f>
        <v>564439.68000000005</v>
      </c>
      <c r="D27" s="11">
        <f>D28+D29+D30</f>
        <v>705287</v>
      </c>
    </row>
    <row r="28" spans="1:4" ht="15">
      <c r="A28" s="24"/>
      <c r="B28" s="25" t="s">
        <v>55</v>
      </c>
      <c r="C28" s="14"/>
      <c r="D28" s="15"/>
    </row>
    <row r="29" spans="1:4" ht="15">
      <c r="A29" s="24"/>
      <c r="B29" s="22" t="s">
        <v>56</v>
      </c>
      <c r="C29" s="14"/>
      <c r="D29" s="15"/>
    </row>
    <row r="30" spans="1:4" ht="15">
      <c r="A30" s="24"/>
      <c r="B30" s="22" t="s">
        <v>57</v>
      </c>
      <c r="C30" s="14">
        <v>564439.68000000005</v>
      </c>
      <c r="D30" s="15">
        <f>259834+445453</f>
        <v>705287</v>
      </c>
    </row>
    <row r="31" spans="1:4" ht="15">
      <c r="A31" s="12"/>
      <c r="B31" s="21" t="s">
        <v>58</v>
      </c>
      <c r="C31" s="11">
        <f>C6+C22+C27</f>
        <v>1198840.6800000002</v>
      </c>
      <c r="D31" s="11">
        <f>D6+D22+D27</f>
        <v>1387986</v>
      </c>
    </row>
  </sheetData>
  <phoneticPr fontId="6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2:D37"/>
  <sheetViews>
    <sheetView topLeftCell="A22" workbookViewId="0">
      <selection activeCell="B44" sqref="B44"/>
    </sheetView>
  </sheetViews>
  <sheetFormatPr defaultRowHeight="12.75"/>
  <cols>
    <col min="1" max="1" width="5.5703125" customWidth="1"/>
    <col min="2" max="2" width="48.28515625" customWidth="1"/>
    <col min="3" max="3" width="14" customWidth="1"/>
    <col min="4" max="4" width="14.140625" customWidth="1"/>
  </cols>
  <sheetData>
    <row r="2" spans="1:4" ht="18.75">
      <c r="A2" s="3"/>
      <c r="B2" s="27" t="s">
        <v>59</v>
      </c>
      <c r="C2" s="28"/>
      <c r="D2" s="3"/>
    </row>
    <row r="3" spans="1:4" ht="13.5" thickBot="1">
      <c r="A3" s="3"/>
      <c r="B3" s="3"/>
      <c r="C3" s="4"/>
      <c r="D3" s="3"/>
    </row>
    <row r="4" spans="1:4" ht="31.5">
      <c r="A4" s="17" t="s">
        <v>1</v>
      </c>
      <c r="B4" s="29" t="s">
        <v>60</v>
      </c>
      <c r="C4" s="30" t="s">
        <v>3</v>
      </c>
      <c r="D4" s="20" t="s">
        <v>4</v>
      </c>
    </row>
    <row r="5" spans="1:4" ht="15">
      <c r="A5" s="9" t="s">
        <v>5</v>
      </c>
      <c r="B5" s="10" t="s">
        <v>61</v>
      </c>
      <c r="C5" s="11">
        <f>C6+C7+C8+C9</f>
        <v>6117618</v>
      </c>
      <c r="D5" s="11">
        <f>D6+D7+D8+D9</f>
        <v>6375074</v>
      </c>
    </row>
    <row r="6" spans="1:4" ht="15">
      <c r="A6" s="12"/>
      <c r="B6" s="13" t="s">
        <v>62</v>
      </c>
      <c r="C6" s="14">
        <v>5862000</v>
      </c>
      <c r="D6" s="15">
        <v>5452000</v>
      </c>
    </row>
    <row r="7" spans="1:4" ht="15">
      <c r="A7" s="12"/>
      <c r="B7" s="13" t="s">
        <v>63</v>
      </c>
      <c r="C7" s="14">
        <v>255618</v>
      </c>
      <c r="D7" s="15">
        <v>923074</v>
      </c>
    </row>
    <row r="8" spans="1:4" ht="15">
      <c r="A8" s="12"/>
      <c r="B8" s="13" t="s">
        <v>64</v>
      </c>
      <c r="C8" s="14"/>
      <c r="D8" s="15"/>
    </row>
    <row r="9" spans="1:4" ht="15">
      <c r="A9" s="12"/>
      <c r="B9" s="13" t="s">
        <v>65</v>
      </c>
      <c r="C9" s="14"/>
      <c r="D9" s="15"/>
    </row>
    <row r="10" spans="1:4" ht="15">
      <c r="A10" s="12" t="s">
        <v>22</v>
      </c>
      <c r="B10" s="10" t="s">
        <v>66</v>
      </c>
      <c r="C10" s="11">
        <f>C11+C15+C18+C19+C30</f>
        <v>5553178</v>
      </c>
      <c r="D10" s="11">
        <f>D11+D15+D18+D19+D30</f>
        <v>5669787</v>
      </c>
    </row>
    <row r="11" spans="1:4" ht="15">
      <c r="A11" s="9">
        <v>1</v>
      </c>
      <c r="B11" s="10" t="s">
        <v>67</v>
      </c>
      <c r="C11" s="14"/>
      <c r="D11" s="11">
        <f>D12+D13+D14</f>
        <v>0</v>
      </c>
    </row>
    <row r="12" spans="1:4" ht="15">
      <c r="A12" s="12"/>
      <c r="B12" s="13" t="s">
        <v>68</v>
      </c>
      <c r="C12" s="14"/>
      <c r="D12" s="15"/>
    </row>
    <row r="13" spans="1:4" ht="15">
      <c r="A13" s="12"/>
      <c r="B13" s="13" t="s">
        <v>69</v>
      </c>
      <c r="C13" s="14"/>
      <c r="D13" s="15"/>
    </row>
    <row r="14" spans="1:4" ht="15">
      <c r="A14" s="12"/>
      <c r="B14" s="13" t="s">
        <v>70</v>
      </c>
      <c r="C14" s="14"/>
      <c r="D14" s="15"/>
    </row>
    <row r="15" spans="1:4" ht="15">
      <c r="A15" s="9">
        <v>2</v>
      </c>
      <c r="B15" s="10" t="s">
        <v>71</v>
      </c>
      <c r="C15" s="11">
        <f>C16+C17</f>
        <v>5184941</v>
      </c>
      <c r="D15" s="11">
        <f>D16+D17</f>
        <v>5111176</v>
      </c>
    </row>
    <row r="16" spans="1:4" ht="15">
      <c r="A16" s="12"/>
      <c r="B16" s="13" t="s">
        <v>72</v>
      </c>
      <c r="C16" s="14">
        <v>4442965</v>
      </c>
      <c r="D16" s="15">
        <v>4321579</v>
      </c>
    </row>
    <row r="17" spans="1:4" ht="15">
      <c r="A17" s="12"/>
      <c r="B17" s="13" t="s">
        <v>73</v>
      </c>
      <c r="C17" s="14">
        <v>741976</v>
      </c>
      <c r="D17" s="15">
        <v>789597</v>
      </c>
    </row>
    <row r="18" spans="1:4" ht="15">
      <c r="A18" s="9">
        <v>3</v>
      </c>
      <c r="B18" s="10" t="s">
        <v>74</v>
      </c>
      <c r="C18" s="23">
        <v>3103</v>
      </c>
      <c r="D18" s="11">
        <v>2786</v>
      </c>
    </row>
    <row r="19" spans="1:4" ht="15">
      <c r="A19" s="9">
        <v>4</v>
      </c>
      <c r="B19" s="10" t="s">
        <v>75</v>
      </c>
      <c r="C19" s="11">
        <f>C20+C21+C22+C23+C24+C25+C26+C27+C28+C29</f>
        <v>358421</v>
      </c>
      <c r="D19" s="11">
        <f>D20+D21+D22+D23+D24+D25+D26+D27+D28+D29</f>
        <v>548234</v>
      </c>
    </row>
    <row r="20" spans="1:4" ht="15">
      <c r="A20" s="12"/>
      <c r="B20" s="13" t="s">
        <v>76</v>
      </c>
      <c r="C20" s="14">
        <v>30000</v>
      </c>
      <c r="D20" s="15">
        <v>227000</v>
      </c>
    </row>
    <row r="21" spans="1:4" ht="15">
      <c r="A21" s="24"/>
      <c r="B21" s="13" t="s">
        <v>77</v>
      </c>
      <c r="C21" s="14">
        <v>86100</v>
      </c>
      <c r="D21" s="15">
        <v>4900</v>
      </c>
    </row>
    <row r="22" spans="1:4" ht="15">
      <c r="A22" s="12"/>
      <c r="B22" s="13" t="s">
        <v>78</v>
      </c>
      <c r="C22" s="14"/>
      <c r="D22" s="15">
        <v>10000</v>
      </c>
    </row>
    <row r="23" spans="1:4" ht="15">
      <c r="A23" s="12"/>
      <c r="B23" s="13" t="s">
        <v>79</v>
      </c>
      <c r="C23" s="14">
        <v>28000</v>
      </c>
      <c r="D23" s="15">
        <v>102592</v>
      </c>
    </row>
    <row r="24" spans="1:4" ht="15">
      <c r="A24" s="12"/>
      <c r="B24" s="13" t="s">
        <v>80</v>
      </c>
      <c r="C24" s="14">
        <v>10120</v>
      </c>
      <c r="D24" s="15">
        <v>31500</v>
      </c>
    </row>
    <row r="25" spans="1:4" ht="15">
      <c r="A25" s="12"/>
      <c r="B25" s="13" t="s">
        <v>81</v>
      </c>
      <c r="C25" s="14">
        <v>204201</v>
      </c>
      <c r="D25" s="15">
        <v>172242</v>
      </c>
    </row>
    <row r="26" spans="1:4" ht="15">
      <c r="A26" s="24"/>
      <c r="B26" s="13" t="s">
        <v>82</v>
      </c>
      <c r="C26" s="14"/>
      <c r="D26" s="15"/>
    </row>
    <row r="27" spans="1:4" ht="15">
      <c r="A27" s="24"/>
      <c r="B27" s="13" t="s">
        <v>83</v>
      </c>
      <c r="C27" s="14"/>
      <c r="D27" s="15"/>
    </row>
    <row r="28" spans="1:4" ht="15">
      <c r="A28" s="24"/>
      <c r="B28" s="13" t="s">
        <v>84</v>
      </c>
      <c r="C28" s="14"/>
      <c r="D28" s="15"/>
    </row>
    <row r="29" spans="1:4" ht="15">
      <c r="A29" s="24"/>
      <c r="B29" s="31" t="s">
        <v>65</v>
      </c>
      <c r="C29" s="14"/>
      <c r="D29" s="15"/>
    </row>
    <row r="30" spans="1:4" ht="15">
      <c r="A30" s="9">
        <v>5</v>
      </c>
      <c r="B30" s="10" t="s">
        <v>85</v>
      </c>
      <c r="C30" s="11">
        <f>C31</f>
        <v>6713</v>
      </c>
      <c r="D30" s="11">
        <f>D31</f>
        <v>7591</v>
      </c>
    </row>
    <row r="31" spans="1:4" ht="15">
      <c r="A31" s="24"/>
      <c r="B31" s="13" t="s">
        <v>86</v>
      </c>
      <c r="C31" s="14">
        <v>6713</v>
      </c>
      <c r="D31" s="15">
        <v>7591</v>
      </c>
    </row>
    <row r="32" spans="1:4" ht="15">
      <c r="A32" s="24"/>
      <c r="B32" s="13" t="s">
        <v>87</v>
      </c>
      <c r="C32" s="14"/>
      <c r="D32" s="15"/>
    </row>
    <row r="33" spans="1:4" ht="15">
      <c r="A33" s="9" t="s">
        <v>88</v>
      </c>
      <c r="B33" s="10" t="s">
        <v>89</v>
      </c>
      <c r="C33" s="23">
        <f>C5-C10</f>
        <v>564440</v>
      </c>
      <c r="D33" s="11">
        <f>D5-D10</f>
        <v>705287</v>
      </c>
    </row>
    <row r="34" spans="1:4" ht="15">
      <c r="A34" s="24"/>
      <c r="B34" s="31" t="s">
        <v>90</v>
      </c>
      <c r="C34" s="4"/>
      <c r="D34" s="15"/>
    </row>
    <row r="35" spans="1:4" ht="15">
      <c r="A35" s="32">
        <v>6</v>
      </c>
      <c r="B35" s="33" t="s">
        <v>91</v>
      </c>
      <c r="C35" s="23">
        <f>[1]Aktivi!C10</f>
        <v>1061988</v>
      </c>
      <c r="D35" s="15"/>
    </row>
    <row r="36" spans="1:4" ht="15">
      <c r="A36" s="32">
        <v>7</v>
      </c>
      <c r="B36" s="33" t="s">
        <v>92</v>
      </c>
      <c r="C36" s="23">
        <v>20774</v>
      </c>
      <c r="D36" s="15"/>
    </row>
    <row r="37" spans="1:4" ht="15">
      <c r="A37" s="9" t="s">
        <v>93</v>
      </c>
      <c r="B37" s="10" t="s">
        <v>94</v>
      </c>
      <c r="C37" s="11">
        <f>C33-C35-C36</f>
        <v>-518322</v>
      </c>
      <c r="D37" s="11">
        <f>D33-D36</f>
        <v>705287</v>
      </c>
    </row>
  </sheetData>
  <phoneticPr fontId="6" type="noConversion"/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2:G32"/>
  <sheetViews>
    <sheetView topLeftCell="A14" workbookViewId="0">
      <selection activeCell="D40" sqref="D40"/>
    </sheetView>
  </sheetViews>
  <sheetFormatPr defaultRowHeight="12.75"/>
  <cols>
    <col min="1" max="1" width="13.42578125" customWidth="1"/>
    <col min="2" max="2" width="10.5703125" customWidth="1"/>
    <col min="5" max="5" width="14" customWidth="1"/>
  </cols>
  <sheetData>
    <row r="2" spans="1:7" ht="21">
      <c r="A2" s="3"/>
      <c r="B2" s="34" t="s">
        <v>95</v>
      </c>
      <c r="C2" s="35"/>
      <c r="D2" s="1"/>
      <c r="E2" s="3"/>
      <c r="F2" s="3"/>
      <c r="G2" s="3"/>
    </row>
    <row r="3" spans="1:7" ht="15">
      <c r="A3" s="3"/>
      <c r="B3" s="3"/>
      <c r="C3" s="16"/>
      <c r="D3" s="3"/>
      <c r="E3" s="36">
        <v>40543</v>
      </c>
      <c r="F3" s="3"/>
      <c r="G3" s="3"/>
    </row>
    <row r="4" spans="1:7">
      <c r="A4" s="3"/>
      <c r="B4" s="3"/>
      <c r="C4" s="16"/>
      <c r="D4" s="3"/>
      <c r="E4" s="3"/>
      <c r="F4" s="3"/>
      <c r="G4" s="3"/>
    </row>
    <row r="5" spans="1:7" ht="15">
      <c r="A5" s="37" t="s">
        <v>96</v>
      </c>
      <c r="B5" s="37" t="s">
        <v>97</v>
      </c>
      <c r="C5" s="38"/>
      <c r="D5" s="3"/>
      <c r="E5" s="3"/>
      <c r="F5" s="3"/>
      <c r="G5" s="3"/>
    </row>
    <row r="6" spans="1:7" ht="15">
      <c r="A6" s="37" t="s">
        <v>98</v>
      </c>
      <c r="B6" s="38" t="s">
        <v>99</v>
      </c>
      <c r="C6" s="38"/>
      <c r="D6" s="3"/>
      <c r="E6" s="3"/>
      <c r="F6" s="3"/>
      <c r="G6" s="3"/>
    </row>
    <row r="7" spans="1:7" ht="15">
      <c r="A7" s="37" t="s">
        <v>100</v>
      </c>
      <c r="B7" s="37" t="s">
        <v>101</v>
      </c>
      <c r="C7" s="38"/>
      <c r="D7" s="3"/>
      <c r="E7" s="3"/>
      <c r="F7" s="3"/>
      <c r="G7" s="3"/>
    </row>
    <row r="8" spans="1:7" ht="15">
      <c r="A8" s="37" t="s">
        <v>102</v>
      </c>
      <c r="B8" s="37" t="s">
        <v>103</v>
      </c>
      <c r="C8" s="38"/>
      <c r="D8" s="3"/>
      <c r="E8" s="3"/>
      <c r="F8" s="3"/>
      <c r="G8" s="3"/>
    </row>
    <row r="9" spans="1:7" ht="15">
      <c r="A9" s="37" t="s">
        <v>104</v>
      </c>
      <c r="B9" s="3"/>
      <c r="C9" s="16"/>
      <c r="D9" s="3"/>
      <c r="E9" s="3"/>
      <c r="F9" s="3"/>
      <c r="G9" s="3"/>
    </row>
    <row r="10" spans="1:7">
      <c r="A10" s="3"/>
      <c r="B10" s="3"/>
      <c r="C10" s="16"/>
      <c r="D10" s="3"/>
      <c r="E10" s="3"/>
      <c r="F10" s="3"/>
      <c r="G10" s="3"/>
    </row>
    <row r="11" spans="1:7" ht="15">
      <c r="A11" s="9" t="s">
        <v>1</v>
      </c>
      <c r="B11" s="9" t="s">
        <v>105</v>
      </c>
      <c r="C11" s="9" t="s">
        <v>106</v>
      </c>
      <c r="D11" s="9" t="s">
        <v>107</v>
      </c>
      <c r="E11" s="9" t="s">
        <v>108</v>
      </c>
      <c r="F11" s="9" t="s">
        <v>109</v>
      </c>
      <c r="G11" s="3"/>
    </row>
    <row r="12" spans="1:7" ht="15">
      <c r="A12" s="24">
        <v>1</v>
      </c>
      <c r="B12" s="10"/>
      <c r="C12" s="9"/>
      <c r="D12" s="39"/>
      <c r="E12" s="39"/>
      <c r="F12" s="39"/>
      <c r="G12" s="3"/>
    </row>
    <row r="13" spans="1:7" ht="15">
      <c r="A13" s="24">
        <v>2</v>
      </c>
      <c r="B13" s="10"/>
      <c r="C13" s="9"/>
      <c r="D13" s="39"/>
      <c r="E13" s="39"/>
      <c r="F13" s="39"/>
      <c r="G13" s="3"/>
    </row>
    <row r="14" spans="1:7" ht="15">
      <c r="A14" s="24">
        <v>3</v>
      </c>
      <c r="B14" s="10"/>
      <c r="C14" s="9"/>
      <c r="D14" s="39"/>
      <c r="E14" s="39"/>
      <c r="F14" s="39"/>
      <c r="G14" s="3"/>
    </row>
    <row r="15" spans="1:7" ht="15">
      <c r="A15" s="24">
        <v>4</v>
      </c>
      <c r="B15" s="10"/>
      <c r="C15" s="9"/>
      <c r="D15" s="39"/>
      <c r="E15" s="39"/>
      <c r="F15" s="39"/>
      <c r="G15" s="3"/>
    </row>
    <row r="16" spans="1:7" ht="15">
      <c r="A16" s="24">
        <v>5</v>
      </c>
      <c r="B16" s="10"/>
      <c r="C16" s="9"/>
      <c r="D16" s="39"/>
      <c r="E16" s="39"/>
      <c r="F16" s="39"/>
      <c r="G16" s="3"/>
    </row>
    <row r="17" spans="1:7" ht="15">
      <c r="A17" s="24">
        <v>6</v>
      </c>
      <c r="B17" s="10"/>
      <c r="C17" s="9"/>
      <c r="D17" s="39"/>
      <c r="E17" s="39"/>
      <c r="F17" s="39"/>
      <c r="G17" s="3"/>
    </row>
    <row r="18" spans="1:7" ht="15">
      <c r="A18" s="24">
        <v>7</v>
      </c>
      <c r="B18" s="10"/>
      <c r="C18" s="9"/>
      <c r="D18" s="39"/>
      <c r="E18" s="39"/>
      <c r="F18" s="39"/>
      <c r="G18" s="3"/>
    </row>
    <row r="19" spans="1:7" ht="15">
      <c r="A19" s="24">
        <v>8</v>
      </c>
      <c r="B19" s="10"/>
      <c r="C19" s="9"/>
      <c r="D19" s="39"/>
      <c r="E19" s="39"/>
      <c r="F19" s="39"/>
      <c r="G19" s="3"/>
    </row>
    <row r="20" spans="1:7" ht="15">
      <c r="A20" s="24">
        <v>9</v>
      </c>
      <c r="B20" s="10"/>
      <c r="C20" s="9"/>
      <c r="D20" s="39"/>
      <c r="E20" s="39"/>
      <c r="F20" s="39"/>
      <c r="G20" s="3"/>
    </row>
    <row r="21" spans="1:7" ht="15">
      <c r="A21" s="24">
        <v>10</v>
      </c>
      <c r="B21" s="10"/>
      <c r="C21" s="9"/>
      <c r="D21" s="39"/>
      <c r="E21" s="39"/>
      <c r="F21" s="39"/>
      <c r="G21" s="3"/>
    </row>
    <row r="22" spans="1:7" ht="15">
      <c r="A22" s="24">
        <v>11</v>
      </c>
      <c r="B22" s="10"/>
      <c r="C22" s="9"/>
      <c r="D22" s="39"/>
      <c r="E22" s="39"/>
      <c r="F22" s="39"/>
      <c r="G22" s="3"/>
    </row>
    <row r="23" spans="1:7" ht="15">
      <c r="A23" s="24">
        <v>12</v>
      </c>
      <c r="B23" s="10"/>
      <c r="C23" s="9"/>
      <c r="D23" s="39"/>
      <c r="E23" s="39"/>
      <c r="F23" s="39"/>
      <c r="G23" s="3"/>
    </row>
    <row r="24" spans="1:7" ht="15">
      <c r="A24" s="24">
        <v>13</v>
      </c>
      <c r="B24" s="10"/>
      <c r="C24" s="9"/>
      <c r="D24" s="39"/>
      <c r="E24" s="39"/>
      <c r="F24" s="39"/>
      <c r="G24" s="3"/>
    </row>
    <row r="25" spans="1:7" ht="15">
      <c r="A25" s="24">
        <v>14</v>
      </c>
      <c r="B25" s="10"/>
      <c r="C25" s="9"/>
      <c r="D25" s="39"/>
      <c r="E25" s="39"/>
      <c r="F25" s="39"/>
      <c r="G25" s="3"/>
    </row>
    <row r="26" spans="1:7" ht="15">
      <c r="A26" s="24">
        <v>15</v>
      </c>
      <c r="B26" s="10"/>
      <c r="C26" s="9"/>
      <c r="D26" s="39"/>
      <c r="E26" s="39"/>
      <c r="F26" s="39"/>
      <c r="G26" s="3"/>
    </row>
    <row r="27" spans="1:7" ht="15">
      <c r="A27" s="24">
        <v>16</v>
      </c>
      <c r="B27" s="10"/>
      <c r="C27" s="9"/>
      <c r="D27" s="39"/>
      <c r="E27" s="39"/>
      <c r="F27" s="39"/>
      <c r="G27" s="3"/>
    </row>
    <row r="28" spans="1:7" ht="15">
      <c r="A28" s="24">
        <v>17</v>
      </c>
      <c r="B28" s="10"/>
      <c r="C28" s="9"/>
      <c r="D28" s="39"/>
      <c r="E28" s="39"/>
      <c r="F28" s="39"/>
      <c r="G28" s="3"/>
    </row>
    <row r="29" spans="1:7" ht="15">
      <c r="A29" s="24">
        <v>18</v>
      </c>
      <c r="B29" s="10"/>
      <c r="C29" s="9"/>
      <c r="D29" s="39"/>
      <c r="E29" s="39"/>
      <c r="F29" s="39"/>
      <c r="G29" s="3"/>
    </row>
    <row r="30" spans="1:7" ht="15">
      <c r="A30" s="24">
        <v>19</v>
      </c>
      <c r="B30" s="10"/>
      <c r="C30" s="9"/>
      <c r="D30" s="39"/>
      <c r="E30" s="39"/>
      <c r="F30" s="39"/>
      <c r="G30" s="3"/>
    </row>
    <row r="31" spans="1:7" ht="15">
      <c r="A31" s="24">
        <v>20</v>
      </c>
      <c r="B31" s="10"/>
      <c r="C31" s="9"/>
      <c r="D31" s="39"/>
      <c r="E31" s="39"/>
      <c r="F31" s="39"/>
      <c r="G31" s="3"/>
    </row>
    <row r="32" spans="1:7" ht="15">
      <c r="A32" s="24"/>
      <c r="B32" s="9" t="s">
        <v>110</v>
      </c>
      <c r="C32" s="9"/>
      <c r="D32" s="39"/>
      <c r="E32" s="39"/>
      <c r="F32" s="39">
        <v>0</v>
      </c>
      <c r="G32" s="3"/>
    </row>
  </sheetData>
  <phoneticPr fontId="6" type="noConversion"/>
  <pageMargins left="0.75" right="0.75" top="1" bottom="1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2:E32"/>
  <sheetViews>
    <sheetView topLeftCell="A8" workbookViewId="0">
      <selection activeCell="G28" sqref="G28"/>
    </sheetView>
  </sheetViews>
  <sheetFormatPr defaultRowHeight="12.75"/>
  <cols>
    <col min="1" max="1" width="6.5703125" customWidth="1"/>
    <col min="2" max="2" width="22" customWidth="1"/>
    <col min="3" max="3" width="12.7109375" customWidth="1"/>
    <col min="4" max="4" width="11.5703125" customWidth="1"/>
    <col min="5" max="5" width="16" customWidth="1"/>
  </cols>
  <sheetData>
    <row r="2" spans="1:5" ht="15">
      <c r="A2" s="1" t="s">
        <v>111</v>
      </c>
      <c r="B2" s="1"/>
      <c r="C2" s="1" t="s">
        <v>112</v>
      </c>
      <c r="D2" s="1"/>
      <c r="E2" s="1"/>
    </row>
    <row r="3" spans="1:5" ht="15">
      <c r="A3" s="1" t="s">
        <v>113</v>
      </c>
      <c r="B3" s="1"/>
      <c r="C3" s="1" t="s">
        <v>114</v>
      </c>
      <c r="D3" s="1"/>
      <c r="E3" s="1"/>
    </row>
    <row r="4" spans="1:5" ht="15">
      <c r="A4" s="1" t="s">
        <v>115</v>
      </c>
      <c r="B4" s="1"/>
      <c r="C4" s="1"/>
      <c r="D4" s="1"/>
      <c r="E4" s="40">
        <v>40543</v>
      </c>
    </row>
    <row r="5" spans="1:5" ht="15">
      <c r="A5" s="1"/>
      <c r="B5" s="1" t="s">
        <v>116</v>
      </c>
      <c r="C5" s="1"/>
      <c r="D5" s="1"/>
      <c r="E5" s="1"/>
    </row>
    <row r="6" spans="1:5">
      <c r="A6" s="3"/>
      <c r="B6" s="3"/>
      <c r="C6" s="3"/>
      <c r="D6" s="3"/>
      <c r="E6" s="3"/>
    </row>
    <row r="7" spans="1:5" ht="45">
      <c r="A7" s="32" t="s">
        <v>1</v>
      </c>
      <c r="B7" s="32" t="s">
        <v>117</v>
      </c>
      <c r="C7" s="32" t="s">
        <v>118</v>
      </c>
      <c r="D7" s="41" t="s">
        <v>119</v>
      </c>
      <c r="E7" s="41" t="s">
        <v>120</v>
      </c>
    </row>
    <row r="8" spans="1:5" ht="15">
      <c r="A8" s="12">
        <v>1</v>
      </c>
      <c r="B8" s="13" t="s">
        <v>121</v>
      </c>
      <c r="C8" s="12">
        <v>5500182499</v>
      </c>
      <c r="D8" s="42"/>
      <c r="E8" s="43">
        <v>219055.14</v>
      </c>
    </row>
    <row r="9" spans="1:5" ht="15">
      <c r="A9" s="12">
        <v>2</v>
      </c>
      <c r="B9" s="13"/>
      <c r="C9" s="12"/>
      <c r="D9" s="42"/>
      <c r="E9" s="43"/>
    </row>
    <row r="10" spans="1:5" ht="15">
      <c r="A10" s="12">
        <v>3</v>
      </c>
      <c r="B10" s="13"/>
      <c r="C10" s="12"/>
      <c r="D10" s="42"/>
      <c r="E10" s="43"/>
    </row>
    <row r="11" spans="1:5" ht="15">
      <c r="A11" s="12">
        <v>4</v>
      </c>
      <c r="B11" s="13"/>
      <c r="C11" s="12"/>
      <c r="D11" s="42"/>
      <c r="E11" s="43"/>
    </row>
    <row r="12" spans="1:5" ht="15">
      <c r="A12" s="12">
        <v>5</v>
      </c>
      <c r="B12" s="13"/>
      <c r="C12" s="12"/>
      <c r="D12" s="42"/>
      <c r="E12" s="43"/>
    </row>
    <row r="13" spans="1:5" ht="15">
      <c r="A13" s="12">
        <v>6</v>
      </c>
      <c r="B13" s="13"/>
      <c r="C13" s="12"/>
      <c r="D13" s="42"/>
      <c r="E13" s="43"/>
    </row>
    <row r="14" spans="1:5" ht="15">
      <c r="A14" s="12">
        <v>7</v>
      </c>
      <c r="B14" s="13"/>
      <c r="C14" s="12"/>
      <c r="D14" s="42"/>
      <c r="E14" s="43"/>
    </row>
    <row r="15" spans="1:5" ht="15">
      <c r="A15" s="12">
        <v>8</v>
      </c>
      <c r="B15" s="13"/>
      <c r="C15" s="12"/>
      <c r="D15" s="42"/>
      <c r="E15" s="43"/>
    </row>
    <row r="16" spans="1:5" ht="15">
      <c r="A16" s="12">
        <v>9</v>
      </c>
      <c r="B16" s="13"/>
      <c r="C16" s="12"/>
      <c r="D16" s="42"/>
      <c r="E16" s="43"/>
    </row>
    <row r="17" spans="1:5" ht="15">
      <c r="A17" s="12">
        <v>10</v>
      </c>
      <c r="B17" s="13"/>
      <c r="C17" s="12"/>
      <c r="D17" s="42"/>
      <c r="E17" s="43"/>
    </row>
    <row r="18" spans="1:5" ht="15">
      <c r="A18" s="12">
        <v>11</v>
      </c>
      <c r="B18" s="13"/>
      <c r="C18" s="12"/>
      <c r="D18" s="42"/>
      <c r="E18" s="43"/>
    </row>
    <row r="19" spans="1:5" ht="15">
      <c r="A19" s="12">
        <v>12</v>
      </c>
      <c r="B19" s="13"/>
      <c r="C19" s="12"/>
      <c r="D19" s="42"/>
      <c r="E19" s="43"/>
    </row>
    <row r="20" spans="1:5" ht="15">
      <c r="A20" s="12">
        <v>13</v>
      </c>
      <c r="B20" s="13"/>
      <c r="C20" s="12"/>
      <c r="D20" s="42"/>
      <c r="E20" s="43"/>
    </row>
    <row r="21" spans="1:5" ht="15">
      <c r="A21" s="12">
        <v>14</v>
      </c>
      <c r="B21" s="13"/>
      <c r="C21" s="12"/>
      <c r="D21" s="42"/>
      <c r="E21" s="43"/>
    </row>
    <row r="22" spans="1:5" ht="15">
      <c r="A22" s="12">
        <v>15</v>
      </c>
      <c r="B22" s="13"/>
      <c r="C22" s="12"/>
      <c r="D22" s="42"/>
      <c r="E22" s="43"/>
    </row>
    <row r="23" spans="1:5" ht="15">
      <c r="A23" s="12">
        <v>16</v>
      </c>
      <c r="B23" s="13"/>
      <c r="C23" s="12"/>
      <c r="D23" s="42"/>
      <c r="E23" s="43"/>
    </row>
    <row r="24" spans="1:5" ht="15">
      <c r="A24" s="12">
        <v>17</v>
      </c>
      <c r="B24" s="13"/>
      <c r="C24" s="12"/>
      <c r="D24" s="42"/>
      <c r="E24" s="43"/>
    </row>
    <row r="25" spans="1:5" ht="15">
      <c r="A25" s="12">
        <v>18</v>
      </c>
      <c r="B25" s="13"/>
      <c r="C25" s="12"/>
      <c r="D25" s="42"/>
      <c r="E25" s="43"/>
    </row>
    <row r="26" spans="1:5" ht="15">
      <c r="A26" s="12">
        <v>19</v>
      </c>
      <c r="B26" s="13"/>
      <c r="C26" s="12"/>
      <c r="D26" s="42"/>
      <c r="E26" s="43"/>
    </row>
    <row r="27" spans="1:5" ht="15">
      <c r="A27" s="12">
        <v>20</v>
      </c>
      <c r="B27" s="13"/>
      <c r="C27" s="12"/>
      <c r="D27" s="42"/>
      <c r="E27" s="43"/>
    </row>
    <row r="28" spans="1:5" ht="15">
      <c r="A28" s="21" t="s">
        <v>122</v>
      </c>
      <c r="B28" s="44"/>
      <c r="C28" s="45"/>
      <c r="D28" s="46"/>
      <c r="E28" s="47">
        <f>SUM(E8:E27)</f>
        <v>219055.14</v>
      </c>
    </row>
    <row r="29" spans="1:5">
      <c r="A29" s="3"/>
      <c r="B29" s="3"/>
      <c r="C29" s="3"/>
      <c r="D29" s="3"/>
      <c r="E29" s="3"/>
    </row>
    <row r="30" spans="1:5" ht="15">
      <c r="A30" s="3"/>
      <c r="B30" s="3"/>
      <c r="C30" s="37" t="s">
        <v>123</v>
      </c>
      <c r="D30" s="37"/>
      <c r="E30" s="3"/>
    </row>
    <row r="31" spans="1:5" ht="15">
      <c r="A31" s="3"/>
      <c r="B31" s="3"/>
      <c r="C31" s="37"/>
      <c r="D31" s="37"/>
      <c r="E31" s="3"/>
    </row>
    <row r="32" spans="1:5" ht="15">
      <c r="A32" s="3"/>
      <c r="B32" s="3"/>
      <c r="C32" s="37" t="s">
        <v>124</v>
      </c>
      <c r="D32" s="37"/>
      <c r="E32" s="3"/>
    </row>
  </sheetData>
  <phoneticPr fontId="6" type="noConversion"/>
  <pageMargins left="0.75" right="0.75" top="1" bottom="1" header="0.5" footer="0.5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3:J20"/>
  <sheetViews>
    <sheetView workbookViewId="0">
      <selection activeCell="F22" sqref="F22"/>
    </sheetView>
  </sheetViews>
  <sheetFormatPr defaultRowHeight="12.75"/>
  <cols>
    <col min="1" max="1" width="6.85546875" customWidth="1"/>
    <col min="2" max="2" width="26" customWidth="1"/>
    <col min="7" max="7" width="13" customWidth="1"/>
    <col min="8" max="8" width="11.42578125" customWidth="1"/>
    <col min="9" max="9" width="10.28515625" customWidth="1"/>
    <col min="10" max="10" width="10.140625" customWidth="1"/>
  </cols>
  <sheetData>
    <row r="3" spans="1:10" ht="21">
      <c r="A3" s="48" t="s">
        <v>125</v>
      </c>
      <c r="B3" s="48"/>
      <c r="C3" s="48"/>
      <c r="D3" s="37"/>
      <c r="E3" s="37"/>
      <c r="F3" s="3"/>
      <c r="G3" s="3"/>
      <c r="H3" s="3"/>
      <c r="I3" s="3"/>
      <c r="J3" s="3"/>
    </row>
    <row r="4" spans="1:10">
      <c r="A4" s="3"/>
      <c r="B4" s="3"/>
      <c r="C4" s="3"/>
      <c r="D4" s="3"/>
      <c r="E4" s="3"/>
      <c r="F4" s="3"/>
      <c r="G4" s="3"/>
      <c r="H4" s="3"/>
      <c r="I4" s="3"/>
      <c r="J4" s="3"/>
    </row>
    <row r="5" spans="1:10" ht="15">
      <c r="A5" s="3"/>
      <c r="B5" s="37" t="s">
        <v>126</v>
      </c>
      <c r="C5" s="37"/>
      <c r="D5" s="37"/>
      <c r="E5" s="37"/>
      <c r="F5" s="37"/>
      <c r="G5" s="37"/>
      <c r="H5" s="3"/>
      <c r="I5" s="3"/>
      <c r="J5" s="3"/>
    </row>
    <row r="6" spans="1:10" ht="15">
      <c r="A6" s="3"/>
      <c r="B6" s="37"/>
      <c r="C6" s="37"/>
      <c r="D6" s="37"/>
      <c r="E6" s="37"/>
      <c r="F6" s="37"/>
      <c r="G6" s="37"/>
      <c r="H6" s="3"/>
      <c r="I6" s="3"/>
      <c r="J6" s="3"/>
    </row>
    <row r="7" spans="1:10" ht="15">
      <c r="A7" s="3"/>
      <c r="B7" s="37"/>
      <c r="C7" s="37"/>
      <c r="D7" s="37"/>
      <c r="E7" s="37"/>
      <c r="F7" s="37"/>
      <c r="G7" s="37" t="s">
        <v>127</v>
      </c>
      <c r="H7" s="3"/>
      <c r="I7" s="3"/>
      <c r="J7" s="3"/>
    </row>
    <row r="8" spans="1:10" ht="15">
      <c r="A8" s="3"/>
      <c r="B8" s="37"/>
      <c r="C8" s="37"/>
      <c r="D8" s="37"/>
      <c r="E8" s="37"/>
      <c r="F8" s="37"/>
      <c r="G8" s="37"/>
      <c r="H8" s="3"/>
      <c r="I8" s="3"/>
      <c r="J8" s="3"/>
    </row>
    <row r="9" spans="1:10" ht="15">
      <c r="A9" s="49" t="s">
        <v>1</v>
      </c>
      <c r="B9" s="49" t="s">
        <v>128</v>
      </c>
      <c r="C9" s="50" t="s">
        <v>129</v>
      </c>
      <c r="D9" s="50" t="s">
        <v>130</v>
      </c>
      <c r="E9" s="50" t="s">
        <v>131</v>
      </c>
      <c r="F9" s="50" t="s">
        <v>132</v>
      </c>
      <c r="G9" s="50" t="s">
        <v>133</v>
      </c>
      <c r="H9" s="50" t="s">
        <v>134</v>
      </c>
      <c r="I9" s="50" t="s">
        <v>135</v>
      </c>
      <c r="J9" s="50" t="s">
        <v>136</v>
      </c>
    </row>
    <row r="10" spans="1:10">
      <c r="A10" s="51">
        <v>1</v>
      </c>
      <c r="B10" s="51" t="s">
        <v>137</v>
      </c>
      <c r="C10" s="51"/>
      <c r="D10" s="51"/>
      <c r="E10" s="51"/>
      <c r="F10" s="51">
        <f>C10+D10-E10</f>
        <v>0</v>
      </c>
      <c r="G10" s="51"/>
      <c r="H10" s="51"/>
      <c r="I10" s="51">
        <f>G10+H10</f>
        <v>0</v>
      </c>
      <c r="J10" s="51">
        <f>F10-I10</f>
        <v>0</v>
      </c>
    </row>
    <row r="11" spans="1:10">
      <c r="A11" s="51">
        <v>2</v>
      </c>
      <c r="B11" s="51" t="s">
        <v>138</v>
      </c>
      <c r="C11" s="51"/>
      <c r="D11" s="51"/>
      <c r="E11" s="51"/>
      <c r="F11" s="51">
        <f>C11+D11-E11</f>
        <v>0</v>
      </c>
      <c r="G11" s="51"/>
      <c r="H11" s="51"/>
      <c r="I11" s="51">
        <f>G11+H11</f>
        <v>0</v>
      </c>
      <c r="J11" s="51">
        <f>F11-I11</f>
        <v>0</v>
      </c>
    </row>
    <row r="12" spans="1:10">
      <c r="A12" s="51">
        <v>3</v>
      </c>
      <c r="B12" s="51" t="s">
        <v>139</v>
      </c>
      <c r="C12" s="51"/>
      <c r="D12" s="51"/>
      <c r="E12" s="51"/>
      <c r="F12" s="51">
        <f>C12+D12-E12</f>
        <v>0</v>
      </c>
      <c r="G12" s="51"/>
      <c r="H12" s="51"/>
      <c r="I12" s="51">
        <f>G12+H12</f>
        <v>0</v>
      </c>
      <c r="J12" s="51">
        <f>F12-I12</f>
        <v>0</v>
      </c>
    </row>
    <row r="13" spans="1:10">
      <c r="A13" s="51">
        <v>4</v>
      </c>
      <c r="B13" s="51" t="s">
        <v>140</v>
      </c>
      <c r="C13" s="51">
        <v>15198</v>
      </c>
      <c r="D13" s="51">
        <v>0</v>
      </c>
      <c r="E13" s="51"/>
      <c r="F13" s="51">
        <f>C13+D13-E13</f>
        <v>15198</v>
      </c>
      <c r="G13" s="51">
        <v>2786</v>
      </c>
      <c r="H13" s="51">
        <v>3103</v>
      </c>
      <c r="I13" s="51">
        <f>G13+H13</f>
        <v>5889</v>
      </c>
      <c r="J13" s="51">
        <f>F13-I13</f>
        <v>9309</v>
      </c>
    </row>
    <row r="14" spans="1:10">
      <c r="A14" s="51">
        <v>5</v>
      </c>
      <c r="B14" s="51"/>
      <c r="C14" s="51"/>
      <c r="D14" s="51"/>
      <c r="E14" s="51"/>
      <c r="F14" s="51"/>
      <c r="G14" s="51"/>
      <c r="H14" s="51"/>
      <c r="I14" s="51"/>
      <c r="J14" s="51"/>
    </row>
    <row r="15" spans="1:10">
      <c r="A15" s="51">
        <v>6</v>
      </c>
      <c r="B15" s="51"/>
      <c r="C15" s="51"/>
      <c r="D15" s="51"/>
      <c r="E15" s="51"/>
      <c r="F15" s="51"/>
      <c r="G15" s="51"/>
      <c r="H15" s="51"/>
      <c r="I15" s="51"/>
      <c r="J15" s="51"/>
    </row>
    <row r="16" spans="1:10" ht="15">
      <c r="A16" s="49"/>
      <c r="B16" s="49" t="s">
        <v>141</v>
      </c>
      <c r="C16" s="49">
        <f>SUM(C10:C15)</f>
        <v>15198</v>
      </c>
      <c r="D16" s="49">
        <f>SUM(D10:D15)</f>
        <v>0</v>
      </c>
      <c r="E16" s="49"/>
      <c r="F16" s="49">
        <f>SUM(F10:F15)</f>
        <v>15198</v>
      </c>
      <c r="G16" s="49">
        <f>SUM(G10:G15)</f>
        <v>2786</v>
      </c>
      <c r="H16" s="49">
        <f>SUM(H10:H15)</f>
        <v>3103</v>
      </c>
      <c r="I16" s="49">
        <f>SUM(I10:I15)</f>
        <v>5889</v>
      </c>
      <c r="J16" s="49">
        <f>SUM(J10:J15)</f>
        <v>9309</v>
      </c>
    </row>
    <row r="17" spans="1:10">
      <c r="A17" s="3"/>
      <c r="B17" s="3"/>
      <c r="C17" s="3"/>
      <c r="D17" s="3"/>
      <c r="E17" s="3"/>
      <c r="F17" s="3"/>
      <c r="G17" s="3"/>
      <c r="H17" s="3"/>
      <c r="I17" s="3"/>
      <c r="J17" s="3"/>
    </row>
    <row r="18" spans="1:10">
      <c r="A18" s="3"/>
      <c r="B18" s="3"/>
      <c r="C18" s="3"/>
      <c r="D18" s="3"/>
      <c r="E18" s="3"/>
      <c r="F18" s="3"/>
      <c r="G18" s="3"/>
      <c r="H18" s="3"/>
      <c r="I18" s="3"/>
      <c r="J18" s="3"/>
    </row>
    <row r="19" spans="1:10">
      <c r="A19" s="3"/>
      <c r="B19" s="3"/>
      <c r="C19" s="3"/>
      <c r="D19" s="3"/>
      <c r="E19" s="3"/>
      <c r="F19" s="3"/>
      <c r="G19" s="3"/>
      <c r="H19" s="3"/>
      <c r="I19" s="3"/>
      <c r="J19" s="3"/>
    </row>
    <row r="20" spans="1:10">
      <c r="A20" s="3"/>
      <c r="B20" s="3"/>
      <c r="C20" s="3"/>
      <c r="D20" s="3"/>
      <c r="E20" s="3"/>
      <c r="F20" s="3"/>
      <c r="G20" s="3"/>
      <c r="H20" s="3"/>
      <c r="I20" s="3"/>
      <c r="J20" s="3"/>
    </row>
  </sheetData>
  <phoneticPr fontId="6" type="noConversion"/>
  <pageMargins left="0.75" right="0.75" top="1" bottom="1" header="0.5" footer="0.5"/>
  <pageSetup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2:F30"/>
  <sheetViews>
    <sheetView workbookViewId="0">
      <selection activeCell="A2" sqref="A2:E28"/>
    </sheetView>
  </sheetViews>
  <sheetFormatPr defaultRowHeight="12.75"/>
  <cols>
    <col min="1" max="1" width="7.85546875" customWidth="1"/>
    <col min="2" max="2" width="22" customWidth="1"/>
    <col min="3" max="3" width="14.85546875" customWidth="1"/>
    <col min="4" max="4" width="11" customWidth="1"/>
    <col min="5" max="5" width="9.85546875" customWidth="1"/>
  </cols>
  <sheetData>
    <row r="2" spans="1:6" ht="21">
      <c r="A2" s="48" t="s">
        <v>125</v>
      </c>
      <c r="B2" s="48"/>
      <c r="C2" s="48"/>
      <c r="D2" s="37"/>
      <c r="E2" s="37"/>
      <c r="F2" s="3"/>
    </row>
    <row r="3" spans="1:6">
      <c r="A3" s="3"/>
      <c r="B3" s="3"/>
      <c r="C3" s="3"/>
      <c r="D3" s="3"/>
      <c r="E3" s="3"/>
      <c r="F3" s="3"/>
    </row>
    <row r="4" spans="1:6" ht="15">
      <c r="A4" s="37" t="s">
        <v>142</v>
      </c>
      <c r="B4" s="37"/>
      <c r="C4" s="37"/>
      <c r="D4" s="37"/>
      <c r="E4" s="3"/>
      <c r="F4" s="3"/>
    </row>
    <row r="5" spans="1:6">
      <c r="A5" s="3"/>
      <c r="B5" s="3"/>
      <c r="C5" s="3"/>
      <c r="D5" s="3"/>
      <c r="E5" s="3"/>
      <c r="F5" s="3"/>
    </row>
    <row r="6" spans="1:6">
      <c r="A6" s="3"/>
      <c r="B6" s="3"/>
      <c r="C6" s="3"/>
      <c r="D6" s="3"/>
      <c r="E6" s="3"/>
      <c r="F6" s="3"/>
    </row>
    <row r="7" spans="1:6" ht="15">
      <c r="A7" s="9" t="s">
        <v>1</v>
      </c>
      <c r="B7" s="9" t="s">
        <v>143</v>
      </c>
      <c r="C7" s="39" t="s">
        <v>144</v>
      </c>
      <c r="D7" s="9" t="s">
        <v>145</v>
      </c>
      <c r="E7" s="9" t="s">
        <v>109</v>
      </c>
      <c r="F7" s="3"/>
    </row>
    <row r="8" spans="1:6">
      <c r="A8" s="12">
        <v>1</v>
      </c>
      <c r="B8" s="13"/>
      <c r="C8" s="12"/>
      <c r="D8" s="12"/>
      <c r="E8" s="42"/>
      <c r="F8" s="3"/>
    </row>
    <row r="9" spans="1:6">
      <c r="A9" s="12">
        <v>2</v>
      </c>
      <c r="B9" s="13"/>
      <c r="C9" s="12"/>
      <c r="D9" s="12"/>
      <c r="E9" s="42"/>
      <c r="F9" s="3"/>
    </row>
    <row r="10" spans="1:6">
      <c r="A10" s="12">
        <v>3</v>
      </c>
      <c r="B10" s="13"/>
      <c r="C10" s="12"/>
      <c r="D10" s="12"/>
      <c r="E10" s="42"/>
      <c r="F10" s="3"/>
    </row>
    <row r="11" spans="1:6">
      <c r="A11" s="12">
        <v>4</v>
      </c>
      <c r="B11" s="13"/>
      <c r="C11" s="12"/>
      <c r="D11" s="12"/>
      <c r="E11" s="42"/>
      <c r="F11" s="3"/>
    </row>
    <row r="12" spans="1:6">
      <c r="A12" s="12">
        <v>5</v>
      </c>
      <c r="B12" s="13"/>
      <c r="C12" s="12"/>
      <c r="D12" s="12"/>
      <c r="E12" s="42"/>
      <c r="F12" s="3"/>
    </row>
    <row r="13" spans="1:6">
      <c r="A13" s="12">
        <v>6</v>
      </c>
      <c r="B13" s="13"/>
      <c r="C13" s="12"/>
      <c r="D13" s="12"/>
      <c r="E13" s="42"/>
      <c r="F13" s="3"/>
    </row>
    <row r="14" spans="1:6">
      <c r="A14" s="12">
        <v>7</v>
      </c>
      <c r="B14" s="13"/>
      <c r="C14" s="12"/>
      <c r="D14" s="12"/>
      <c r="E14" s="42"/>
      <c r="F14" s="3"/>
    </row>
    <row r="15" spans="1:6">
      <c r="A15" s="12">
        <v>8</v>
      </c>
      <c r="B15" s="13"/>
      <c r="C15" s="12"/>
      <c r="D15" s="12"/>
      <c r="E15" s="42"/>
      <c r="F15" s="3"/>
    </row>
    <row r="16" spans="1:6">
      <c r="A16" s="12">
        <v>9</v>
      </c>
      <c r="B16" s="13"/>
      <c r="C16" s="12"/>
      <c r="D16" s="12"/>
      <c r="E16" s="42"/>
      <c r="F16" s="3"/>
    </row>
    <row r="17" spans="1:6">
      <c r="A17" s="12">
        <v>10</v>
      </c>
      <c r="B17" s="13"/>
      <c r="C17" s="12"/>
      <c r="D17" s="12"/>
      <c r="E17" s="42"/>
      <c r="F17" s="3"/>
    </row>
    <row r="18" spans="1:6">
      <c r="A18" s="12">
        <v>11</v>
      </c>
      <c r="B18" s="13"/>
      <c r="C18" s="12"/>
      <c r="D18" s="12"/>
      <c r="E18" s="42"/>
      <c r="F18" s="3"/>
    </row>
    <row r="19" spans="1:6">
      <c r="A19" s="12">
        <v>12</v>
      </c>
      <c r="B19" s="13"/>
      <c r="C19" s="12"/>
      <c r="D19" s="12"/>
      <c r="E19" s="42"/>
      <c r="F19" s="3"/>
    </row>
    <row r="20" spans="1:6">
      <c r="A20" s="12">
        <v>13</v>
      </c>
      <c r="B20" s="13"/>
      <c r="C20" s="12"/>
      <c r="D20" s="12"/>
      <c r="E20" s="42"/>
      <c r="F20" s="3"/>
    </row>
    <row r="21" spans="1:6">
      <c r="A21" s="12">
        <v>14</v>
      </c>
      <c r="B21" s="13"/>
      <c r="C21" s="12"/>
      <c r="D21" s="12"/>
      <c r="E21" s="42"/>
      <c r="F21" s="3"/>
    </row>
    <row r="22" spans="1:6">
      <c r="A22" s="12">
        <v>15</v>
      </c>
      <c r="B22" s="13"/>
      <c r="C22" s="12"/>
      <c r="D22" s="12"/>
      <c r="E22" s="42"/>
      <c r="F22" s="3"/>
    </row>
    <row r="23" spans="1:6">
      <c r="A23" s="12">
        <v>16</v>
      </c>
      <c r="B23" s="13"/>
      <c r="C23" s="12"/>
      <c r="D23" s="12"/>
      <c r="E23" s="42"/>
      <c r="F23" s="3"/>
    </row>
    <row r="24" spans="1:6">
      <c r="A24" s="12">
        <v>17</v>
      </c>
      <c r="B24" s="13"/>
      <c r="C24" s="12"/>
      <c r="D24" s="12"/>
      <c r="E24" s="42"/>
      <c r="F24" s="3"/>
    </row>
    <row r="25" spans="1:6">
      <c r="A25" s="12">
        <v>18</v>
      </c>
      <c r="B25" s="13"/>
      <c r="C25" s="12"/>
      <c r="D25" s="12"/>
      <c r="E25" s="42"/>
      <c r="F25" s="3"/>
    </row>
    <row r="26" spans="1:6">
      <c r="A26" s="12">
        <v>19</v>
      </c>
      <c r="B26" s="13"/>
      <c r="C26" s="12"/>
      <c r="D26" s="12"/>
      <c r="E26" s="42"/>
      <c r="F26" s="3"/>
    </row>
    <row r="27" spans="1:6">
      <c r="A27" s="12">
        <v>20</v>
      </c>
      <c r="B27" s="13"/>
      <c r="C27" s="12"/>
      <c r="D27" s="12"/>
      <c r="E27" s="42"/>
      <c r="F27" s="3"/>
    </row>
    <row r="28" spans="1:6" ht="15">
      <c r="A28" s="9"/>
      <c r="B28" s="49" t="s">
        <v>146</v>
      </c>
      <c r="C28" s="9"/>
      <c r="D28" s="9"/>
      <c r="E28" s="52">
        <v>0</v>
      </c>
      <c r="F28" s="3"/>
    </row>
    <row r="29" spans="1:6">
      <c r="A29" s="3"/>
      <c r="B29" s="3"/>
      <c r="C29" s="3"/>
      <c r="D29" s="3"/>
      <c r="E29" s="3"/>
      <c r="F29" s="3"/>
    </row>
    <row r="30" spans="1:6">
      <c r="A30" s="3"/>
      <c r="B30" s="3"/>
      <c r="C30" s="3"/>
      <c r="D30" s="3"/>
      <c r="E30" s="3"/>
      <c r="F30" s="3"/>
    </row>
  </sheetData>
  <phoneticPr fontId="6" type="noConversion"/>
  <pageMargins left="0.75" right="0.75" top="1" bottom="1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2:J57"/>
  <sheetViews>
    <sheetView topLeftCell="A38" workbookViewId="0">
      <selection activeCell="G66" sqref="G66"/>
    </sheetView>
  </sheetViews>
  <sheetFormatPr defaultRowHeight="12.75"/>
  <cols>
    <col min="9" max="9" width="8.5703125" customWidth="1"/>
    <col min="10" max="10" width="9.140625" hidden="1" customWidth="1"/>
  </cols>
  <sheetData>
    <row r="2" spans="1:10">
      <c r="A2" s="53"/>
      <c r="B2" s="54"/>
      <c r="C2" s="54"/>
      <c r="D2" s="54"/>
      <c r="E2" s="54"/>
      <c r="F2" s="54"/>
      <c r="G2" s="54"/>
      <c r="H2" s="54"/>
      <c r="I2" s="54"/>
      <c r="J2" s="55"/>
    </row>
    <row r="3" spans="1:10" ht="20.25">
      <c r="A3" s="56"/>
      <c r="B3" s="57" t="s">
        <v>147</v>
      </c>
      <c r="C3" s="57"/>
      <c r="D3" s="57"/>
      <c r="E3" s="58" t="s">
        <v>148</v>
      </c>
      <c r="F3" s="59"/>
      <c r="G3" s="60"/>
      <c r="H3" s="61"/>
      <c r="I3" s="62"/>
      <c r="J3" s="63"/>
    </row>
    <row r="4" spans="1:10">
      <c r="A4" s="56"/>
      <c r="B4" s="62" t="s">
        <v>149</v>
      </c>
      <c r="C4" s="62"/>
      <c r="D4" s="62"/>
      <c r="E4" s="64" t="s">
        <v>114</v>
      </c>
      <c r="F4" s="65"/>
      <c r="G4" s="66"/>
      <c r="H4" s="67"/>
      <c r="I4" s="67"/>
      <c r="J4" s="63"/>
    </row>
    <row r="5" spans="1:10">
      <c r="A5" s="56"/>
      <c r="B5" s="62" t="s">
        <v>150</v>
      </c>
      <c r="C5" s="62"/>
      <c r="D5" s="62"/>
      <c r="E5" s="68" t="s">
        <v>151</v>
      </c>
      <c r="F5" s="61"/>
      <c r="G5" s="61"/>
      <c r="H5" s="61"/>
      <c r="I5" s="61"/>
      <c r="J5" s="63"/>
    </row>
    <row r="6" spans="1:10">
      <c r="A6" s="56"/>
      <c r="B6" s="62"/>
      <c r="C6" s="62"/>
      <c r="D6" s="62"/>
      <c r="E6" s="62"/>
      <c r="F6" s="62"/>
      <c r="G6" s="69" t="s">
        <v>152</v>
      </c>
      <c r="H6" s="70"/>
      <c r="I6" s="67"/>
      <c r="J6" s="63"/>
    </row>
    <row r="7" spans="1:10">
      <c r="A7" s="56"/>
      <c r="B7" s="62" t="s">
        <v>153</v>
      </c>
      <c r="C7" s="62"/>
      <c r="D7" s="62"/>
      <c r="E7" s="71"/>
      <c r="F7" s="72"/>
      <c r="G7" s="62"/>
      <c r="H7" s="62"/>
      <c r="I7" s="62"/>
      <c r="J7" s="63"/>
    </row>
    <row r="8" spans="1:10">
      <c r="A8" s="56"/>
      <c r="B8" s="62" t="s">
        <v>154</v>
      </c>
      <c r="C8" s="62"/>
      <c r="D8" s="62"/>
      <c r="E8" s="68"/>
      <c r="F8" s="73"/>
      <c r="G8" s="62"/>
      <c r="H8" s="62"/>
      <c r="I8" s="62"/>
      <c r="J8" s="63"/>
    </row>
    <row r="9" spans="1:10">
      <c r="A9" s="56"/>
      <c r="B9" s="62"/>
      <c r="C9" s="62"/>
      <c r="D9" s="62"/>
      <c r="E9" s="62"/>
      <c r="F9" s="62"/>
      <c r="G9" s="62"/>
      <c r="H9" s="62"/>
      <c r="I9" s="62"/>
      <c r="J9" s="63"/>
    </row>
    <row r="10" spans="1:10">
      <c r="A10" s="56"/>
      <c r="B10" s="57" t="s">
        <v>155</v>
      </c>
      <c r="C10" s="57"/>
      <c r="D10" s="57"/>
      <c r="E10" s="64" t="s">
        <v>156</v>
      </c>
      <c r="F10" s="64"/>
      <c r="G10" s="64"/>
      <c r="H10" s="64"/>
      <c r="I10" s="64"/>
      <c r="J10" s="74"/>
    </row>
    <row r="11" spans="1:10">
      <c r="A11" s="56"/>
      <c r="B11" s="57"/>
      <c r="C11" s="57"/>
      <c r="D11" s="57"/>
      <c r="E11" s="75"/>
      <c r="F11" s="75"/>
      <c r="G11" s="75"/>
      <c r="H11" s="75"/>
      <c r="I11" s="75"/>
      <c r="J11" s="74"/>
    </row>
    <row r="12" spans="1:10">
      <c r="A12" s="56"/>
      <c r="B12" s="62"/>
      <c r="C12" s="62"/>
      <c r="D12" s="62"/>
      <c r="E12" s="62"/>
      <c r="F12" s="62"/>
      <c r="G12" s="62"/>
      <c r="H12" s="62"/>
      <c r="I12" s="62"/>
      <c r="J12" s="63"/>
    </row>
    <row r="13" spans="1:10">
      <c r="A13" s="76"/>
      <c r="B13" s="77"/>
      <c r="C13" s="77"/>
      <c r="D13" s="77"/>
      <c r="E13" s="77"/>
      <c r="F13" s="77"/>
      <c r="G13" s="77"/>
      <c r="H13" s="77"/>
      <c r="I13" s="77"/>
      <c r="J13" s="78"/>
    </row>
    <row r="14" spans="1:10">
      <c r="A14" s="76"/>
      <c r="B14" s="77"/>
      <c r="C14" s="77"/>
      <c r="D14" s="77"/>
      <c r="E14" s="77"/>
      <c r="F14" s="77"/>
      <c r="G14" s="77"/>
      <c r="H14" s="77"/>
      <c r="I14" s="77"/>
      <c r="J14" s="78"/>
    </row>
    <row r="15" spans="1:10">
      <c r="A15" s="76"/>
      <c r="B15" s="77"/>
      <c r="C15" s="77"/>
      <c r="D15" s="77"/>
      <c r="E15" s="77"/>
      <c r="F15" s="77"/>
      <c r="G15" s="77"/>
      <c r="H15" s="77"/>
      <c r="I15" s="77"/>
      <c r="J15" s="78"/>
    </row>
    <row r="16" spans="1:10">
      <c r="A16" s="76"/>
      <c r="B16" s="77"/>
      <c r="C16" s="77"/>
      <c r="D16" s="77"/>
      <c r="E16" s="77"/>
      <c r="F16" s="77"/>
      <c r="G16" s="77"/>
      <c r="H16" s="77"/>
      <c r="I16" s="77"/>
      <c r="J16" s="78"/>
    </row>
    <row r="17" spans="1:10">
      <c r="A17" s="76"/>
      <c r="B17" s="77"/>
      <c r="C17" s="77"/>
      <c r="D17" s="77"/>
      <c r="E17" s="77"/>
      <c r="F17" s="77"/>
      <c r="G17" s="77"/>
      <c r="H17" s="77"/>
      <c r="I17" s="77"/>
      <c r="J17" s="78"/>
    </row>
    <row r="18" spans="1:10">
      <c r="A18" s="76"/>
      <c r="B18" s="77"/>
      <c r="C18" s="77"/>
      <c r="D18" s="77"/>
      <c r="E18" s="77"/>
      <c r="F18" s="77"/>
      <c r="G18" s="77"/>
      <c r="H18" s="77"/>
      <c r="I18" s="77"/>
      <c r="J18" s="78"/>
    </row>
    <row r="19" spans="1:10">
      <c r="A19" s="76"/>
      <c r="B19" s="77"/>
      <c r="C19" s="77"/>
      <c r="D19" s="77"/>
      <c r="E19" s="77"/>
      <c r="F19" s="77"/>
      <c r="G19" s="77"/>
      <c r="H19" s="77"/>
      <c r="I19" s="77"/>
      <c r="J19" s="78"/>
    </row>
    <row r="20" spans="1:10">
      <c r="A20" s="76"/>
      <c r="B20" s="77"/>
      <c r="C20" s="77"/>
      <c r="D20" s="77"/>
      <c r="E20" s="77"/>
      <c r="F20" s="77"/>
      <c r="G20" s="77"/>
      <c r="H20" s="77"/>
      <c r="I20" s="77"/>
      <c r="J20" s="78"/>
    </row>
    <row r="21" spans="1:10">
      <c r="A21" s="76"/>
      <c r="B21" s="79"/>
      <c r="C21" s="77"/>
      <c r="D21" s="77"/>
      <c r="E21" s="77"/>
      <c r="F21" s="77"/>
      <c r="G21" s="77"/>
      <c r="H21" s="77"/>
      <c r="I21" s="77"/>
      <c r="J21" s="78"/>
    </row>
    <row r="22" spans="1:10">
      <c r="A22" s="76"/>
      <c r="B22" s="77"/>
      <c r="C22" s="77"/>
      <c r="D22" s="77"/>
      <c r="E22" s="77"/>
      <c r="F22" s="77"/>
      <c r="G22" s="77"/>
      <c r="H22" s="77"/>
      <c r="I22" s="77"/>
      <c r="J22" s="78"/>
    </row>
    <row r="23" spans="1:10">
      <c r="A23" s="76"/>
      <c r="B23" s="77"/>
      <c r="C23" s="77"/>
      <c r="D23" s="77"/>
      <c r="E23" s="77"/>
      <c r="F23" s="77"/>
      <c r="G23" s="77"/>
      <c r="H23" s="77"/>
      <c r="I23" s="77"/>
      <c r="J23" s="78"/>
    </row>
    <row r="24" spans="1:10">
      <c r="A24" s="76"/>
      <c r="B24" s="77"/>
      <c r="C24" s="77"/>
      <c r="D24" s="77"/>
      <c r="E24" s="77"/>
      <c r="F24" s="77"/>
      <c r="G24" s="77"/>
      <c r="H24" s="77"/>
      <c r="I24" s="77"/>
      <c r="J24" s="78"/>
    </row>
    <row r="25" spans="1:10" ht="33.75">
      <c r="A25" s="294" t="s">
        <v>157</v>
      </c>
      <c r="B25" s="295"/>
      <c r="C25" s="295"/>
      <c r="D25" s="295"/>
      <c r="E25" s="295"/>
      <c r="F25" s="295"/>
      <c r="G25" s="295"/>
      <c r="H25" s="295"/>
      <c r="I25" s="295"/>
      <c r="J25" s="296"/>
    </row>
    <row r="26" spans="1:10">
      <c r="A26" s="76"/>
      <c r="B26" s="297" t="s">
        <v>158</v>
      </c>
      <c r="C26" s="297"/>
      <c r="D26" s="297"/>
      <c r="E26" s="297"/>
      <c r="F26" s="297"/>
      <c r="G26" s="297"/>
      <c r="H26" s="297"/>
      <c r="I26" s="297"/>
      <c r="J26" s="78"/>
    </row>
    <row r="27" spans="1:10">
      <c r="A27" s="76"/>
      <c r="B27" s="297" t="s">
        <v>159</v>
      </c>
      <c r="C27" s="297"/>
      <c r="D27" s="297"/>
      <c r="E27" s="297"/>
      <c r="F27" s="297"/>
      <c r="G27" s="297"/>
      <c r="H27" s="297"/>
      <c r="I27" s="297"/>
      <c r="J27" s="78"/>
    </row>
    <row r="28" spans="1:10">
      <c r="A28" s="76"/>
      <c r="B28" s="77"/>
      <c r="C28" s="77"/>
      <c r="D28" s="77"/>
      <c r="E28" s="77"/>
      <c r="F28" s="77"/>
      <c r="G28" s="77"/>
      <c r="H28" s="77"/>
      <c r="I28" s="77"/>
      <c r="J28" s="78"/>
    </row>
    <row r="29" spans="1:10">
      <c r="A29" s="76"/>
      <c r="B29" s="77"/>
      <c r="C29" s="77"/>
      <c r="D29" s="298" t="s">
        <v>160</v>
      </c>
      <c r="E29" s="298"/>
      <c r="F29" s="298"/>
      <c r="G29" s="77"/>
      <c r="H29" s="77"/>
      <c r="I29" s="77"/>
      <c r="J29" s="78"/>
    </row>
    <row r="30" spans="1:10">
      <c r="A30" s="76"/>
      <c r="B30" s="77"/>
      <c r="C30" s="77"/>
      <c r="D30" s="298"/>
      <c r="E30" s="298"/>
      <c r="F30" s="298"/>
      <c r="G30" s="77"/>
      <c r="H30" s="77"/>
      <c r="I30" s="77"/>
      <c r="J30" s="78"/>
    </row>
    <row r="31" spans="1:10">
      <c r="A31" s="76"/>
      <c r="B31" s="77"/>
      <c r="C31" s="77"/>
      <c r="D31" s="77"/>
      <c r="E31" s="77"/>
      <c r="F31" s="77"/>
      <c r="G31" s="77"/>
      <c r="H31" s="77"/>
      <c r="I31" s="77"/>
      <c r="J31" s="78"/>
    </row>
    <row r="32" spans="1:10">
      <c r="A32" s="76"/>
      <c r="B32" s="77"/>
      <c r="C32" s="77"/>
      <c r="D32" s="77"/>
      <c r="E32" s="77"/>
      <c r="F32" s="77"/>
      <c r="G32" s="77"/>
      <c r="H32" s="77"/>
      <c r="I32" s="77"/>
      <c r="J32" s="78"/>
    </row>
    <row r="33" spans="1:10">
      <c r="A33" s="76"/>
      <c r="B33" s="77"/>
      <c r="C33" s="77"/>
      <c r="D33" s="77"/>
      <c r="E33" s="77"/>
      <c r="F33" s="77"/>
      <c r="G33" s="77"/>
      <c r="H33" s="77"/>
      <c r="I33" s="77"/>
      <c r="J33" s="78"/>
    </row>
    <row r="34" spans="1:10">
      <c r="A34" s="76"/>
      <c r="B34" s="77"/>
      <c r="C34" s="77"/>
      <c r="D34" s="77"/>
      <c r="E34" s="77"/>
      <c r="F34" s="77"/>
      <c r="G34" s="77"/>
      <c r="H34" s="77"/>
      <c r="I34" s="77"/>
      <c r="J34" s="78"/>
    </row>
    <row r="35" spans="1:10">
      <c r="A35" s="76"/>
      <c r="B35" s="77"/>
      <c r="C35" s="77"/>
      <c r="D35" s="77"/>
      <c r="E35" s="77"/>
      <c r="F35" s="77"/>
      <c r="G35" s="77"/>
      <c r="H35" s="77"/>
      <c r="I35" s="77"/>
      <c r="J35" s="78"/>
    </row>
    <row r="36" spans="1:10">
      <c r="A36" s="76"/>
      <c r="B36" s="77"/>
      <c r="C36" s="77"/>
      <c r="D36" s="77"/>
      <c r="E36" s="77"/>
      <c r="F36" s="77"/>
      <c r="G36" s="77"/>
      <c r="H36" s="77"/>
      <c r="I36" s="77"/>
      <c r="J36" s="78"/>
    </row>
    <row r="37" spans="1:10">
      <c r="A37" s="76"/>
      <c r="B37" s="77"/>
      <c r="C37" s="77"/>
      <c r="D37" s="77"/>
      <c r="E37" s="77"/>
      <c r="F37" s="77"/>
      <c r="G37" s="77"/>
      <c r="H37" s="77"/>
      <c r="I37" s="77"/>
      <c r="J37" s="78"/>
    </row>
    <row r="38" spans="1:10">
      <c r="A38" s="76"/>
      <c r="B38" s="77"/>
      <c r="C38" s="77"/>
      <c r="D38" s="77"/>
      <c r="E38" s="77"/>
      <c r="F38" s="77"/>
      <c r="G38" s="77"/>
      <c r="H38" s="77"/>
      <c r="I38" s="77"/>
      <c r="J38" s="78"/>
    </row>
    <row r="39" spans="1:10">
      <c r="A39" s="76"/>
      <c r="B39" s="77"/>
      <c r="C39" s="77"/>
      <c r="D39" s="77"/>
      <c r="E39" s="77"/>
      <c r="F39" s="77"/>
      <c r="G39" s="77"/>
      <c r="H39" s="77"/>
      <c r="I39" s="77"/>
      <c r="J39" s="78"/>
    </row>
    <row r="40" spans="1:10">
      <c r="A40" s="76"/>
      <c r="B40" s="77"/>
      <c r="C40" s="77"/>
      <c r="D40" s="77"/>
      <c r="E40" s="77"/>
      <c r="F40" s="77"/>
      <c r="G40" s="77"/>
      <c r="H40" s="77"/>
      <c r="I40" s="77"/>
      <c r="J40" s="78"/>
    </row>
    <row r="41" spans="1:10">
      <c r="A41" s="76"/>
      <c r="B41" s="77"/>
      <c r="C41" s="77"/>
      <c r="D41" s="77"/>
      <c r="E41" s="77"/>
      <c r="F41" s="77"/>
      <c r="G41" s="77"/>
      <c r="H41" s="77"/>
      <c r="I41" s="77"/>
      <c r="J41" s="78"/>
    </row>
    <row r="42" spans="1:10">
      <c r="A42" s="76"/>
      <c r="B42" s="77"/>
      <c r="C42" s="77"/>
      <c r="D42" s="77"/>
      <c r="E42" s="77"/>
      <c r="F42" s="77"/>
      <c r="G42" s="77"/>
      <c r="H42" s="77"/>
      <c r="I42" s="77"/>
      <c r="J42" s="78"/>
    </row>
    <row r="43" spans="1:10">
      <c r="A43" s="76"/>
      <c r="B43" s="77"/>
      <c r="C43" s="77"/>
      <c r="D43" s="77"/>
      <c r="E43" s="77"/>
      <c r="F43" s="77"/>
      <c r="G43" s="77"/>
      <c r="H43" s="77"/>
      <c r="I43" s="77"/>
      <c r="J43" s="78"/>
    </row>
    <row r="44" spans="1:10">
      <c r="A44" s="76"/>
      <c r="B44" s="62" t="s">
        <v>161</v>
      </c>
      <c r="C44" s="62"/>
      <c r="D44" s="62"/>
      <c r="E44" s="62"/>
      <c r="F44" s="62"/>
      <c r="G44" s="60"/>
      <c r="H44" s="60"/>
      <c r="I44" s="77"/>
      <c r="J44" s="78"/>
    </row>
    <row r="45" spans="1:10">
      <c r="A45" s="76"/>
      <c r="B45" s="62" t="s">
        <v>162</v>
      </c>
      <c r="C45" s="62"/>
      <c r="D45" s="62"/>
      <c r="E45" s="62"/>
      <c r="F45" s="62"/>
      <c r="G45" s="70"/>
      <c r="H45" s="70"/>
      <c r="I45" s="77"/>
      <c r="J45" s="78"/>
    </row>
    <row r="46" spans="1:10">
      <c r="A46" s="76"/>
      <c r="B46" s="62" t="s">
        <v>163</v>
      </c>
      <c r="C46" s="62"/>
      <c r="D46" s="62"/>
      <c r="E46" s="62"/>
      <c r="F46" s="62"/>
      <c r="G46" s="70" t="s">
        <v>164</v>
      </c>
      <c r="H46" s="70"/>
      <c r="I46" s="77"/>
      <c r="J46" s="78"/>
    </row>
    <row r="47" spans="1:10">
      <c r="A47" s="76"/>
      <c r="B47" s="62" t="s">
        <v>165</v>
      </c>
      <c r="C47" s="62"/>
      <c r="D47" s="62"/>
      <c r="E47" s="62"/>
      <c r="F47" s="62"/>
      <c r="G47" s="70" t="s">
        <v>164</v>
      </c>
      <c r="H47" s="70"/>
      <c r="I47" s="77"/>
      <c r="J47" s="78"/>
    </row>
    <row r="48" spans="1:10">
      <c r="A48" s="56"/>
      <c r="B48" s="77"/>
      <c r="C48" s="77"/>
      <c r="D48" s="77"/>
      <c r="E48" s="77"/>
      <c r="F48" s="77"/>
      <c r="G48" s="77"/>
      <c r="H48" s="77"/>
      <c r="I48" s="62"/>
      <c r="J48" s="63"/>
    </row>
    <row r="49" spans="1:10">
      <c r="A49" s="56"/>
      <c r="B49" s="57" t="s">
        <v>166</v>
      </c>
      <c r="C49" s="57"/>
      <c r="D49" s="57"/>
      <c r="E49" s="57"/>
      <c r="F49" s="80" t="s">
        <v>167</v>
      </c>
      <c r="G49" s="292" t="s">
        <v>490</v>
      </c>
      <c r="H49" s="292"/>
      <c r="I49" s="62"/>
      <c r="J49" s="63"/>
    </row>
    <row r="50" spans="1:10">
      <c r="A50" s="56"/>
      <c r="B50" s="57"/>
      <c r="C50" s="57"/>
      <c r="D50" s="57"/>
      <c r="E50" s="57"/>
      <c r="F50" s="80" t="s">
        <v>168</v>
      </c>
      <c r="G50" s="293" t="s">
        <v>491</v>
      </c>
      <c r="H50" s="293"/>
      <c r="I50" s="62"/>
      <c r="J50" s="63"/>
    </row>
    <row r="51" spans="1:10">
      <c r="A51" s="56"/>
      <c r="B51" s="62"/>
      <c r="C51" s="62"/>
      <c r="D51" s="62"/>
      <c r="E51" s="62"/>
      <c r="F51" s="73"/>
      <c r="G51" s="80"/>
      <c r="H51" s="80"/>
      <c r="I51" s="62"/>
      <c r="J51" s="63"/>
    </row>
    <row r="52" spans="1:10">
      <c r="A52" s="76"/>
      <c r="B52" s="62" t="s">
        <v>169</v>
      </c>
      <c r="C52" s="62"/>
      <c r="D52" s="62"/>
      <c r="E52" s="73"/>
      <c r="F52" s="62"/>
      <c r="G52" s="64" t="s">
        <v>492</v>
      </c>
      <c r="H52" s="64"/>
      <c r="I52" s="77"/>
      <c r="J52" s="78"/>
    </row>
    <row r="53" spans="1:10" ht="15">
      <c r="A53" s="81"/>
      <c r="B53" s="3"/>
      <c r="C53" s="3"/>
      <c r="D53" s="3"/>
      <c r="E53" s="3"/>
      <c r="F53" s="3"/>
      <c r="G53" s="3"/>
      <c r="H53" s="3"/>
      <c r="I53" s="82"/>
      <c r="J53" s="83"/>
    </row>
    <row r="54" spans="1:10" ht="15">
      <c r="A54" s="81"/>
      <c r="B54" s="3"/>
      <c r="C54" s="3"/>
      <c r="D54" s="3"/>
      <c r="E54" s="3"/>
      <c r="F54" s="3"/>
      <c r="G54" s="3"/>
      <c r="H54" s="3"/>
      <c r="I54" s="82"/>
      <c r="J54" s="83"/>
    </row>
    <row r="55" spans="1:10" ht="15">
      <c r="A55" s="81"/>
      <c r="B55" s="3"/>
      <c r="C55" s="3"/>
      <c r="D55" s="3"/>
      <c r="E55" s="3"/>
      <c r="F55" s="3"/>
      <c r="G55" s="3"/>
      <c r="H55" s="3"/>
      <c r="I55" s="82"/>
      <c r="J55" s="83"/>
    </row>
    <row r="56" spans="1:10" ht="15">
      <c r="A56" s="81"/>
      <c r="B56" s="3"/>
      <c r="C56" s="3"/>
      <c r="D56" s="3"/>
      <c r="E56" s="3"/>
      <c r="F56" s="3"/>
      <c r="G56" s="3"/>
      <c r="H56" s="3"/>
      <c r="I56" s="82"/>
      <c r="J56" s="83"/>
    </row>
    <row r="57" spans="1:10">
      <c r="A57" s="84"/>
      <c r="B57" s="85"/>
      <c r="C57" s="85"/>
      <c r="D57" s="85"/>
      <c r="E57" s="85"/>
      <c r="F57" s="85"/>
      <c r="G57" s="85"/>
      <c r="H57" s="85"/>
      <c r="I57" s="85"/>
      <c r="J57" s="86"/>
    </row>
  </sheetData>
  <mergeCells count="6">
    <mergeCell ref="G49:H49"/>
    <mergeCell ref="G50:H50"/>
    <mergeCell ref="A25:J25"/>
    <mergeCell ref="B26:I26"/>
    <mergeCell ref="B27:I27"/>
    <mergeCell ref="D29:F30"/>
  </mergeCells>
  <phoneticPr fontId="6" type="noConversion"/>
  <pageMargins left="0.75" right="0.75" top="0.32" bottom="0.48" header="0.17" footer="0.25"/>
  <pageSetup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G54"/>
  <sheetViews>
    <sheetView topLeftCell="A31" workbookViewId="0">
      <selection activeCell="J51" sqref="J51"/>
    </sheetView>
  </sheetViews>
  <sheetFormatPr defaultRowHeight="12.75"/>
  <cols>
    <col min="4" max="4" width="10.85546875" customWidth="1"/>
    <col min="7" max="7" width="14.42578125" customWidth="1"/>
  </cols>
  <sheetData>
    <row r="1" spans="1:7" ht="15">
      <c r="B1" s="87" t="s">
        <v>170</v>
      </c>
    </row>
    <row r="2" spans="1:7">
      <c r="B2" s="88" t="s">
        <v>496</v>
      </c>
    </row>
    <row r="3" spans="1:7">
      <c r="B3" s="88"/>
    </row>
    <row r="4" spans="1:7" ht="15.75">
      <c r="B4" s="299" t="s">
        <v>171</v>
      </c>
      <c r="C4" s="299"/>
      <c r="D4" s="299"/>
      <c r="E4" s="299"/>
      <c r="F4" s="299"/>
      <c r="G4" s="299"/>
    </row>
    <row r="6" spans="1:7">
      <c r="A6" s="300" t="s">
        <v>172</v>
      </c>
      <c r="B6" s="302" t="s">
        <v>173</v>
      </c>
      <c r="C6" s="300" t="s">
        <v>107</v>
      </c>
      <c r="D6" s="89" t="s">
        <v>174</v>
      </c>
      <c r="E6" s="300" t="s">
        <v>130</v>
      </c>
      <c r="F6" s="300" t="s">
        <v>175</v>
      </c>
      <c r="G6" s="89" t="s">
        <v>174</v>
      </c>
    </row>
    <row r="7" spans="1:7">
      <c r="A7" s="301"/>
      <c r="B7" s="303"/>
      <c r="C7" s="301"/>
      <c r="D7" s="90">
        <v>40179</v>
      </c>
      <c r="E7" s="301"/>
      <c r="F7" s="301"/>
      <c r="G7" s="90">
        <v>40543</v>
      </c>
    </row>
    <row r="8" spans="1:7">
      <c r="A8" s="12">
        <v>1</v>
      </c>
      <c r="B8" s="91" t="s">
        <v>176</v>
      </c>
      <c r="C8" s="12">
        <v>0</v>
      </c>
      <c r="D8" s="92">
        <v>0</v>
      </c>
      <c r="E8" s="92">
        <v>0</v>
      </c>
      <c r="F8" s="92">
        <v>0</v>
      </c>
      <c r="G8" s="92">
        <f>C8*E8+E8-F8</f>
        <v>0</v>
      </c>
    </row>
    <row r="9" spans="1:7">
      <c r="A9" s="12">
        <v>2</v>
      </c>
      <c r="B9" s="91" t="s">
        <v>177</v>
      </c>
      <c r="C9" s="12">
        <v>0</v>
      </c>
      <c r="D9" s="92">
        <v>0</v>
      </c>
      <c r="E9" s="92">
        <v>0</v>
      </c>
      <c r="F9" s="92">
        <v>0</v>
      </c>
      <c r="G9" s="92">
        <f>C9*E9+E9-F9</f>
        <v>0</v>
      </c>
    </row>
    <row r="10" spans="1:7">
      <c r="A10" s="12">
        <v>3</v>
      </c>
      <c r="B10" s="93" t="s">
        <v>178</v>
      </c>
      <c r="C10" s="12">
        <v>0</v>
      </c>
      <c r="D10" s="92">
        <v>0</v>
      </c>
      <c r="E10" s="92">
        <v>0</v>
      </c>
      <c r="F10" s="92">
        <v>0</v>
      </c>
      <c r="G10" s="92">
        <f>C10*E10+E10-F10</f>
        <v>0</v>
      </c>
    </row>
    <row r="11" spans="1:7">
      <c r="A11" s="12">
        <v>4</v>
      </c>
      <c r="B11" s="93" t="s">
        <v>179</v>
      </c>
      <c r="C11" s="12">
        <v>0</v>
      </c>
      <c r="D11" s="92">
        <v>0</v>
      </c>
      <c r="E11" s="92">
        <v>0</v>
      </c>
      <c r="F11" s="92">
        <v>0</v>
      </c>
      <c r="G11" s="92">
        <f>C11*E11+E11-F11</f>
        <v>0</v>
      </c>
    </row>
    <row r="12" spans="1:7">
      <c r="A12" s="12">
        <v>5</v>
      </c>
      <c r="B12" s="93" t="s">
        <v>180</v>
      </c>
      <c r="C12" s="12">
        <v>1</v>
      </c>
      <c r="D12" s="92">
        <v>12412</v>
      </c>
      <c r="E12" s="92">
        <v>0</v>
      </c>
      <c r="F12" s="92">
        <v>0</v>
      </c>
      <c r="G12" s="92">
        <f>C12*D12+E12-F12</f>
        <v>12412</v>
      </c>
    </row>
    <row r="13" spans="1:7">
      <c r="A13" s="12">
        <v>1</v>
      </c>
      <c r="B13" s="93" t="s">
        <v>181</v>
      </c>
      <c r="C13" s="12"/>
      <c r="D13" s="92"/>
      <c r="E13" s="92"/>
      <c r="F13" s="92"/>
      <c r="G13" s="92">
        <f>D13+E13-F13</f>
        <v>0</v>
      </c>
    </row>
    <row r="14" spans="1:7">
      <c r="A14" s="12">
        <v>2</v>
      </c>
      <c r="B14" s="51"/>
      <c r="C14" s="12"/>
      <c r="D14" s="92"/>
      <c r="E14" s="92"/>
      <c r="F14" s="92"/>
      <c r="G14" s="92">
        <f>D14+E14-F14</f>
        <v>0</v>
      </c>
    </row>
    <row r="15" spans="1:7">
      <c r="A15" s="12">
        <v>3</v>
      </c>
      <c r="B15" s="51"/>
      <c r="C15" s="12"/>
      <c r="D15" s="92"/>
      <c r="E15" s="92"/>
      <c r="F15" s="92"/>
      <c r="G15" s="92">
        <f>D15+E15-F15</f>
        <v>0</v>
      </c>
    </row>
    <row r="16" spans="1:7" ht="13.5" thickBot="1">
      <c r="A16" s="94">
        <v>4</v>
      </c>
      <c r="B16" s="95"/>
      <c r="C16" s="94"/>
      <c r="D16" s="96"/>
      <c r="E16" s="96"/>
      <c r="F16" s="96"/>
      <c r="G16" s="96">
        <f>D16+E16-F16</f>
        <v>0</v>
      </c>
    </row>
    <row r="17" spans="1:7" ht="13.5" thickBot="1">
      <c r="A17" s="97"/>
      <c r="B17" s="98" t="s">
        <v>182</v>
      </c>
      <c r="C17" s="99"/>
      <c r="D17" s="100">
        <f>SUM(D8:D16)</f>
        <v>12412</v>
      </c>
      <c r="E17" s="100">
        <f>SUM(E8:E16)</f>
        <v>0</v>
      </c>
      <c r="F17" s="100">
        <f>SUM(F8:F16)</f>
        <v>0</v>
      </c>
      <c r="G17" s="101">
        <f>SUM(G8:G16)</f>
        <v>12412</v>
      </c>
    </row>
    <row r="20" spans="1:7" ht="15.75">
      <c r="B20" s="299" t="s">
        <v>183</v>
      </c>
      <c r="C20" s="299"/>
      <c r="D20" s="299"/>
      <c r="E20" s="299"/>
      <c r="F20" s="299"/>
      <c r="G20" s="299"/>
    </row>
    <row r="22" spans="1:7">
      <c r="A22" s="300" t="s">
        <v>172</v>
      </c>
      <c r="B22" s="302" t="s">
        <v>173</v>
      </c>
      <c r="C22" s="300" t="s">
        <v>107</v>
      </c>
      <c r="D22" s="89" t="s">
        <v>174</v>
      </c>
      <c r="E22" s="300" t="s">
        <v>130</v>
      </c>
      <c r="F22" s="300" t="s">
        <v>175</v>
      </c>
      <c r="G22" s="89" t="s">
        <v>174</v>
      </c>
    </row>
    <row r="23" spans="1:7">
      <c r="A23" s="301"/>
      <c r="B23" s="303"/>
      <c r="C23" s="301"/>
      <c r="D23" s="90">
        <v>40179</v>
      </c>
      <c r="E23" s="301"/>
      <c r="F23" s="301"/>
      <c r="G23" s="90">
        <v>40543</v>
      </c>
    </row>
    <row r="24" spans="1:7">
      <c r="A24" s="12">
        <v>1</v>
      </c>
      <c r="B24" s="91" t="s">
        <v>176</v>
      </c>
      <c r="C24" s="12">
        <v>0</v>
      </c>
      <c r="D24" s="92">
        <v>0</v>
      </c>
      <c r="E24" s="92">
        <v>0</v>
      </c>
      <c r="F24" s="92">
        <v>0</v>
      </c>
      <c r="G24" s="92">
        <f>C24*D24+E24-F24</f>
        <v>0</v>
      </c>
    </row>
    <row r="25" spans="1:7">
      <c r="A25" s="12">
        <v>2</v>
      </c>
      <c r="B25" s="91" t="s">
        <v>177</v>
      </c>
      <c r="C25" s="12">
        <v>0</v>
      </c>
      <c r="D25" s="92">
        <v>0</v>
      </c>
      <c r="E25" s="92">
        <v>0</v>
      </c>
      <c r="F25" s="92">
        <v>0</v>
      </c>
      <c r="G25" s="92">
        <f>C25*D25+E25-F25</f>
        <v>0</v>
      </c>
    </row>
    <row r="26" spans="1:7">
      <c r="A26" s="12">
        <v>3</v>
      </c>
      <c r="B26" s="93" t="s">
        <v>184</v>
      </c>
      <c r="C26" s="12">
        <v>0</v>
      </c>
      <c r="D26" s="92">
        <v>0</v>
      </c>
      <c r="E26" s="92">
        <v>0</v>
      </c>
      <c r="F26" s="92">
        <v>0</v>
      </c>
      <c r="G26" s="92">
        <f>C26*D26+E26-F26</f>
        <v>0</v>
      </c>
    </row>
    <row r="27" spans="1:7">
      <c r="A27" s="12">
        <v>4</v>
      </c>
      <c r="B27" s="93" t="s">
        <v>179</v>
      </c>
      <c r="C27" s="12">
        <v>0</v>
      </c>
      <c r="D27" s="92">
        <v>0</v>
      </c>
      <c r="E27" s="92">
        <v>0</v>
      </c>
      <c r="F27" s="92">
        <v>0</v>
      </c>
      <c r="G27" s="92">
        <f>C27*D27+E27-F27</f>
        <v>0</v>
      </c>
    </row>
    <row r="28" spans="1:7">
      <c r="A28" s="12">
        <v>5</v>
      </c>
      <c r="B28" s="93" t="s">
        <v>180</v>
      </c>
      <c r="C28" s="12">
        <v>1</v>
      </c>
      <c r="D28" s="92">
        <v>3103</v>
      </c>
      <c r="E28" s="92">
        <v>0</v>
      </c>
      <c r="F28" s="92">
        <v>0</v>
      </c>
      <c r="G28" s="92">
        <f>C28*D28+E28-F28</f>
        <v>3103</v>
      </c>
    </row>
    <row r="29" spans="1:7">
      <c r="A29" s="12">
        <v>1</v>
      </c>
      <c r="B29" s="93" t="s">
        <v>181</v>
      </c>
      <c r="C29" s="12"/>
      <c r="D29" s="92"/>
      <c r="E29" s="92"/>
      <c r="F29" s="92"/>
      <c r="G29" s="92"/>
    </row>
    <row r="30" spans="1:7">
      <c r="A30" s="12">
        <v>2</v>
      </c>
      <c r="B30" s="51"/>
      <c r="C30" s="12"/>
      <c r="D30" s="92"/>
      <c r="E30" s="92"/>
      <c r="F30" s="92"/>
      <c r="G30" s="92">
        <f>D30+E30-F30</f>
        <v>0</v>
      </c>
    </row>
    <row r="31" spans="1:7">
      <c r="A31" s="12">
        <v>3</v>
      </c>
      <c r="B31" s="51"/>
      <c r="C31" s="12"/>
      <c r="D31" s="92"/>
      <c r="E31" s="92"/>
      <c r="F31" s="92"/>
      <c r="G31" s="92">
        <f>D31+E31-F31</f>
        <v>0</v>
      </c>
    </row>
    <row r="32" spans="1:7" ht="13.5" thickBot="1">
      <c r="A32" s="94">
        <v>4</v>
      </c>
      <c r="B32" s="95"/>
      <c r="C32" s="94"/>
      <c r="D32" s="96"/>
      <c r="E32" s="96"/>
      <c r="F32" s="96"/>
      <c r="G32" s="96">
        <f>D32+E32-F32</f>
        <v>0</v>
      </c>
    </row>
    <row r="33" spans="1:7" ht="13.5" thickBot="1">
      <c r="A33" s="97"/>
      <c r="B33" s="98" t="s">
        <v>182</v>
      </c>
      <c r="C33" s="99"/>
      <c r="D33" s="100">
        <f>SUM(D24:D32)</f>
        <v>3103</v>
      </c>
      <c r="E33" s="100">
        <f>SUM(E24:E32)</f>
        <v>0</v>
      </c>
      <c r="F33" s="100">
        <f>SUM(F24:F32)</f>
        <v>0</v>
      </c>
      <c r="G33" s="101">
        <f>SUM(G24:G32)</f>
        <v>3103</v>
      </c>
    </row>
    <row r="34" spans="1:7">
      <c r="G34" s="102"/>
    </row>
    <row r="36" spans="1:7" ht="15.75">
      <c r="B36" s="299" t="s">
        <v>185</v>
      </c>
      <c r="C36" s="299"/>
      <c r="D36" s="299"/>
      <c r="E36" s="299"/>
      <c r="F36" s="299"/>
      <c r="G36" s="299"/>
    </row>
    <row r="38" spans="1:7">
      <c r="A38" s="300" t="s">
        <v>172</v>
      </c>
      <c r="B38" s="302" t="s">
        <v>173</v>
      </c>
      <c r="C38" s="300" t="s">
        <v>107</v>
      </c>
      <c r="D38" s="89" t="s">
        <v>174</v>
      </c>
      <c r="E38" s="300" t="s">
        <v>130</v>
      </c>
      <c r="F38" s="300" t="s">
        <v>175</v>
      </c>
      <c r="G38" s="89" t="s">
        <v>174</v>
      </c>
    </row>
    <row r="39" spans="1:7">
      <c r="A39" s="301"/>
      <c r="B39" s="303"/>
      <c r="C39" s="301"/>
      <c r="D39" s="90">
        <v>40179</v>
      </c>
      <c r="E39" s="301"/>
      <c r="F39" s="301"/>
      <c r="G39" s="90">
        <v>40543</v>
      </c>
    </row>
    <row r="40" spans="1:7">
      <c r="A40" s="12">
        <v>1</v>
      </c>
      <c r="B40" s="91" t="s">
        <v>176</v>
      </c>
      <c r="C40" s="12">
        <v>0</v>
      </c>
      <c r="D40" s="92">
        <v>0</v>
      </c>
      <c r="E40" s="92">
        <v>0</v>
      </c>
      <c r="F40" s="92">
        <v>0</v>
      </c>
      <c r="G40" s="92">
        <f t="shared" ref="G40:G45" si="0">C40*D40+E40-F40</f>
        <v>0</v>
      </c>
    </row>
    <row r="41" spans="1:7">
      <c r="A41" s="12">
        <v>2</v>
      </c>
      <c r="B41" s="93" t="s">
        <v>177</v>
      </c>
      <c r="C41" s="12">
        <v>0</v>
      </c>
      <c r="D41" s="92">
        <v>0</v>
      </c>
      <c r="E41" s="92">
        <v>0</v>
      </c>
      <c r="F41" s="92">
        <v>0</v>
      </c>
      <c r="G41" s="92">
        <f t="shared" si="0"/>
        <v>0</v>
      </c>
    </row>
    <row r="42" spans="1:7">
      <c r="A42" s="12">
        <v>3</v>
      </c>
      <c r="B42" s="93" t="s">
        <v>184</v>
      </c>
      <c r="C42" s="12">
        <v>0</v>
      </c>
      <c r="D42" s="92">
        <v>0</v>
      </c>
      <c r="E42" s="92">
        <v>0</v>
      </c>
      <c r="F42" s="92">
        <v>0</v>
      </c>
      <c r="G42" s="92">
        <f t="shared" si="0"/>
        <v>0</v>
      </c>
    </row>
    <row r="43" spans="1:7">
      <c r="A43" s="12">
        <v>4</v>
      </c>
      <c r="B43" s="93" t="s">
        <v>179</v>
      </c>
      <c r="C43" s="12">
        <v>0</v>
      </c>
      <c r="D43" s="92">
        <v>0</v>
      </c>
      <c r="E43" s="92">
        <v>0</v>
      </c>
      <c r="F43" s="92">
        <v>0</v>
      </c>
      <c r="G43" s="92">
        <f t="shared" si="0"/>
        <v>0</v>
      </c>
    </row>
    <row r="44" spans="1:7">
      <c r="A44" s="12">
        <v>5</v>
      </c>
      <c r="B44" s="93" t="s">
        <v>180</v>
      </c>
      <c r="C44" s="12">
        <v>1</v>
      </c>
      <c r="D44" s="92">
        <v>9309</v>
      </c>
      <c r="E44" s="92">
        <v>0</v>
      </c>
      <c r="F44" s="92">
        <v>0</v>
      </c>
      <c r="G44" s="92">
        <f t="shared" si="0"/>
        <v>9309</v>
      </c>
    </row>
    <row r="45" spans="1:7">
      <c r="A45" s="12">
        <v>1</v>
      </c>
      <c r="B45" s="93" t="s">
        <v>181</v>
      </c>
      <c r="C45" s="12">
        <v>0</v>
      </c>
      <c r="D45" s="92">
        <v>0</v>
      </c>
      <c r="E45" s="92">
        <v>0</v>
      </c>
      <c r="F45" s="92">
        <v>0</v>
      </c>
      <c r="G45" s="92">
        <f t="shared" si="0"/>
        <v>0</v>
      </c>
    </row>
    <row r="46" spans="1:7">
      <c r="A46" s="12">
        <v>2</v>
      </c>
      <c r="B46" s="93"/>
      <c r="C46" s="12"/>
      <c r="D46" s="92"/>
      <c r="E46" s="92"/>
      <c r="F46" s="92"/>
      <c r="G46" s="92">
        <f>D46+E46-F46</f>
        <v>0</v>
      </c>
    </row>
    <row r="47" spans="1:7">
      <c r="A47" s="12">
        <v>3</v>
      </c>
      <c r="B47" s="51"/>
      <c r="C47" s="12"/>
      <c r="D47" s="92"/>
      <c r="E47" s="92"/>
      <c r="F47" s="92"/>
      <c r="G47" s="92">
        <f>D47+E47-F47</f>
        <v>0</v>
      </c>
    </row>
    <row r="48" spans="1:7" ht="13.5" thickBot="1">
      <c r="A48" s="94">
        <v>4</v>
      </c>
      <c r="B48" s="95"/>
      <c r="C48" s="94"/>
      <c r="D48" s="96"/>
      <c r="E48" s="96"/>
      <c r="F48" s="96"/>
      <c r="G48" s="96">
        <f>D48+E48-F48</f>
        <v>0</v>
      </c>
    </row>
    <row r="49" spans="1:7" ht="13.5" thickBot="1">
      <c r="A49" s="97"/>
      <c r="B49" s="98" t="s">
        <v>182</v>
      </c>
      <c r="C49" s="99"/>
      <c r="D49" s="100">
        <f>SUM(D40:D48)</f>
        <v>9309</v>
      </c>
      <c r="E49" s="100">
        <f>SUM(E40:E48)</f>
        <v>0</v>
      </c>
      <c r="F49" s="100">
        <f>SUM(F40:F48)</f>
        <v>0</v>
      </c>
      <c r="G49" s="101">
        <f>SUM(G40:G48)</f>
        <v>9309</v>
      </c>
    </row>
    <row r="50" spans="1:7">
      <c r="A50" s="103"/>
      <c r="B50" s="103"/>
      <c r="C50" s="103"/>
      <c r="D50" s="103"/>
      <c r="E50" s="103"/>
      <c r="F50" s="104"/>
      <c r="G50" s="105"/>
    </row>
    <row r="51" spans="1:7">
      <c r="D51" s="106"/>
      <c r="G51" s="106"/>
    </row>
    <row r="52" spans="1:7">
      <c r="D52" s="106"/>
      <c r="G52" s="106"/>
    </row>
    <row r="53" spans="1:7" ht="15.75">
      <c r="E53" s="304" t="s">
        <v>186</v>
      </c>
      <c r="F53" s="304"/>
      <c r="G53" s="304"/>
    </row>
    <row r="54" spans="1:7">
      <c r="E54" s="305" t="s">
        <v>187</v>
      </c>
      <c r="F54" s="305"/>
      <c r="G54" s="305"/>
    </row>
  </sheetData>
  <mergeCells count="20">
    <mergeCell ref="E53:G53"/>
    <mergeCell ref="E54:G54"/>
    <mergeCell ref="B36:G36"/>
    <mergeCell ref="A38:A39"/>
    <mergeCell ref="B38:B39"/>
    <mergeCell ref="C38:C39"/>
    <mergeCell ref="E38:E39"/>
    <mergeCell ref="F38:F39"/>
    <mergeCell ref="B20:G20"/>
    <mergeCell ref="A22:A23"/>
    <mergeCell ref="B22:B23"/>
    <mergeCell ref="C22:C23"/>
    <mergeCell ref="E22:E23"/>
    <mergeCell ref="F22:F23"/>
    <mergeCell ref="B4:G4"/>
    <mergeCell ref="A6:A7"/>
    <mergeCell ref="B6:B7"/>
    <mergeCell ref="C6:C7"/>
    <mergeCell ref="E6:E7"/>
    <mergeCell ref="F6:F7"/>
  </mergeCells>
  <phoneticPr fontId="6" type="noConversion"/>
  <pageMargins left="1.06" right="0.75" top="0.56999999999999995" bottom="0.65" header="0.19" footer="0.3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Aktivi</vt:lpstr>
      <vt:lpstr>Pasivi</vt:lpstr>
      <vt:lpstr>Rezultati</vt:lpstr>
      <vt:lpstr>Inventari</vt:lpstr>
      <vt:lpstr>Inv.Llog.bankare</vt:lpstr>
      <vt:lpstr>Pasqyre ndrysh.gjendje</vt:lpstr>
      <vt:lpstr>Invent.Automjete</vt:lpstr>
      <vt:lpstr>Kopertina</vt:lpstr>
      <vt:lpstr>Pasqyre Aktive Afatgjata</vt:lpstr>
      <vt:lpstr>Pasqyre te Ardhurash</vt:lpstr>
      <vt:lpstr>Pasqyre Shpenzimesh</vt:lpstr>
      <vt:lpstr>Ardh.sipas natyres</vt:lpstr>
      <vt:lpstr>Deklarat Analitike</vt:lpstr>
      <vt:lpstr>Shenime Shpjeguese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Indrit Qesja</dc:creator>
  <cp:lastModifiedBy>IndritQ</cp:lastModifiedBy>
  <cp:lastPrinted>2011-03-27T16:34:09Z</cp:lastPrinted>
  <dcterms:created xsi:type="dcterms:W3CDTF">1996-10-14T23:33:28Z</dcterms:created>
  <dcterms:modified xsi:type="dcterms:W3CDTF">2011-06-24T09:11:23Z</dcterms:modified>
</cp:coreProperties>
</file>